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charts/chartEx1.xml" ContentType="application/vnd.ms-office.chartex+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2.xml" ContentType="application/vnd.ms-excel.slicer+xml"/>
  <Override PartName="/xl/pivotTables/pivotTable1.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slicers/slicer3.xml" ContentType="application/vnd.ms-excel.slicer+xml"/>
  <Override PartName="/xl/pivotTables/pivotTable2.xml" ContentType="application/vnd.openxmlformats-officedocument.spreadsheetml.pivotTable+xml"/>
  <Override PartName="/xl/drawings/drawing6.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slicers/slicer4.xml" ContentType="application/vnd.ms-excel.slicer+xml"/>
  <Override PartName="/xl/pivotTables/pivotTable3.xml" ContentType="application/vnd.openxmlformats-officedocument.spreadsheetml.pivotTable+xml"/>
  <Override PartName="/xl/drawings/drawing7.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slicers/slicer5.xml" ContentType="application/vnd.ms-excel.slicer+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slicers/slicer6.xml" ContentType="application/vnd.ms-excel.slicer+xml"/>
  <Override PartName="/xl/pivotTables/pivotTable5.xml" ContentType="application/vnd.openxmlformats-officedocument.spreadsheetml.pivotTable+xml"/>
  <Override PartName="/xl/drawings/drawing9.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slicers/slicer7.xml" ContentType="application/vnd.ms-excel.slicer+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tables/table7.xml" ContentType="application/vnd.openxmlformats-officedocument.spreadsheetml.table+xml"/>
  <Override PartName="/xl/queryTables/queryTable7.xml" ContentType="application/vnd.openxmlformats-officedocument.spreadsheetml.queryTable+xml"/>
  <Override PartName="/xl/slicers/slicer8.xml" ContentType="application/vnd.ms-excel.slicer+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12.xml" ContentType="application/vnd.openxmlformats-officedocument.drawing+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3.xml" ContentType="application/vnd.openxmlformats-officedocument.drawing+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4.xml" ContentType="application/vnd.openxmlformats-officedocument.drawing+xml"/>
  <Override PartName="/xl/drawings/drawing15.xml" ContentType="application/vnd.openxmlformats-officedocument.drawing+xml"/>
  <Override PartName="/xl/pivotTables/pivotTable19.xml" ContentType="application/vnd.openxmlformats-officedocument.spreadsheetml.pivotTable+xml"/>
  <Override PartName="/xl/drawings/drawing16.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7.xml" ContentType="application/vnd.openxmlformats-officedocument.drawing+xml"/>
  <Override PartName="/xl/charts/chartEx2.xml" ContentType="application/vnd.ms-office.chartex+xml"/>
  <Override PartName="/xl/charts/style21.xml" ContentType="application/vnd.ms-office.chartstyle+xml"/>
  <Override PartName="/xl/charts/colors21.xml" ContentType="application/vnd.ms-office.chartcolorstyle+xml"/>
  <Override PartName="/xl/pivotTables/pivotTable20.xml" ContentType="application/vnd.openxmlformats-officedocument.spreadsheetml.pivotTable+xml"/>
  <Override PartName="/xl/drawings/drawing18.xml" ContentType="application/vnd.openxmlformats-officedocument.drawing+xml"/>
  <Override PartName="/xl/tables/table12.xml" ContentType="application/vnd.openxmlformats-officedocument.spreadsheetml.table+xml"/>
  <Override PartName="/xl/queryTables/queryTable12.xml" ContentType="application/vnd.openxmlformats-officedocument.spreadsheetml.queryTab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9.xml" ContentType="application/vnd.openxmlformats-officedocument.drawing+xml"/>
  <Override PartName="/xl/tables/table13.xml" ContentType="application/vnd.openxmlformats-officedocument.spreadsheetml.table+xml"/>
  <Override PartName="/xl/slicers/slicer9.xml" ContentType="application/vnd.ms-excel.slicer+xml"/>
  <Override PartName="/xl/drawings/drawing20.xml" ContentType="application/vnd.openxmlformats-officedocument.drawing+xml"/>
  <Override PartName="/xl/tables/table14.xml" ContentType="application/vnd.openxmlformats-officedocument.spreadsheetml.table+xml"/>
  <Override PartName="/xl/slicers/slicer10.xml" ContentType="application/vnd.ms-excel.slicer+xml"/>
  <Override PartName="/xl/drawings/drawing21.xml" ContentType="application/vnd.openxmlformats-officedocument.drawing+xml"/>
  <Override PartName="/xl/tables/table15.xml" ContentType="application/vnd.openxmlformats-officedocument.spreadsheetml.table+xml"/>
  <Override PartName="/xl/slicers/slicer11.xml" ContentType="application/vnd.ms-excel.slicer+xml"/>
  <Override PartName="/xl/drawings/drawing22.xml" ContentType="application/vnd.openxmlformats-officedocument.drawing+xml"/>
  <Override PartName="/xl/tables/table16.xml" ContentType="application/vnd.openxmlformats-officedocument.spreadsheetml.table+xml"/>
  <Override PartName="/xl/slicers/slicer12.xml" ContentType="application/vnd.ms-excel.slicer+xml"/>
  <Override PartName="/xl/pivotTables/pivotTable21.xml" ContentType="application/vnd.openxmlformats-officedocument.spreadsheetml.pivotTable+xml"/>
  <Override PartName="/xl/drawings/drawing23.xml" ContentType="application/vnd.openxmlformats-officedocument.drawing+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87B9325A-98D6-474F-A804-C9C2D31B8772}" xr6:coauthVersionLast="47" xr6:coauthVersionMax="47" xr10:uidLastSave="{00000000-0000-0000-0000-000000000000}"/>
  <bookViews>
    <workbookView xWindow="-120" yWindow="-120" windowWidth="20730" windowHeight="11160" tabRatio="856" xr2:uid="{EA56D2C2-E79F-4F66-9F6F-EC5F8AB6308E}"/>
  </bookViews>
  <sheets>
    <sheet name="Dashboard" sheetId="24" r:id="rId1"/>
    <sheet name="Map contain revenue of dif stat" sheetId="33" r:id="rId2"/>
    <sheet name="agg_expendtr" sheetId="2" r:id="rId3"/>
    <sheet name="social_sector_expnditur" sheetId="8" r:id="rId4"/>
    <sheet name="revenue_deficts" sheetId="7" r:id="rId5"/>
    <sheet name="own_tax_revnu" sheetId="6" r:id="rId6"/>
    <sheet name="nominal_gsdp_sers" sheetId="5" r:id="rId7"/>
    <sheet name="gross_fiscl_defict" sheetId="4" r:id="rId8"/>
    <sheet name="capital_expendtr" sheetId="3" r:id="rId9"/>
    <sheet name="corrltn btw gross_fiscal&amp;capt_e" sheetId="17" r:id="rId10"/>
    <sheet name="corrl social_sectr &amp; tax_revenu" sheetId="32" r:id="rId11"/>
    <sheet name="total_gross fiscal defct" sheetId="10" r:id="rId12"/>
    <sheet name="total_capital_expntr" sheetId="1" r:id="rId13"/>
    <sheet name="total_aggr_exp" sheetId="12" r:id="rId14"/>
    <sheet name="t_agg_exp" sheetId="23" r:id="rId15"/>
    <sheet name="total_revenu_exp" sheetId="11" r:id="rId16"/>
    <sheet name="revenue_expendtr" sheetId="9" r:id="rId17"/>
    <sheet name="total_social_sectr_exp" sheetId="13" r:id="rId18"/>
    <sheet name="total_revnu_deficit" sheetId="14" r:id="rId19"/>
    <sheet name="total_tax_revenue" sheetId="15" r:id="rId20"/>
    <sheet name="total_nominal_gsdp" sheetId="16" r:id="rId21"/>
    <sheet name="top 10 state gfd" sheetId="27" r:id="rId22"/>
    <sheet name="PROFIT OR LOSS" sheetId="31" r:id="rId23"/>
  </sheets>
  <definedNames>
    <definedName name="_xlchart.v5.0" hidden="1">total_revenu_exp!$F$1</definedName>
    <definedName name="_xlchart.v5.1" hidden="1">total_revenu_exp!$F$2:$F$32</definedName>
    <definedName name="_xlchart.v5.2" hidden="1">total_revenu_exp!$G$1</definedName>
    <definedName name="_xlchart.v5.3" hidden="1">total_revenu_exp!$G$2:$G$32</definedName>
    <definedName name="_xlchart.v5.4" hidden="1">total_revenu_exp!$F$1</definedName>
    <definedName name="_xlchart.v5.5" hidden="1">total_revenu_exp!$F$2:$F$32</definedName>
    <definedName name="_xlchart.v5.6" hidden="1">total_revenu_exp!$G$1</definedName>
    <definedName name="_xlchart.v5.7" hidden="1">total_revenu_exp!$G$2:$G$32</definedName>
    <definedName name="_xlcn.WorksheetConnection_Book1.xlsxTable_agg_expendtr1" hidden="1">Table_agg_expendtr[]</definedName>
    <definedName name="_xlcn.WorksheetConnection_Book1.xlsxTable_capital_expendtr1" hidden="1">Table_capital_expendtr[]</definedName>
    <definedName name="_xlcn.WorksheetConnection_Book1.xlsxTable_gross_fiscl_defict1" hidden="1">Table_gross_fiscl_defict[]</definedName>
    <definedName name="_xlcn.WorksheetConnection_Book1.xlsxTable_nominal_gsdp_sers1" hidden="1">Table_nominal_gsdp_sers[]</definedName>
    <definedName name="_xlcn.WorksheetConnection_Book1.xlsxTable_own_tax_revnu1" hidden="1">Table_own_tax_revnu[]</definedName>
    <definedName name="_xlcn.WorksheetConnection_Book1.xlsxTable_revenue_deficts1" hidden="1">Table_revenue_deficts[]</definedName>
    <definedName name="_xlcn.WorksheetConnection_Book1.xlsxTable_revenue_expendtr1" hidden="1">Table_revenue_expendtr[]</definedName>
    <definedName name="_xlcn.WorksheetConnection_Book1.xlsxTable_social_sector_expnditur1" hidden="1">Table_social_sector_expnditur[]</definedName>
    <definedName name="_xlcn.WorksheetConnection_Book1.xlsxTable111" hidden="1">Table11[]</definedName>
    <definedName name="_xlcn.WorksheetConnection_Book1.xlsxTable121" hidden="1">Table12[]</definedName>
    <definedName name="_xlcn.WorksheetConnection_Book1.xlsxTable141" hidden="1">Table14[]</definedName>
    <definedName name="_xlcn.WorksheetConnection_Book1.xlsxTable151" hidden="1">Table15[]</definedName>
    <definedName name="_xlcn.WorksheetConnection_corrlsocial_sectrtax_revenuB34C651" hidden="1">'corrl social_sectr &amp; tax_revenu'!$B$36:$C$67</definedName>
    <definedName name="_xlcn.WorksheetConnection_revenue_expendtrJ83K1141" hidden="1">revenue_expendtr!$J$83:$K$114</definedName>
    <definedName name="_xlcn.WorksheetConnection_total_aggr_expA1B321" hidden="1">total_aggr_exp!$A$2:$B$33</definedName>
    <definedName name="_xlcn.WorksheetConnection_total_capital_expntrA1B321" hidden="1">total_capital_expntr!$A$1:$B$32</definedName>
    <definedName name="_xlcn.WorksheetConnection_total_grossfiscaldefctA1B321" hidden="1">'total_gross fiscal defct'!$A$2:$B$33</definedName>
    <definedName name="_xlcn.WorksheetConnection_total_nominal_gsdpA1B321" hidden="1">total_nominal_gsdp!$A$2:$B$33</definedName>
    <definedName name="_xlcn.WorksheetConnection_total_revenu_expF1G321" hidden="1">total_revenu_exp!$F$1:$G$32</definedName>
    <definedName name="ExternalData_1" localSheetId="2" hidden="1">agg_expendtr!$A$2:$I$33</definedName>
    <definedName name="ExternalData_1" localSheetId="8" hidden="1">capital_expendtr!$A$2:$I$33</definedName>
    <definedName name="ExternalData_1" localSheetId="9" hidden="1">'corrltn btw gross_fiscal&amp;capt_e'!$A$1:$I$32</definedName>
    <definedName name="ExternalData_2" localSheetId="7" hidden="1">gross_fiscl_defict!$A$2:$I$33</definedName>
    <definedName name="ExternalData_3" localSheetId="9" hidden="1">'corrltn btw gross_fiscal&amp;capt_e'!$K$1:$S$32</definedName>
    <definedName name="ExternalData_3" localSheetId="6" hidden="1">nominal_gsdp_sers!$A$2:$I$33</definedName>
    <definedName name="ExternalData_4" localSheetId="10" hidden="1">'corrl social_sectr &amp; tax_revenu'!$K$2:$S$33</definedName>
    <definedName name="ExternalData_4" localSheetId="5" hidden="1">own_tax_revnu!$A$2:$I$33</definedName>
    <definedName name="ExternalData_5" localSheetId="4" hidden="1">revenue_deficts!$A$2:$I$33</definedName>
    <definedName name="ExternalData_6" localSheetId="10" hidden="1">'corrl social_sectr &amp; tax_revenu'!$A$2:$I$33</definedName>
    <definedName name="ExternalData_6" localSheetId="3" hidden="1">social_sector_expnditur!$A$2:$I$33</definedName>
    <definedName name="ExternalData_7" localSheetId="16" hidden="1">revenue_expendtr!$A$1:$I$32</definedName>
    <definedName name="Slicer_State">#N/A</definedName>
    <definedName name="Slicer_state1">#N/A</definedName>
    <definedName name="Slicer_state10">#N/A</definedName>
    <definedName name="Slicer_State11">#N/A</definedName>
    <definedName name="Slicer_State12">#N/A</definedName>
    <definedName name="Slicer_State2">#N/A</definedName>
    <definedName name="Slicer_State4">#N/A</definedName>
    <definedName name="Slicer_state5">#N/A</definedName>
    <definedName name="Slicer_State6">#N/A</definedName>
    <definedName name="Slicer_State7">#N/A</definedName>
    <definedName name="Slicer_state8">#N/A</definedName>
    <definedName name="Slicer_State9">#N/A</definedName>
  </definedNames>
  <calcPr calcId="191029"/>
  <pivotCaches>
    <pivotCache cacheId="0" r:id="rId24"/>
    <pivotCache cacheId="1" r:id="rId25"/>
    <pivotCache cacheId="2" r:id="rId26"/>
    <pivotCache cacheId="3" r:id="rId27"/>
    <pivotCache cacheId="4" r:id="rId28"/>
    <pivotCache cacheId="5" r:id="rId29"/>
    <pivotCache cacheId="6" r:id="rId30"/>
    <pivotCache cacheId="7" r:id="rId31"/>
    <pivotCache cacheId="8" r:id="rId32"/>
    <pivotCache cacheId="9" r:id="rId33"/>
    <pivotCache cacheId="10" r:id="rId34"/>
    <pivotCache cacheId="11" r:id="rId35"/>
    <pivotCache cacheId="13" r:id="rId36"/>
    <pivotCache cacheId="14" r:id="rId37"/>
    <pivotCache cacheId="15" r:id="rId38"/>
    <pivotCache cacheId="16" r:id="rId39"/>
    <pivotCache cacheId="17" r:id="rId40"/>
    <pivotCache cacheId="18" r:id="rId41"/>
    <pivotCache cacheId="19" r:id="rId42"/>
    <pivotCache cacheId="20" r:id="rId43"/>
    <pivotCache cacheId="58" r:id="rId44"/>
  </pivotCaches>
  <extLst>
    <ext xmlns:x14="http://schemas.microsoft.com/office/spreadsheetml/2009/9/main" uri="{876F7934-8845-4945-9796-88D515C7AA90}">
      <x14:pivotCaches>
        <pivotCache cacheId="21" r:id="rId45"/>
      </x14:pivotCaches>
    </ext>
    <ext xmlns:x14="http://schemas.microsoft.com/office/spreadsheetml/2009/9/main" uri="{BBE1A952-AA13-448e-AADC-164F8A28A991}">
      <x14:slicerCaches>
        <x14:slicerCache r:id="rId4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47"/>
        <x14:slicerCache r:id="rId48"/>
        <x14:slicerCache r:id="rId49"/>
        <x14:slicerCache r:id="rId50"/>
        <x14:slicerCache r:id="rId51"/>
        <x14:slicerCache r:id="rId52"/>
        <x14:slicerCache r:id="rId53"/>
        <x14:slicerCache r:id="rId54"/>
        <x14:slicerCache r:id="rId55"/>
        <x14:slicerCache r:id="rId56"/>
        <x14:slicerCache r:id="rId5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gg_expendtr  2_7dddb2b6-5fea-4caf-9c70-989e0e863c69" name="agg_expendtr  2" connection="Query - agg_expendtr (2)"/>
          <x15:modelTable id="Q6_67594bd8-264a-4860-9b1d-486c0e942ca0" name="Q6" connection="Query - Q6"/>
          <x15:modelTable id="Q7_f9291396-8711-42f4-af49-1e724533f0f7" name="Q7" connection="Query - Q7"/>
          <x15:modelTable id="Q7b_664a15bb-a757-46ed-beb2-0512b2073557" name="Q7b" connection="Query - Q7b"/>
          <x15:modelTable id="Range 5" name="Range 5" connection="WorksheetConnection_total_revenu_exp!$F$1:$G$32"/>
          <x15:modelTable id="Range 4" name="Range 4" connection="WorksheetConnection_total_nominal_gsdp!$A$1:$B$32"/>
          <x15:modelTable id="Range 2" name="Range 2" connection="WorksheetConnection_total_gross fiscal defct!$A$1:$B$32"/>
          <x15:modelTable id="Range 1" name="Range 1" connection="WorksheetConnection_total_capital_expntr!$A$1:$B$32"/>
          <x15:modelTable id="Range 3" name="Range 3" connection="WorksheetConnection_total_aggr_exp!$A$1:$B$32"/>
          <x15:modelTable id="Range" name="Range" connection="WorksheetConnection_revenue_expendtr!$J$83:$K$114"/>
          <x15:modelTable id="Range 6" name="Range 6" connection="WorksheetConnection_corrl social_sectr &amp; tax_revenu!$B$34:$C$65"/>
          <x15:modelTable id="Table15" name="Table15" connection="WorksheetConnection_Book1.xlsx!Table15"/>
          <x15:modelTable id="Table14" name="Table14" connection="WorksheetConnection_Book1.xlsx!Table14"/>
          <x15:modelTable id="Table12" name="Table12" connection="WorksheetConnection_Book1.xlsx!Table12"/>
          <x15:modelTable id="Table11" name="Table11" connection="WorksheetConnection_Book1.xlsx!Table11"/>
          <x15:modelTable id="Table_social_sector_expnditur" name="Table_social_sector_expnditur" connection="WorksheetConnection_Book1.xlsx!Table_social_sector_expnditur"/>
          <x15:modelTable id="Table_revenue_expendtr" name="Table_revenue_expendtr" connection="WorksheetConnection_Book1.xlsx!Table_revenue_expendtr"/>
          <x15:modelTable id="Table_revenue_deficts" name="Table_revenue_deficts" connection="WorksheetConnection_Book1.xlsx!Table_revenue_deficts"/>
          <x15:modelTable id="Table_own_tax_revnu" name="Table_own_tax_revnu" connection="WorksheetConnection_Book1.xlsx!Table_own_tax_revnu"/>
          <x15:modelTable id="Table_nominal_gsdp_sers" name="Table_nominal_gsdp_sers" connection="WorksheetConnection_Book1.xlsx!Table_nominal_gsdp_sers"/>
          <x15:modelTable id="Table_gross_fiscl_defict" name="Table_gross_fiscl_defict" connection="WorksheetConnection_Book1.xlsx!Table_gross_fiscl_defict"/>
          <x15:modelTable id="Table_capital_expendtr" name="Table_capital_expendtr" connection="WorksheetConnection_Book1.xlsx!Table_capital_expendtr"/>
          <x15:modelTable id="Table_agg_expendtr" name="Table_agg_expendtr" connection="WorksheetConnection_Book1.xlsx!Table_agg_expendtr"/>
        </x15:modelTables>
        <x15:modelRelationships>
          <x15:modelRelationship fromTable="Table_capital_expendtr" fromColumn="State" toTable="Table_agg_expendtr" toColumn="State"/>
          <x15:modelRelationship fromTable="Table_nominal_gsdp_sers" fromColumn="State" toTable="Table_agg_expendtr" toColumn="State"/>
          <x15:modelRelationship fromTable="Table_social_sector_expnditur" fromColumn="State" toTable="Table_agg_expendtr" toColumn="State"/>
          <x15:modelRelationship fromTable="Table_own_tax_revnu" fromColumn="State" toTable="Table_agg_expendtr" toColumn="State"/>
          <x15:modelRelationship fromTable="Table_revenue_deficts" fromColumn="State" toTable="Table_agg_expendtr" toColumn="State"/>
          <x15:modelRelationship fromTable="Table_revenue_expendtr" fromColumn="State" toTable="Table_agg_expendtr" toColumn="State"/>
          <x15:modelRelationship fromTable="Table_gross_fiscl_defict" fromColumn="State" toTable="Table_agg_expendtr" toColumn="State"/>
          <x15:modelRelationship fromTable="Range" fromColumn="state" toTable="Table_agg_expendtr" toColumn="State"/>
          <x15:modelRelationship fromTable="Range 1" fromColumn="state" toTable="Table_agg_expendtr" toColumn="State"/>
          <x15:modelRelationship fromTable="Range 2" fromColumn="state" toTable="Range 1" toColumn="state"/>
          <x15:modelRelationship fromTable="Range 3" fromColumn="state" toTable="Range 1" toColumn="state"/>
          <x15:modelRelationship fromTable="Table11" fromColumn="state" toTable="Range 1" toColumn="state"/>
          <x15:modelRelationship fromTable="Table12" fromColumn="state" toTable="Range 1" toColumn="state"/>
          <x15:modelRelationship fromTable="Table14" fromColumn="state" toTable="Range 1" toColumn="state"/>
          <x15:modelRelationship fromTable="Table15" fromColumn="state" toTable="Range 1" toColumn="state"/>
          <x15:modelRelationship fromTable="Range 5" fromColumn="state" toTable="Range 1" toColumn="state"/>
          <x15:modelRelationship fromTable="Q7" fromColumn="state" toTable="Range" toColumn="state"/>
          <x15:modelRelationship fromTable="Q7b" fromColumn="State" toTable="Range"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3" i="11" l="1"/>
  <c r="G4" i="11"/>
  <c r="G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 i="11"/>
  <c r="F33" i="11"/>
  <c r="B32" i="1"/>
  <c r="B3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 i="1"/>
  <c r="A3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 i="1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37" i="32"/>
  <c r="F32" i="11"/>
  <c r="F31" i="11"/>
  <c r="F30" i="11"/>
  <c r="F29" i="11"/>
  <c r="F28" i="11"/>
  <c r="F27" i="11"/>
  <c r="F26" i="11"/>
  <c r="F25" i="11"/>
  <c r="F24" i="11"/>
  <c r="F23" i="11"/>
  <c r="F22" i="11"/>
  <c r="F21" i="11"/>
  <c r="F20" i="11"/>
  <c r="F19" i="11"/>
  <c r="F18" i="11"/>
  <c r="F17" i="11"/>
  <c r="F16" i="11"/>
  <c r="F15" i="11"/>
  <c r="F14" i="11"/>
  <c r="F13" i="11"/>
  <c r="F12" i="11"/>
  <c r="F11" i="11"/>
  <c r="F10" i="11"/>
  <c r="F9" i="11"/>
  <c r="F8" i="11"/>
  <c r="F7" i="11"/>
  <c r="F6" i="11"/>
  <c r="F5" i="11"/>
  <c r="F4" i="11"/>
  <c r="F3" i="11"/>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36" i="17"/>
  <c r="A3" i="12"/>
  <c r="A4" i="12"/>
  <c r="A5" i="12"/>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B4" i="16"/>
  <c r="B5" i="16"/>
  <c r="B6" i="16"/>
  <c r="B7" i="16"/>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 i="16"/>
  <c r="A33" i="16"/>
  <c r="A32" i="16"/>
  <c r="A31" i="16"/>
  <c r="A30" i="16"/>
  <c r="A29" i="16"/>
  <c r="A28" i="16"/>
  <c r="A27" i="16"/>
  <c r="A26" i="16"/>
  <c r="A25" i="16"/>
  <c r="A24" i="16"/>
  <c r="A23" i="16"/>
  <c r="A22" i="16"/>
  <c r="A21" i="16"/>
  <c r="A20" i="16"/>
  <c r="A19" i="16"/>
  <c r="A18" i="16"/>
  <c r="A17" i="16"/>
  <c r="A16" i="16"/>
  <c r="A15" i="16"/>
  <c r="A14" i="16"/>
  <c r="A13" i="16"/>
  <c r="A12" i="16"/>
  <c r="A11" i="16"/>
  <c r="A10" i="16"/>
  <c r="A9" i="16"/>
  <c r="A8" i="16"/>
  <c r="A7" i="16"/>
  <c r="A6" i="16"/>
  <c r="A5" i="16"/>
  <c r="A4" i="16"/>
  <c r="A3" i="16"/>
  <c r="B32" i="15"/>
  <c r="B19" i="15"/>
  <c r="B16" i="15"/>
  <c r="B18" i="15"/>
  <c r="B25" i="15"/>
  <c r="B8" i="15"/>
  <c r="B13" i="15"/>
  <c r="B23" i="15"/>
  <c r="B22" i="15"/>
  <c r="B20" i="15"/>
  <c r="B6" i="15"/>
  <c r="B10" i="15"/>
  <c r="B11" i="15"/>
  <c r="B3" i="15"/>
  <c r="B30" i="15"/>
  <c r="B28" i="15"/>
  <c r="B33" i="15"/>
  <c r="B31" i="15"/>
  <c r="B17" i="15"/>
  <c r="B14" i="15"/>
  <c r="B12" i="15"/>
  <c r="B29" i="15"/>
  <c r="B4" i="15"/>
  <c r="B24" i="15"/>
  <c r="B27" i="15"/>
  <c r="B5" i="15"/>
  <c r="B21" i="15"/>
  <c r="B9" i="15"/>
  <c r="B15" i="15"/>
  <c r="B26" i="15"/>
  <c r="B7" i="15"/>
  <c r="A26" i="15"/>
  <c r="A15" i="15"/>
  <c r="A9" i="15"/>
  <c r="A21" i="15"/>
  <c r="A5" i="15"/>
  <c r="A27" i="15"/>
  <c r="A24" i="15"/>
  <c r="A4" i="15"/>
  <c r="A29" i="15"/>
  <c r="A12" i="15"/>
  <c r="A14" i="15"/>
  <c r="A17" i="15"/>
  <c r="A31" i="15"/>
  <c r="A33" i="15"/>
  <c r="A28" i="15"/>
  <c r="A30" i="15"/>
  <c r="A3" i="15"/>
  <c r="A11" i="15"/>
  <c r="A10" i="15"/>
  <c r="A6" i="15"/>
  <c r="A20" i="15"/>
  <c r="A22" i="15"/>
  <c r="A23" i="15"/>
  <c r="A13" i="15"/>
  <c r="A8" i="15"/>
  <c r="A25" i="15"/>
  <c r="A18" i="15"/>
  <c r="A16" i="15"/>
  <c r="A19" i="15"/>
  <c r="A32" i="15"/>
  <c r="A7" i="15"/>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 i="13"/>
  <c r="A33" i="13"/>
  <c r="A32" i="13"/>
  <c r="A31" i="13"/>
  <c r="A30" i="13"/>
  <c r="A29" i="13"/>
  <c r="A28" i="13"/>
  <c r="A27" i="13"/>
  <c r="A26" i="13"/>
  <c r="A25" i="13"/>
  <c r="A24" i="13"/>
  <c r="A23" i="13"/>
  <c r="A22" i="13"/>
  <c r="A21" i="13"/>
  <c r="A20" i="13"/>
  <c r="A19" i="13"/>
  <c r="A18" i="13"/>
  <c r="A17" i="13"/>
  <c r="A16" i="13"/>
  <c r="A15" i="13"/>
  <c r="A14" i="13"/>
  <c r="A13" i="13"/>
  <c r="A12" i="13"/>
  <c r="A11" i="13"/>
  <c r="A10" i="13"/>
  <c r="A9" i="13"/>
  <c r="A8" i="13"/>
  <c r="A7" i="13"/>
  <c r="A6" i="13"/>
  <c r="A5" i="13"/>
  <c r="A4" i="13"/>
  <c r="A3" i="13"/>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EABEA3-08AC-4E7B-BECC-DF9E29BB4B18}" keepAlive="1" name="Query - agg_expendtr" description="Connection to the 'agg_expendtr' query in the workbook." type="5" refreshedVersion="8" background="1" saveData="1">
    <dbPr connection="Provider=Microsoft.Mashup.OleDb.1;Data Source=$Workbook$;Location=agg_expendtr;Extended Properties=&quot;&quot;" command="SELECT * FROM [agg_expendtr]"/>
  </connection>
  <connection id="2" xr16:uid="{B46C5BF1-E4D5-45BD-9DDA-2A229A4134B3}" name="Query - agg_expendtr (2)" description="Connection to the 'agg_expendtr (2)' query in the workbook." type="100" refreshedVersion="8" minRefreshableVersion="5">
    <extLst>
      <ext xmlns:x15="http://schemas.microsoft.com/office/spreadsheetml/2010/11/main" uri="{DE250136-89BD-433C-8126-D09CA5730AF9}">
        <x15:connection id="63d40f22-5e13-415c-bb9a-a62a0efb92ec"/>
      </ext>
    </extLst>
  </connection>
  <connection id="3" xr16:uid="{EB7E5812-11B6-4CCC-BA67-3D65FC8F9A14}" keepAlive="1" name="Query - capital_expendtr" description="Connection to the 'capital_expendtr' query in the workbook." type="5" refreshedVersion="8" background="1" saveData="1">
    <dbPr connection="Provider=Microsoft.Mashup.OleDb.1;Data Source=$Workbook$;Location=capital_expendtr;Extended Properties=&quot;&quot;" command="SELECT * FROM [capital_expendtr]"/>
  </connection>
  <connection id="4" xr16:uid="{2DD559AE-D1C1-4630-B723-0359C23CD684}" keepAlive="1" name="Query - capital_expendtr (2)" description="Connection to the 'capital_expendtr (2)' query in the workbook." type="5" refreshedVersion="8" background="1" saveData="1">
    <dbPr connection="Provider=Microsoft.Mashup.OleDb.1;Data Source=$Workbook$;Location=&quot;capital_expendtr (2)&quot;;Extended Properties=&quot;&quot;" command="SELECT * FROM [capital_expendtr (2)]"/>
  </connection>
  <connection id="5" xr16:uid="{E7060535-496E-4D19-A86E-6DBAC2BCE588}" keepAlive="1" name="Query - gross_fiscl_defict" description="Connection to the 'gross_fiscl_defict' query in the workbook." type="5" refreshedVersion="8" background="1" saveData="1">
    <dbPr connection="Provider=Microsoft.Mashup.OleDb.1;Data Source=$Workbook$;Location=gross_fiscl_defict;Extended Properties=&quot;&quot;" command="SELECT * FROM [gross_fiscl_defict]"/>
  </connection>
  <connection id="6" xr16:uid="{B98E6229-A7CA-4779-804D-02E8A1428D3E}" keepAlive="1" name="Query - gross_fiscl_defict (2)" description="Connection to the 'gross_fiscl_defict (2)' query in the workbook." type="5" refreshedVersion="8" background="1" saveData="1">
    <dbPr connection="Provider=Microsoft.Mashup.OleDb.1;Data Source=$Workbook$;Location=&quot;gross_fiscl_defict (2)&quot;;Extended Properties=&quot;&quot;" command="SELECT * FROM [gross_fiscl_defict (2)]"/>
  </connection>
  <connection id="7" xr16:uid="{9955DD50-112B-4868-BF1C-A5A7E17C7BDB}" keepAlive="1" name="Query - nominal_gsdp_sers" description="Connection to the 'nominal_gsdp_sers' query in the workbook." type="5" refreshedVersion="8" background="1" saveData="1">
    <dbPr connection="Provider=Microsoft.Mashup.OleDb.1;Data Source=$Workbook$;Location=nominal_gsdp_sers;Extended Properties=&quot;&quot;" command="SELECT * FROM [nominal_gsdp_sers]"/>
  </connection>
  <connection id="8" xr16:uid="{5A82FD03-B349-4A32-B518-C60DC21523C1}" keepAlive="1" name="Query - own_tax_revnu" description="Connection to the 'own_tax_revnu' query in the workbook." type="5" refreshedVersion="8" background="1" saveData="1">
    <dbPr connection="Provider=Microsoft.Mashup.OleDb.1;Data Source=$Workbook$;Location=own_tax_revnu;Extended Properties=&quot;&quot;" command="SELECT * FROM [own_tax_revnu]"/>
  </connection>
  <connection id="9" xr16:uid="{039D7BE1-CAE2-4F57-894E-5082BD64F828}" keepAlive="1" name="Query - own_tax_revnu (2)" description="Connection to the 'own_tax_revnu (2)' query in the workbook." type="5" refreshedVersion="8" background="1" saveData="1">
    <dbPr connection="Provider=Microsoft.Mashup.OleDb.1;Data Source=$Workbook$;Location=&quot;own_tax_revnu (2)&quot;;Extended Properties=&quot;&quot;" command="SELECT * FROM [own_tax_revnu (2)]"/>
  </connection>
  <connection id="10" xr16:uid="{A9C8BCBB-B827-46FF-AC88-CF95DFF18BBB}" name="Query - Q6" description="Connection to the 'Q6' query in the workbook." type="100" refreshedVersion="8" minRefreshableVersion="5">
    <extLst>
      <ext xmlns:x15="http://schemas.microsoft.com/office/spreadsheetml/2010/11/main" uri="{DE250136-89BD-433C-8126-D09CA5730AF9}">
        <x15:connection id="acd9eaed-dddb-4703-93fe-1797b2d1efc0"/>
      </ext>
    </extLst>
  </connection>
  <connection id="11" xr16:uid="{EB0E1A30-34CB-4F2D-9005-5C60B86C5AE4}" name="Query - Q7" description="Connection to the 'Q7' query in the workbook." type="100" refreshedVersion="8" minRefreshableVersion="5">
    <extLst>
      <ext xmlns:x15="http://schemas.microsoft.com/office/spreadsheetml/2010/11/main" uri="{DE250136-89BD-433C-8126-D09CA5730AF9}">
        <x15:connection id="b96cf848-bd96-4192-b569-8be9fec9f8ed"/>
      </ext>
    </extLst>
  </connection>
  <connection id="12" xr16:uid="{F01467C9-1861-4778-BF68-A2E7772B3B54}" name="Query - Q7b" description="Connection to the 'Q7b' query in the workbook." type="100" refreshedVersion="8" minRefreshableVersion="5">
    <extLst>
      <ext xmlns:x15="http://schemas.microsoft.com/office/spreadsheetml/2010/11/main" uri="{DE250136-89BD-433C-8126-D09CA5730AF9}">
        <x15:connection id="a871f993-31c6-4d1a-a1b6-d40d473a1939"/>
      </ext>
    </extLst>
  </connection>
  <connection id="13" xr16:uid="{9B083AFD-5C68-49A3-81F8-F631AAFF283F}" keepAlive="1" name="Query - revenue_deficts" description="Connection to the 'revenue_deficts' query in the workbook." type="5" refreshedVersion="8" background="1" saveData="1">
    <dbPr connection="Provider=Microsoft.Mashup.OleDb.1;Data Source=$Workbook$;Location=revenue_deficts;Extended Properties=&quot;&quot;" command="SELECT * FROM [revenue_deficts]"/>
  </connection>
  <connection id="14" xr16:uid="{4B011BD5-CEAC-48E9-901C-C341AEA4E40B}" keepAlive="1" name="Query - revenue_expendtr" description="Connection to the 'revenue_expendtr' query in the workbook." type="5" refreshedVersion="8" background="1" saveData="1">
    <dbPr connection="Provider=Microsoft.Mashup.OleDb.1;Data Source=$Workbook$;Location=revenue_expendtr;Extended Properties=&quot;&quot;" command="SELECT * FROM [revenue_expendtr]"/>
  </connection>
  <connection id="15" xr16:uid="{08001910-10FA-4324-A6E2-65467ED8E21B}" keepAlive="1" name="Query - social_sector_expnditur" description="Connection to the 'social_sector_expnditur' query in the workbook." type="5" refreshedVersion="8" background="1" saveData="1">
    <dbPr connection="Provider=Microsoft.Mashup.OleDb.1;Data Source=$Workbook$;Location=social_sector_expnditur;Extended Properties=&quot;&quot;" command="SELECT * FROM [social_sector_expnditur]"/>
  </connection>
  <connection id="16" xr16:uid="{564A0654-4A44-4645-A28D-5EAEDA7322CE}" keepAlive="1" name="Query - social_sector_expnditur (2)" description="Connection to the 'social_sector_expnditur (2)' query in the workbook." type="5" refreshedVersion="8" background="1" saveData="1">
    <dbPr connection="Provider=Microsoft.Mashup.OleDb.1;Data Source=$Workbook$;Location=&quot;social_sector_expnditur (2)&quot;;Extended Properties=&quot;&quot;" command="SELECT * FROM [social_sector_expnditur (2)]"/>
  </connection>
  <connection id="17" xr16:uid="{BD1D0C43-4653-4751-BF90-76B8CFE950A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8" xr16:uid="{331E50AB-EF65-4A4A-B176-4A8B757B3B00}" name="WorksheetConnection_Book1.xlsx!Table_agg_expendtr" type="102" refreshedVersion="8" minRefreshableVersion="5">
    <extLst>
      <ext xmlns:x15="http://schemas.microsoft.com/office/spreadsheetml/2010/11/main" uri="{DE250136-89BD-433C-8126-D09CA5730AF9}">
        <x15:connection id="Table_agg_expendtr" autoDelete="1">
          <x15:rangePr sourceName="_xlcn.WorksheetConnection_Book1.xlsxTable_agg_expendtr1"/>
        </x15:connection>
      </ext>
    </extLst>
  </connection>
  <connection id="19" xr16:uid="{3226616F-A83A-4D60-95CD-18EAD9BC8903}" name="WorksheetConnection_Book1.xlsx!Table_capital_expendtr" type="102" refreshedVersion="8" minRefreshableVersion="5">
    <extLst>
      <ext xmlns:x15="http://schemas.microsoft.com/office/spreadsheetml/2010/11/main" uri="{DE250136-89BD-433C-8126-D09CA5730AF9}">
        <x15:connection id="Table_capital_expendtr" autoDelete="1">
          <x15:rangePr sourceName="_xlcn.WorksheetConnection_Book1.xlsxTable_capital_expendtr1"/>
        </x15:connection>
      </ext>
    </extLst>
  </connection>
  <connection id="20" xr16:uid="{12DA6FF1-D5DC-4A26-9FBD-6B050A4962B6}" name="WorksheetConnection_Book1.xlsx!Table_gross_fiscl_defict" type="102" refreshedVersion="8" minRefreshableVersion="5">
    <extLst>
      <ext xmlns:x15="http://schemas.microsoft.com/office/spreadsheetml/2010/11/main" uri="{DE250136-89BD-433C-8126-D09CA5730AF9}">
        <x15:connection id="Table_gross_fiscl_defict" autoDelete="1">
          <x15:rangePr sourceName="_xlcn.WorksheetConnection_Book1.xlsxTable_gross_fiscl_defict1"/>
        </x15:connection>
      </ext>
    </extLst>
  </connection>
  <connection id="21" xr16:uid="{6B3916E5-88E3-46A0-8410-F1565AFE7CF3}" name="WorksheetConnection_Book1.xlsx!Table_nominal_gsdp_sers" type="102" refreshedVersion="8" minRefreshableVersion="5">
    <extLst>
      <ext xmlns:x15="http://schemas.microsoft.com/office/spreadsheetml/2010/11/main" uri="{DE250136-89BD-433C-8126-D09CA5730AF9}">
        <x15:connection id="Table_nominal_gsdp_sers" autoDelete="1">
          <x15:rangePr sourceName="_xlcn.WorksheetConnection_Book1.xlsxTable_nominal_gsdp_sers1"/>
        </x15:connection>
      </ext>
    </extLst>
  </connection>
  <connection id="22" xr16:uid="{5275B797-E399-48C3-8153-9CEEBCFE70FF}" name="WorksheetConnection_Book1.xlsx!Table_own_tax_revnu" type="102" refreshedVersion="8" minRefreshableVersion="5">
    <extLst>
      <ext xmlns:x15="http://schemas.microsoft.com/office/spreadsheetml/2010/11/main" uri="{DE250136-89BD-433C-8126-D09CA5730AF9}">
        <x15:connection id="Table_own_tax_revnu" autoDelete="1">
          <x15:rangePr sourceName="_xlcn.WorksheetConnection_Book1.xlsxTable_own_tax_revnu1"/>
        </x15:connection>
      </ext>
    </extLst>
  </connection>
  <connection id="23" xr16:uid="{1054B762-7D5E-4584-B7B6-D758B3715B81}" name="WorksheetConnection_Book1.xlsx!Table_revenue_deficts" type="102" refreshedVersion="8" minRefreshableVersion="5">
    <extLst>
      <ext xmlns:x15="http://schemas.microsoft.com/office/spreadsheetml/2010/11/main" uri="{DE250136-89BD-433C-8126-D09CA5730AF9}">
        <x15:connection id="Table_revenue_deficts" autoDelete="1">
          <x15:rangePr sourceName="_xlcn.WorksheetConnection_Book1.xlsxTable_revenue_deficts1"/>
        </x15:connection>
      </ext>
    </extLst>
  </connection>
  <connection id="24" xr16:uid="{FB112D99-902C-4731-96BA-9B007E8D1C50}" name="WorksheetConnection_Book1.xlsx!Table_revenue_expendtr" type="102" refreshedVersion="8" minRefreshableVersion="5">
    <extLst>
      <ext xmlns:x15="http://schemas.microsoft.com/office/spreadsheetml/2010/11/main" uri="{DE250136-89BD-433C-8126-D09CA5730AF9}">
        <x15:connection id="Table_revenue_expendtr" autoDelete="1">
          <x15:rangePr sourceName="_xlcn.WorksheetConnection_Book1.xlsxTable_revenue_expendtr1"/>
        </x15:connection>
      </ext>
    </extLst>
  </connection>
  <connection id="25" xr16:uid="{DA847069-CDEB-4945-A5D6-B01C3FEBB6C5}" name="WorksheetConnection_Book1.xlsx!Table_social_sector_expnditur" type="102" refreshedVersion="8" minRefreshableVersion="5">
    <extLst>
      <ext xmlns:x15="http://schemas.microsoft.com/office/spreadsheetml/2010/11/main" uri="{DE250136-89BD-433C-8126-D09CA5730AF9}">
        <x15:connection id="Table_social_sector_expnditur" autoDelete="1">
          <x15:rangePr sourceName="_xlcn.WorksheetConnection_Book1.xlsxTable_social_sector_expnditur1"/>
        </x15:connection>
      </ext>
    </extLst>
  </connection>
  <connection id="26" xr16:uid="{4138D590-5549-4162-A12E-F9687FD5CC1F}" name="WorksheetConnection_Book1.xlsx!Table11" type="102" refreshedVersion="8" minRefreshableVersion="5">
    <extLst>
      <ext xmlns:x15="http://schemas.microsoft.com/office/spreadsheetml/2010/11/main" uri="{DE250136-89BD-433C-8126-D09CA5730AF9}">
        <x15:connection id="Table11" autoDelete="1">
          <x15:rangePr sourceName="_xlcn.WorksheetConnection_Book1.xlsxTable111"/>
        </x15:connection>
      </ext>
    </extLst>
  </connection>
  <connection id="27" xr16:uid="{A04495C2-CCB7-45BD-BCFC-90A2C2FF6BA7}" name="WorksheetConnection_Book1.xlsx!Table12" type="102" refreshedVersion="8" minRefreshableVersion="5">
    <extLst>
      <ext xmlns:x15="http://schemas.microsoft.com/office/spreadsheetml/2010/11/main" uri="{DE250136-89BD-433C-8126-D09CA5730AF9}">
        <x15:connection id="Table12" autoDelete="1">
          <x15:rangePr sourceName="_xlcn.WorksheetConnection_Book1.xlsxTable121"/>
        </x15:connection>
      </ext>
    </extLst>
  </connection>
  <connection id="28" xr16:uid="{008A304E-C103-44E6-8360-A1A8151E4222}" name="WorksheetConnection_Book1.xlsx!Table14" type="102" refreshedVersion="8" minRefreshableVersion="5">
    <extLst>
      <ext xmlns:x15="http://schemas.microsoft.com/office/spreadsheetml/2010/11/main" uri="{DE250136-89BD-433C-8126-D09CA5730AF9}">
        <x15:connection id="Table14" autoDelete="1">
          <x15:rangePr sourceName="_xlcn.WorksheetConnection_Book1.xlsxTable141"/>
        </x15:connection>
      </ext>
    </extLst>
  </connection>
  <connection id="29" xr16:uid="{67FFC05D-879D-4688-AF40-1DFF2FDC74E5}" name="WorksheetConnection_Book1.xlsx!Table15" type="102" refreshedVersion="8" minRefreshableVersion="5">
    <extLst>
      <ext xmlns:x15="http://schemas.microsoft.com/office/spreadsheetml/2010/11/main" uri="{DE250136-89BD-433C-8126-D09CA5730AF9}">
        <x15:connection id="Table15" autoDelete="1">
          <x15:rangePr sourceName="_xlcn.WorksheetConnection_Book1.xlsxTable151"/>
        </x15:connection>
      </ext>
    </extLst>
  </connection>
  <connection id="30" xr16:uid="{3FEA2DEB-A454-4CF3-A354-AF248B02E03C}" name="WorksheetConnection_corrl social_sectr &amp; tax_revenu!$B$34:$C$65" type="102" refreshedVersion="8" minRefreshableVersion="5">
    <extLst>
      <ext xmlns:x15="http://schemas.microsoft.com/office/spreadsheetml/2010/11/main" uri="{DE250136-89BD-433C-8126-D09CA5730AF9}">
        <x15:connection id="Range 6" autoDelete="1">
          <x15:rangePr sourceName="_xlcn.WorksheetConnection_corrlsocial_sectrtax_revenuB34C651"/>
        </x15:connection>
      </ext>
    </extLst>
  </connection>
  <connection id="31" xr16:uid="{CDDA4061-728C-46CF-A62F-80BE7261B55B}" name="WorksheetConnection_revenue_expendtr!$J$83:$K$114" type="102" refreshedVersion="8" minRefreshableVersion="5">
    <extLst>
      <ext xmlns:x15="http://schemas.microsoft.com/office/spreadsheetml/2010/11/main" uri="{DE250136-89BD-433C-8126-D09CA5730AF9}">
        <x15:connection id="Range" autoDelete="1">
          <x15:rangePr sourceName="_xlcn.WorksheetConnection_revenue_expendtrJ83K1141"/>
        </x15:connection>
      </ext>
    </extLst>
  </connection>
  <connection id="32" xr16:uid="{F02E4F07-457B-4BBE-A5D9-71CCE45916BB}" name="WorksheetConnection_total_aggr_exp!$A$1:$B$32" type="102" refreshedVersion="8" minRefreshableVersion="5">
    <extLst>
      <ext xmlns:x15="http://schemas.microsoft.com/office/spreadsheetml/2010/11/main" uri="{DE250136-89BD-433C-8126-D09CA5730AF9}">
        <x15:connection id="Range 3" autoDelete="1">
          <x15:rangePr sourceName="_xlcn.WorksheetConnection_total_aggr_expA1B321"/>
        </x15:connection>
      </ext>
    </extLst>
  </connection>
  <connection id="33" xr16:uid="{DC94FBC1-3A2D-48D0-9538-D3D8550CECCA}" name="WorksheetConnection_total_capital_expntr!$A$1:$B$32" type="102" refreshedVersion="8" minRefreshableVersion="5">
    <extLst>
      <ext xmlns:x15="http://schemas.microsoft.com/office/spreadsheetml/2010/11/main" uri="{DE250136-89BD-433C-8126-D09CA5730AF9}">
        <x15:connection id="Range 1" autoDelete="1">
          <x15:rangePr sourceName="_xlcn.WorksheetConnection_total_capital_expntrA1B321"/>
        </x15:connection>
      </ext>
    </extLst>
  </connection>
  <connection id="34" xr16:uid="{45B1C159-D2D2-45E7-9175-0978B0FF9835}" name="WorksheetConnection_total_gross fiscal defct!$A$1:$B$32" type="102" refreshedVersion="8" minRefreshableVersion="5">
    <extLst>
      <ext xmlns:x15="http://schemas.microsoft.com/office/spreadsheetml/2010/11/main" uri="{DE250136-89BD-433C-8126-D09CA5730AF9}">
        <x15:connection id="Range 2" autoDelete="1">
          <x15:rangePr sourceName="_xlcn.WorksheetConnection_total_grossfiscaldefctA1B321"/>
        </x15:connection>
      </ext>
    </extLst>
  </connection>
  <connection id="35" xr16:uid="{7F7BD9D7-0AC5-4724-832D-2F6BC4B481A9}" name="WorksheetConnection_total_nominal_gsdp!$A$1:$B$32" type="102" refreshedVersion="8" minRefreshableVersion="5">
    <extLst>
      <ext xmlns:x15="http://schemas.microsoft.com/office/spreadsheetml/2010/11/main" uri="{DE250136-89BD-433C-8126-D09CA5730AF9}">
        <x15:connection id="Range 4" autoDelete="1">
          <x15:rangePr sourceName="_xlcn.WorksheetConnection_total_nominal_gsdpA1B321"/>
        </x15:connection>
      </ext>
    </extLst>
  </connection>
  <connection id="36" xr16:uid="{D137700A-7BDB-4C1D-A4DA-F9949F8D7F42}" name="WorksheetConnection_total_revenu_exp!$F$1:$G$32" type="102" refreshedVersion="8" minRefreshableVersion="5">
    <extLst>
      <ext xmlns:x15="http://schemas.microsoft.com/office/spreadsheetml/2010/11/main" uri="{DE250136-89BD-433C-8126-D09CA5730AF9}">
        <x15:connection id="Range 5" autoDelete="1">
          <x15:rangePr sourceName="_xlcn.WorksheetConnection_total_revenu_expF1G321"/>
        </x15:connection>
      </ext>
    </extLst>
  </connection>
</connections>
</file>

<file path=xl/sharedStrings.xml><?xml version="1.0" encoding="utf-8"?>
<sst xmlns="http://schemas.openxmlformats.org/spreadsheetml/2006/main" count="829" uniqueCount="94">
  <si>
    <t>State</t>
  </si>
  <si>
    <t>1980_84</t>
  </si>
  <si>
    <t>1985_89</t>
  </si>
  <si>
    <t>1990_94</t>
  </si>
  <si>
    <t>1995_99</t>
  </si>
  <si>
    <t>2000_04</t>
  </si>
  <si>
    <t>2005_9</t>
  </si>
  <si>
    <t>2010_14</t>
  </si>
  <si>
    <t>2015_16</t>
  </si>
  <si>
    <t xml:space="preserve">Andhra Pradesh </t>
  </si>
  <si>
    <t>Arunachal Pradesh</t>
  </si>
  <si>
    <t>Assam</t>
  </si>
  <si>
    <t>Bihar</t>
  </si>
  <si>
    <t>Chhattisgarh</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</si>
  <si>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</si>
  <si>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</si>
  <si>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</si>
  <si>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</si>
  <si>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</si>
  <si>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</si>
  <si>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</si>
  <si>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</si>
  <si>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</si>
  <si>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</si>
  <si>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</si>
  <si>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</si>
  <si>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</si>
  <si>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</si>
  <si>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</si>
  <si>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</si>
  <si>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</si>
  <si>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</si>
  <si>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Tamil Nadu</t>
  </si>
  <si>
    <t>Telangana</t>
  </si>
  <si>
    <t>Tripura</t>
  </si>
  <si>
    <t>Uttar Pradesh</t>
  </si>
  <si>
    <t>Uttarakhand</t>
  </si>
  <si>
    <t>West Bengal</t>
  </si>
  <si>
    <t>Delhi</t>
  </si>
  <si>
    <t>Puducherry</t>
  </si>
  <si>
    <t>2005_09</t>
  </si>
  <si>
    <t>1980_85</t>
  </si>
  <si>
    <t>1986_90</t>
  </si>
  <si>
    <t>1991_95</t>
  </si>
  <si>
    <t>1995_00</t>
  </si>
  <si>
    <t>2000_05</t>
  </si>
  <si>
    <t>2005_10</t>
  </si>
  <si>
    <t>2010_15</t>
  </si>
  <si>
    <t>Row Labels</t>
  </si>
  <si>
    <t>Grand Total</t>
  </si>
  <si>
    <t xml:space="preserve"> </t>
  </si>
  <si>
    <t>state</t>
  </si>
  <si>
    <t>total_gross_fiscal_deficit</t>
  </si>
  <si>
    <t>total_aggr_exp</t>
  </si>
  <si>
    <t>social_sectr_exp</t>
  </si>
  <si>
    <t>total_revenu_deficit</t>
  </si>
  <si>
    <t>total_tax_revenue</t>
  </si>
  <si>
    <t>total_nominal_gsdp</t>
  </si>
  <si>
    <t>Sum of total_aggr_exp</t>
  </si>
  <si>
    <t>Sum of total_revenue_exp</t>
  </si>
  <si>
    <t>corr</t>
  </si>
  <si>
    <t>Sum of corr</t>
  </si>
  <si>
    <t>Andhra Pradesh</t>
  </si>
  <si>
    <t>Sum of 1980_84</t>
  </si>
  <si>
    <t>Sum of 1985_89</t>
  </si>
  <si>
    <t>Sum of 1990_94</t>
  </si>
  <si>
    <t>Sum of 1995_99</t>
  </si>
  <si>
    <t>Sum of 2000_04</t>
  </si>
  <si>
    <t>Sum of 2005_09</t>
  </si>
  <si>
    <t>Sum of 2010_14</t>
  </si>
  <si>
    <t>Sum of 2015_16</t>
  </si>
  <si>
    <t>Sum of 2005_9</t>
  </si>
  <si>
    <t>Aggregate_exp</t>
  </si>
  <si>
    <t>Nominal GSDP series</t>
  </si>
  <si>
    <t>Sum of 1980_85</t>
  </si>
  <si>
    <t>Sum of 1986_90</t>
  </si>
  <si>
    <t>Sum of 1991_95</t>
  </si>
  <si>
    <t>Sum of 1995_00</t>
  </si>
  <si>
    <t>Sum of 2000_05</t>
  </si>
  <si>
    <t>Sum of 2005_10</t>
  </si>
  <si>
    <t>Sum of 2010_15</t>
  </si>
  <si>
    <t>Sum of total_capital_exp</t>
  </si>
  <si>
    <t>Sum of total_gross_fiscal_deficit</t>
  </si>
  <si>
    <t>Sum of total_nominal_gsdp</t>
  </si>
  <si>
    <t>Sum of total_tax_revenue</t>
  </si>
  <si>
    <t>total_revenue_exp</t>
  </si>
  <si>
    <t>Sum of total_revenu_deficit</t>
  </si>
  <si>
    <t>Sum of social_sectr_exp</t>
  </si>
  <si>
    <t>Sum of Profit_or_loss</t>
  </si>
  <si>
    <t>Sum of avg_of_capital_expenditure</t>
  </si>
  <si>
    <t>correlation between social sector and tax revenue</t>
  </si>
  <si>
    <t>SOCIAL SECTOR EXPENDITURE</t>
  </si>
  <si>
    <t>total capital expndtr</t>
  </si>
  <si>
    <t>percentage of GFD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</si>
</sst>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3" x14ac:knownFonts="1">
    <font>
      <sz val="11"/>
      <color theme="1"/>
      <name val="Calibri"/>
      <family val="2"/>
      <scheme val="minor"/>
    </font>
    <font>
      <b/>
      <sz val="11"/>
      <color theme="0"/>
      <name val="Calibri"/>
      <family val="2"/>
      <scheme val="minor"/>
    </font>
    <font>
      <sz val="22"/>
      <color theme="1"/>
      <name val="Calibri"/>
      <family val="2"/>
      <scheme val="minor"/>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2" tint="-0.249977111117893"/>
        <bgColor indexed="64"/>
      </patternFill>
    </fill>
  </fills>
  <borders count="2">
    <border>
      <left/>
      <right/>
      <top/>
      <bottom/>
      <diagonal/>
    </border>
    <border>
      <left style="thin">
        <color theme="9" tint="0.39997558519241921"/>
      </left>
      <right/>
      <top style="thin">
        <color theme="9" tint="0.39997558519241921"/>
      </top>
      <bottom style="thin">
        <color theme="9" tint="0.39997558519241921"/>
      </bottom>
      <diagonal/>
    </border>
  </borders>
  <cellStyleXfs count="1">
    <xf numFmtId="0" fontId="0" fillId="0" borderId="0"/>
  </cellStyleXfs>
  <cellXfs count="12">
    <xf numFmtId="0" fontId="0" fillId="0" borderId="0" xfId="0"/>
    <xf numFmtId="0" fontId="1" fillId="2" borderId="1" xfId="0" applyFont="1" applyFill="1" applyBorder="1"/>
    <xf numFmtId="0" fontId="0" fillId="0" borderId="0" xfId="0" pivotButton="1"/>
    <xf numFmtId="0" fontId="0" fillId="0" borderId="0" xfId="0" applyAlignment="1">
      <alignment horizontal="left"/>
    </xf>
    <xf numFmtId="0" fontId="0" fillId="3" borderId="1" xfId="0" applyFill="1" applyBorder="1"/>
    <xf numFmtId="2" fontId="0" fillId="0" borderId="0" xfId="0" applyNumberFormat="1"/>
    <xf numFmtId="164" fontId="0" fillId="0" borderId="0" xfId="0" applyNumberFormat="1"/>
    <xf numFmtId="165" fontId="0" fillId="0" borderId="0" xfId="0" applyNumberFormat="1"/>
    <xf numFmtId="0" fontId="0" fillId="0" borderId="1" xfId="0" applyBorder="1"/>
    <xf numFmtId="0" fontId="0" fillId="4" borderId="0" xfId="0" applyFill="1"/>
    <xf numFmtId="0" fontId="2" fillId="0" borderId="0" xfId="0" applyFont="1" applyAlignment="1">
      <alignment horizontal="center"/>
    </xf>
    <xf numFmtId="10" fontId="0" fillId="0" borderId="0" xfId="0" applyNumberFormat="1"/>
  </cellXfs>
  <cellStyles count="1">
    <cellStyle name="Normal" xfId="0" builtinId="0"/>
  </cellStyles>
  <dxfs count="23">
    <dxf>
      <numFmt numFmtId="165" formatCode="0.0"/>
    </dxf>
    <dxf>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style="thin">
          <color theme="9" tint="0.39997558519241921"/>
        </bottom>
        <vertical/>
        <horizontal/>
      </border>
    </dxf>
    <dxf>
      <numFmt numFmtId="2" formatCode="0.00"/>
    </dxf>
    <dxf>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style="thin">
          <color theme="9" tint="0.39997558519241921"/>
        </bottom>
        <vertical/>
        <horizontal/>
      </border>
    </dxf>
    <dxf>
      <numFmt numFmtId="0" formatCode="General"/>
    </dxf>
    <dxf>
      <numFmt numFmtId="0" formatCode="General"/>
    </dxf>
    <dxf>
      <numFmt numFmtId="0" formatCode="General"/>
    </dxf>
    <dxf>
      <numFmt numFmtId="164" formatCode="0.000"/>
    </dxf>
    <dxf>
      <numFmt numFmtId="0" formatCode="General"/>
    </dxf>
    <dxf>
      <numFmt numFmtId="0" formatCode="General"/>
    </dxf>
    <dxf>
      <numFmt numFmtId="164" formatCode="0.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3.xml"/><Relationship Id="rId39" Type="http://schemas.openxmlformats.org/officeDocument/2006/relationships/pivotCacheDefinition" Target="pivotCache/pivotCacheDefinition16.xml"/><Relationship Id="rId21" Type="http://schemas.openxmlformats.org/officeDocument/2006/relationships/worksheet" Target="worksheets/sheet21.xml"/><Relationship Id="rId34" Type="http://schemas.openxmlformats.org/officeDocument/2006/relationships/pivotCacheDefinition" Target="pivotCache/pivotCacheDefinition11.xml"/><Relationship Id="rId42" Type="http://schemas.openxmlformats.org/officeDocument/2006/relationships/pivotCacheDefinition" Target="pivotCache/pivotCacheDefinition19.xml"/><Relationship Id="rId47" Type="http://schemas.microsoft.com/office/2007/relationships/slicerCache" Target="slicerCaches/slicerCache2.xml"/><Relationship Id="rId50" Type="http://schemas.microsoft.com/office/2007/relationships/slicerCache" Target="slicerCaches/slicerCache5.xml"/><Relationship Id="rId55" Type="http://schemas.microsoft.com/office/2007/relationships/slicerCache" Target="slicerCaches/slicerCache10.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pivotCacheDefinition" Target="pivotCache/pivotCacheDefinition9.xml"/><Relationship Id="rId37" Type="http://schemas.openxmlformats.org/officeDocument/2006/relationships/pivotCacheDefinition" Target="pivotCache/pivotCacheDefinition14.xml"/><Relationship Id="rId40" Type="http://schemas.openxmlformats.org/officeDocument/2006/relationships/pivotCacheDefinition" Target="pivotCache/pivotCacheDefinition17.xml"/><Relationship Id="rId45" Type="http://schemas.openxmlformats.org/officeDocument/2006/relationships/pivotCacheDefinition" Target="pivotCache/pivotCacheDefinition22.xml"/><Relationship Id="rId53" Type="http://schemas.microsoft.com/office/2007/relationships/slicerCache" Target="slicerCaches/slicerCache8.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4.xml"/><Relationship Id="rId30" Type="http://schemas.openxmlformats.org/officeDocument/2006/relationships/pivotCacheDefinition" Target="pivotCache/pivotCacheDefinition7.xml"/><Relationship Id="rId35" Type="http://schemas.openxmlformats.org/officeDocument/2006/relationships/pivotCacheDefinition" Target="pivotCache/pivotCacheDefinition12.xml"/><Relationship Id="rId43" Type="http://schemas.openxmlformats.org/officeDocument/2006/relationships/pivotCacheDefinition" Target="pivotCache/pivotCacheDefinition20.xml"/><Relationship Id="rId48" Type="http://schemas.microsoft.com/office/2007/relationships/slicerCache" Target="slicerCaches/slicerCache3.xml"/><Relationship Id="rId56" Type="http://schemas.microsoft.com/office/2007/relationships/slicerCache" Target="slicerCaches/slicerCache11.xml"/><Relationship Id="rId64" Type="http://schemas.openxmlformats.org/officeDocument/2006/relationships/customXml" Target="../customXml/item1.xml"/><Relationship Id="rId8" Type="http://schemas.openxmlformats.org/officeDocument/2006/relationships/worksheet" Target="worksheets/sheet8.xml"/><Relationship Id="rId51" Type="http://schemas.microsoft.com/office/2007/relationships/slicerCache" Target="slicerCaches/slicerCache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openxmlformats.org/officeDocument/2006/relationships/pivotCacheDefinition" Target="pivotCache/pivotCacheDefinition10.xml"/><Relationship Id="rId38" Type="http://schemas.openxmlformats.org/officeDocument/2006/relationships/pivotCacheDefinition" Target="pivotCache/pivotCacheDefinition15.xml"/><Relationship Id="rId46" Type="http://schemas.microsoft.com/office/2007/relationships/slicerCache" Target="slicerCaches/slicerCache1.xml"/><Relationship Id="rId59"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pivotCacheDefinition" Target="pivotCache/pivotCacheDefinition18.xml"/><Relationship Id="rId54" Type="http://schemas.microsoft.com/office/2007/relationships/slicerCache" Target="slicerCaches/slicerCache9.xml"/><Relationship Id="rId62"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5.xml"/><Relationship Id="rId36" Type="http://schemas.openxmlformats.org/officeDocument/2006/relationships/pivotCacheDefinition" Target="pivotCache/pivotCacheDefinition13.xml"/><Relationship Id="rId49" Type="http://schemas.microsoft.com/office/2007/relationships/slicerCache" Target="slicerCaches/slicerCache4.xml"/><Relationship Id="rId57" Type="http://schemas.microsoft.com/office/2007/relationships/slicerCache" Target="slicerCaches/slicerCache12.xml"/><Relationship Id="rId10" Type="http://schemas.openxmlformats.org/officeDocument/2006/relationships/worksheet" Target="worksheets/sheet10.xml"/><Relationship Id="rId31" Type="http://schemas.openxmlformats.org/officeDocument/2006/relationships/pivotCacheDefinition" Target="pivotCache/pivotCacheDefinition8.xml"/><Relationship Id="rId44" Type="http://schemas.openxmlformats.org/officeDocument/2006/relationships/pivotCacheDefinition" Target="pivotCache/pivotCacheDefinition21.xml"/><Relationship Id="rId52" Type="http://schemas.microsoft.com/office/2007/relationships/slicerCache" Target="slicerCaches/slicerCache7.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[Book1.xlsx]t_agg_exp!PivotTable2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Aggregate</a:t>
            </a:r>
            <a:r>
              <a:rPr lang="en-US" baseline="0"/>
              <a:t> </a:t>
            </a:r>
            <a:r>
              <a:rPr lang="en-US"/>
              <a:t>expenditure</a:t>
            </a:r>
          </a:p>
        </c:rich>
      </c:tx>
      <c:layout>
        <c:manualLayout>
          <c:xMode val="edge"/>
          <c:yMode val="edge"/>
          <c:x val="0.18459782952662832"/>
          <c:y val="4.39560439560439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t_agg_exp!$B$1</c:f>
              <c:strCache>
                <c:ptCount val="1"/>
                <c:pt idx="0">
                  <c:v>Sum of 1980_84</c:v>
                </c:pt>
              </c:strCache>
            </c:strRef>
          </c:tx>
          <c:spPr>
            <a:solidFill>
              <a:schemeClr val="accent1"/>
            </a:solidFill>
            <a:ln>
              <a:noFill/>
            </a:ln>
            <a:effectLst/>
          </c:spPr>
          <c:invertIfNegative val="0"/>
          <c:cat>
            <c:strRef>
              <c:f>t_agg_exp!$A$2:$A$3</c:f>
              <c:strCache>
                <c:ptCount val="1"/>
                <c:pt idx="0">
                  <c:v>Andhra Pradesh</c:v>
                </c:pt>
              </c:strCache>
            </c:strRef>
          </c:cat>
          <c:val>
            <c:numRef>
              <c:f>t_agg_exp!$B$2:$B$3</c:f>
              <c:numCache>
                <c:formatCode>General</c:formatCode>
                <c:ptCount val="1"/>
                <c:pt idx="0">
                  <c:v>11081</c:v>
                </c:pt>
              </c:numCache>
            </c:numRef>
          </c:val>
          <c:extLst>
            <c:ext xmlns:c16="http://schemas.microsoft.com/office/drawing/2014/chart" uri="{C3380CC4-5D6E-409C-BE32-E72D297353CC}">
              <c16:uniqueId val="{00000000-9148-4CD1-87DB-E795BEFD84E8}"/>
            </c:ext>
          </c:extLst>
        </c:ser>
        <c:ser>
          <c:idx val="1"/>
          <c:order val="1"/>
          <c:tx>
            <c:strRef>
              <c:f>t_agg_exp!$C$1</c:f>
              <c:strCache>
                <c:ptCount val="1"/>
                <c:pt idx="0">
                  <c:v>Sum of 1985_89</c:v>
                </c:pt>
              </c:strCache>
            </c:strRef>
          </c:tx>
          <c:spPr>
            <a:solidFill>
              <a:schemeClr val="accent2"/>
            </a:solidFill>
            <a:ln>
              <a:noFill/>
            </a:ln>
            <a:effectLst/>
          </c:spPr>
          <c:invertIfNegative val="0"/>
          <c:cat>
            <c:strRef>
              <c:f>t_agg_exp!$A$2:$A$3</c:f>
              <c:strCache>
                <c:ptCount val="1"/>
                <c:pt idx="0">
                  <c:v>Andhra Pradesh</c:v>
                </c:pt>
              </c:strCache>
            </c:strRef>
          </c:cat>
          <c:val>
            <c:numRef>
              <c:f>t_agg_exp!$C$2:$C$3</c:f>
              <c:numCache>
                <c:formatCode>General</c:formatCode>
                <c:ptCount val="1"/>
                <c:pt idx="0">
                  <c:v>22766</c:v>
                </c:pt>
              </c:numCache>
            </c:numRef>
          </c:val>
          <c:extLst>
            <c:ext xmlns:c16="http://schemas.microsoft.com/office/drawing/2014/chart" uri="{C3380CC4-5D6E-409C-BE32-E72D297353CC}">
              <c16:uniqueId val="{00000001-9148-4CD1-87DB-E795BEFD84E8}"/>
            </c:ext>
          </c:extLst>
        </c:ser>
        <c:ser>
          <c:idx val="2"/>
          <c:order val="2"/>
          <c:tx>
            <c:strRef>
              <c:f>t_agg_exp!$D$1</c:f>
              <c:strCache>
                <c:ptCount val="1"/>
                <c:pt idx="0">
                  <c:v>Sum of 1990_94</c:v>
                </c:pt>
              </c:strCache>
            </c:strRef>
          </c:tx>
          <c:spPr>
            <a:solidFill>
              <a:schemeClr val="accent3"/>
            </a:solidFill>
            <a:ln>
              <a:noFill/>
            </a:ln>
            <a:effectLst/>
          </c:spPr>
          <c:invertIfNegative val="0"/>
          <c:cat>
            <c:strRef>
              <c:f>t_agg_exp!$A$2:$A$3</c:f>
              <c:strCache>
                <c:ptCount val="1"/>
                <c:pt idx="0">
                  <c:v>Andhra Pradesh</c:v>
                </c:pt>
              </c:strCache>
            </c:strRef>
          </c:cat>
          <c:val>
            <c:numRef>
              <c:f>t_agg_exp!$D$2:$D$3</c:f>
              <c:numCache>
                <c:formatCode>General</c:formatCode>
                <c:ptCount val="1"/>
                <c:pt idx="0">
                  <c:v>46323</c:v>
                </c:pt>
              </c:numCache>
            </c:numRef>
          </c:val>
          <c:extLst>
            <c:ext xmlns:c16="http://schemas.microsoft.com/office/drawing/2014/chart" uri="{C3380CC4-5D6E-409C-BE32-E72D297353CC}">
              <c16:uniqueId val="{00000002-9148-4CD1-87DB-E795BEFD84E8}"/>
            </c:ext>
          </c:extLst>
        </c:ser>
        <c:ser>
          <c:idx val="3"/>
          <c:order val="3"/>
          <c:tx>
            <c:strRef>
              <c:f>t_agg_exp!$E$1</c:f>
              <c:strCache>
                <c:ptCount val="1"/>
                <c:pt idx="0">
                  <c:v>Sum of 1995_99</c:v>
                </c:pt>
              </c:strCache>
            </c:strRef>
          </c:tx>
          <c:spPr>
            <a:solidFill>
              <a:schemeClr val="accent4"/>
            </a:solidFill>
            <a:ln>
              <a:noFill/>
            </a:ln>
            <a:effectLst/>
          </c:spPr>
          <c:invertIfNegative val="0"/>
          <c:cat>
            <c:strRef>
              <c:f>t_agg_exp!$A$2:$A$3</c:f>
              <c:strCache>
                <c:ptCount val="1"/>
                <c:pt idx="0">
                  <c:v>Andhra Pradesh</c:v>
                </c:pt>
              </c:strCache>
            </c:strRef>
          </c:cat>
          <c:val>
            <c:numRef>
              <c:f>t_agg_exp!$E$2:$E$3</c:f>
              <c:numCache>
                <c:formatCode>General</c:formatCode>
                <c:ptCount val="1"/>
                <c:pt idx="0">
                  <c:v>93036</c:v>
                </c:pt>
              </c:numCache>
            </c:numRef>
          </c:val>
          <c:extLst>
            <c:ext xmlns:c16="http://schemas.microsoft.com/office/drawing/2014/chart" uri="{C3380CC4-5D6E-409C-BE32-E72D297353CC}">
              <c16:uniqueId val="{00000003-9148-4CD1-87DB-E795BEFD84E8}"/>
            </c:ext>
          </c:extLst>
        </c:ser>
        <c:ser>
          <c:idx val="4"/>
          <c:order val="4"/>
          <c:tx>
            <c:strRef>
              <c:f>t_agg_exp!$F$1</c:f>
              <c:strCache>
                <c:ptCount val="1"/>
                <c:pt idx="0">
                  <c:v>Sum of 2000_04</c:v>
                </c:pt>
              </c:strCache>
            </c:strRef>
          </c:tx>
          <c:spPr>
            <a:solidFill>
              <a:schemeClr val="accent5"/>
            </a:solidFill>
            <a:ln>
              <a:noFill/>
            </a:ln>
            <a:effectLst/>
          </c:spPr>
          <c:invertIfNegative val="0"/>
          <c:cat>
            <c:strRef>
              <c:f>t_agg_exp!$A$2:$A$3</c:f>
              <c:strCache>
                <c:ptCount val="1"/>
                <c:pt idx="0">
                  <c:v>Andhra Pradesh</c:v>
                </c:pt>
              </c:strCache>
            </c:strRef>
          </c:cat>
          <c:val>
            <c:numRef>
              <c:f>t_agg_exp!$F$2:$F$3</c:f>
              <c:numCache>
                <c:formatCode>General</c:formatCode>
                <c:ptCount val="1"/>
                <c:pt idx="0">
                  <c:v>180839</c:v>
                </c:pt>
              </c:numCache>
            </c:numRef>
          </c:val>
          <c:extLst>
            <c:ext xmlns:c16="http://schemas.microsoft.com/office/drawing/2014/chart" uri="{C3380CC4-5D6E-409C-BE32-E72D297353CC}">
              <c16:uniqueId val="{00000004-9148-4CD1-87DB-E795BEFD84E8}"/>
            </c:ext>
          </c:extLst>
        </c:ser>
        <c:ser>
          <c:idx val="5"/>
          <c:order val="5"/>
          <c:tx>
            <c:strRef>
              <c:f>t_agg_exp!$G$1</c:f>
              <c:strCache>
                <c:ptCount val="1"/>
                <c:pt idx="0">
                  <c:v>Sum of 2005_9</c:v>
                </c:pt>
              </c:strCache>
            </c:strRef>
          </c:tx>
          <c:spPr>
            <a:solidFill>
              <a:schemeClr val="accent6"/>
            </a:solidFill>
            <a:ln>
              <a:noFill/>
            </a:ln>
            <a:effectLst/>
          </c:spPr>
          <c:invertIfNegative val="0"/>
          <c:cat>
            <c:strRef>
              <c:f>t_agg_exp!$A$2:$A$3</c:f>
              <c:strCache>
                <c:ptCount val="1"/>
                <c:pt idx="0">
                  <c:v>Andhra Pradesh</c:v>
                </c:pt>
              </c:strCache>
            </c:strRef>
          </c:cat>
          <c:val>
            <c:numRef>
              <c:f>t_agg_exp!$G$2:$G$3</c:f>
              <c:numCache>
                <c:formatCode>General</c:formatCode>
                <c:ptCount val="1"/>
                <c:pt idx="0">
                  <c:v>345707.68</c:v>
                </c:pt>
              </c:numCache>
            </c:numRef>
          </c:val>
          <c:extLst>
            <c:ext xmlns:c16="http://schemas.microsoft.com/office/drawing/2014/chart" uri="{C3380CC4-5D6E-409C-BE32-E72D297353CC}">
              <c16:uniqueId val="{00000005-9148-4CD1-87DB-E795BEFD84E8}"/>
            </c:ext>
          </c:extLst>
        </c:ser>
        <c:ser>
          <c:idx val="6"/>
          <c:order val="6"/>
          <c:tx>
            <c:strRef>
              <c:f>t_agg_exp!$H$1</c:f>
              <c:strCache>
                <c:ptCount val="1"/>
                <c:pt idx="0">
                  <c:v>Sum of 2010_14</c:v>
                </c:pt>
              </c:strCache>
            </c:strRef>
          </c:tx>
          <c:spPr>
            <a:solidFill>
              <a:schemeClr val="accent1">
                <a:lumMod val="60000"/>
              </a:schemeClr>
            </a:solidFill>
            <a:ln>
              <a:noFill/>
            </a:ln>
            <a:effectLst/>
          </c:spPr>
          <c:invertIfNegative val="0"/>
          <c:cat>
            <c:strRef>
              <c:f>t_agg_exp!$A$2:$A$3</c:f>
              <c:strCache>
                <c:ptCount val="1"/>
                <c:pt idx="0">
                  <c:v>Andhra Pradesh</c:v>
                </c:pt>
              </c:strCache>
            </c:strRef>
          </c:cat>
          <c:val>
            <c:numRef>
              <c:f>t_agg_exp!$H$2:$H$3</c:f>
              <c:numCache>
                <c:formatCode>General</c:formatCode>
                <c:ptCount val="1"/>
                <c:pt idx="0">
                  <c:v>593654.84</c:v>
                </c:pt>
              </c:numCache>
            </c:numRef>
          </c:val>
          <c:extLst>
            <c:ext xmlns:c16="http://schemas.microsoft.com/office/drawing/2014/chart" uri="{C3380CC4-5D6E-409C-BE32-E72D297353CC}">
              <c16:uniqueId val="{00000006-9148-4CD1-87DB-E795BEFD84E8}"/>
            </c:ext>
          </c:extLst>
        </c:ser>
        <c:ser>
          <c:idx val="7"/>
          <c:order val="7"/>
          <c:tx>
            <c:strRef>
              <c:f>t_agg_exp!$I$1</c:f>
              <c:strCache>
                <c:ptCount val="1"/>
                <c:pt idx="0">
                  <c:v>Sum of 2015_16</c:v>
                </c:pt>
              </c:strCache>
            </c:strRef>
          </c:tx>
          <c:spPr>
            <a:solidFill>
              <a:schemeClr val="accent2">
                <a:lumMod val="60000"/>
              </a:schemeClr>
            </a:solidFill>
            <a:ln>
              <a:noFill/>
            </a:ln>
            <a:effectLst/>
          </c:spPr>
          <c:invertIfNegative val="0"/>
          <c:cat>
            <c:strRef>
              <c:f>t_agg_exp!$A$2:$A$3</c:f>
              <c:strCache>
                <c:ptCount val="1"/>
                <c:pt idx="0">
                  <c:v>Andhra Pradesh</c:v>
                </c:pt>
              </c:strCache>
            </c:strRef>
          </c:cat>
          <c:val>
            <c:numRef>
              <c:f>t_agg_exp!$I$2:$I$3</c:f>
              <c:numCache>
                <c:formatCode>General</c:formatCode>
                <c:ptCount val="1"/>
                <c:pt idx="0">
                  <c:v>112048.99</c:v>
                </c:pt>
              </c:numCache>
            </c:numRef>
          </c:val>
          <c:extLst>
            <c:ext xmlns:c16="http://schemas.microsoft.com/office/drawing/2014/chart" uri="{C3380CC4-5D6E-409C-BE32-E72D297353CC}">
              <c16:uniqueId val="{00000007-9148-4CD1-87DB-E795BEFD84E8}"/>
            </c:ext>
          </c:extLst>
        </c:ser>
        <c:dLbls>
          <c:showLegendKey val="0"/>
          <c:showVal val="0"/>
          <c:showCatName val="0"/>
          <c:showSerName val="0"/>
          <c:showPercent val="0"/>
          <c:showBubbleSize val="0"/>
        </c:dLbls>
        <c:gapWidth val="219"/>
        <c:overlap val="-27"/>
        <c:axId val="1206289823"/>
        <c:axId val="1206301823"/>
      </c:barChart>
      <c:catAx>
        <c:axId val="1206289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01823"/>
        <c:crosses val="autoZero"/>
        <c:auto val="1"/>
        <c:lblAlgn val="ctr"/>
        <c:lblOffset val="100"/>
        <c:noMultiLvlLbl val="0"/>
      </c:catAx>
      <c:valAx>
        <c:axId val="120630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28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[Book1.xlsx]nominal_gsdp_sers!PivotTable3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Nominal</a:t>
            </a:r>
            <a:r>
              <a:rPr lang="en-US" baseline="0"/>
              <a:t> Gsdp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nominal_gsdp_sers!$B$35</c:f>
              <c:strCache>
                <c:ptCount val="1"/>
                <c:pt idx="0">
                  <c:v>Sum of 1980_84</c:v>
                </c:pt>
              </c:strCache>
            </c:strRef>
          </c:tx>
          <c:spPr>
            <a:solidFill>
              <a:schemeClr val="accent1"/>
            </a:solidFill>
            <a:ln>
              <a:noFill/>
            </a:ln>
            <a:effectLst/>
          </c:spPr>
          <c:invertIfNegative val="0"/>
          <c:cat>
            <c:strRef>
              <c:f>nominal_gsdp_sers!$A$36:$A$37</c:f>
              <c:strCache>
                <c:ptCount val="1"/>
                <c:pt idx="0">
                  <c:v>Andhra Pradesh</c:v>
                </c:pt>
              </c:strCache>
            </c:strRef>
          </c:cat>
          <c:val>
            <c:numRef>
              <c:f>nominal_gsdp_sers!$B$36:$B$37</c:f>
              <c:numCache>
                <c:formatCode>General</c:formatCode>
                <c:ptCount val="1"/>
                <c:pt idx="0">
                  <c:v>55216</c:v>
                </c:pt>
              </c:numCache>
            </c:numRef>
          </c:val>
          <c:extLst>
            <c:ext xmlns:c16="http://schemas.microsoft.com/office/drawing/2014/chart" uri="{C3380CC4-5D6E-409C-BE32-E72D297353CC}">
              <c16:uniqueId val="{00000000-8A6D-4301-A850-5F4E273EE3A7}"/>
            </c:ext>
          </c:extLst>
        </c:ser>
        <c:ser>
          <c:idx val="1"/>
          <c:order val="1"/>
          <c:tx>
            <c:strRef>
              <c:f>nominal_gsdp_sers!$C$35</c:f>
              <c:strCache>
                <c:ptCount val="1"/>
                <c:pt idx="0">
                  <c:v>Sum of 1985_89</c:v>
                </c:pt>
              </c:strCache>
            </c:strRef>
          </c:tx>
          <c:spPr>
            <a:solidFill>
              <a:schemeClr val="accent2"/>
            </a:solidFill>
            <a:ln>
              <a:noFill/>
            </a:ln>
            <a:effectLst/>
          </c:spPr>
          <c:invertIfNegative val="0"/>
          <c:cat>
            <c:strRef>
              <c:f>nominal_gsdp_sers!$A$36:$A$37</c:f>
              <c:strCache>
                <c:ptCount val="1"/>
                <c:pt idx="0">
                  <c:v>Andhra Pradesh</c:v>
                </c:pt>
              </c:strCache>
            </c:strRef>
          </c:cat>
          <c:val>
            <c:numRef>
              <c:f>nominal_gsdp_sers!$C$36:$C$37</c:f>
              <c:numCache>
                <c:formatCode>General</c:formatCode>
                <c:ptCount val="1"/>
                <c:pt idx="0">
                  <c:v>104294</c:v>
                </c:pt>
              </c:numCache>
            </c:numRef>
          </c:val>
          <c:extLst>
            <c:ext xmlns:c16="http://schemas.microsoft.com/office/drawing/2014/chart" uri="{C3380CC4-5D6E-409C-BE32-E72D297353CC}">
              <c16:uniqueId val="{00000001-8A6D-4301-A850-5F4E273EE3A7}"/>
            </c:ext>
          </c:extLst>
        </c:ser>
        <c:ser>
          <c:idx val="2"/>
          <c:order val="2"/>
          <c:tx>
            <c:strRef>
              <c:f>nominal_gsdp_sers!$D$35</c:f>
              <c:strCache>
                <c:ptCount val="1"/>
                <c:pt idx="0">
                  <c:v>Sum of 1990_94</c:v>
                </c:pt>
              </c:strCache>
            </c:strRef>
          </c:tx>
          <c:spPr>
            <a:solidFill>
              <a:schemeClr val="accent3"/>
            </a:solidFill>
            <a:ln>
              <a:noFill/>
            </a:ln>
            <a:effectLst/>
          </c:spPr>
          <c:invertIfNegative val="0"/>
          <c:cat>
            <c:strRef>
              <c:f>nominal_gsdp_sers!$A$36:$A$37</c:f>
              <c:strCache>
                <c:ptCount val="1"/>
                <c:pt idx="0">
                  <c:v>Andhra Pradesh</c:v>
                </c:pt>
              </c:strCache>
            </c:strRef>
          </c:cat>
          <c:val>
            <c:numRef>
              <c:f>nominal_gsdp_sers!$D$36:$D$37</c:f>
              <c:numCache>
                <c:formatCode>General</c:formatCode>
                <c:ptCount val="1"/>
                <c:pt idx="0">
                  <c:v>245180</c:v>
                </c:pt>
              </c:numCache>
            </c:numRef>
          </c:val>
          <c:extLst>
            <c:ext xmlns:c16="http://schemas.microsoft.com/office/drawing/2014/chart" uri="{C3380CC4-5D6E-409C-BE32-E72D297353CC}">
              <c16:uniqueId val="{00000002-8A6D-4301-A850-5F4E273EE3A7}"/>
            </c:ext>
          </c:extLst>
        </c:ser>
        <c:ser>
          <c:idx val="3"/>
          <c:order val="3"/>
          <c:tx>
            <c:strRef>
              <c:f>nominal_gsdp_sers!$E$35</c:f>
              <c:strCache>
                <c:ptCount val="1"/>
                <c:pt idx="0">
                  <c:v>Sum of 1995_99</c:v>
                </c:pt>
              </c:strCache>
            </c:strRef>
          </c:tx>
          <c:spPr>
            <a:solidFill>
              <a:schemeClr val="accent4"/>
            </a:solidFill>
            <a:ln>
              <a:noFill/>
            </a:ln>
            <a:effectLst/>
          </c:spPr>
          <c:invertIfNegative val="0"/>
          <c:cat>
            <c:strRef>
              <c:f>nominal_gsdp_sers!$A$36:$A$37</c:f>
              <c:strCache>
                <c:ptCount val="1"/>
                <c:pt idx="0">
                  <c:v>Andhra Pradesh</c:v>
                </c:pt>
              </c:strCache>
            </c:strRef>
          </c:cat>
          <c:val>
            <c:numRef>
              <c:f>nominal_gsdp_sers!$E$36:$E$37</c:f>
              <c:numCache>
                <c:formatCode>General</c:formatCode>
                <c:ptCount val="1"/>
                <c:pt idx="0">
                  <c:v>509517</c:v>
                </c:pt>
              </c:numCache>
            </c:numRef>
          </c:val>
          <c:extLst>
            <c:ext xmlns:c16="http://schemas.microsoft.com/office/drawing/2014/chart" uri="{C3380CC4-5D6E-409C-BE32-E72D297353CC}">
              <c16:uniqueId val="{00000003-8A6D-4301-A850-5F4E273EE3A7}"/>
            </c:ext>
          </c:extLst>
        </c:ser>
        <c:ser>
          <c:idx val="4"/>
          <c:order val="4"/>
          <c:tx>
            <c:strRef>
              <c:f>nominal_gsdp_sers!$F$35</c:f>
              <c:strCache>
                <c:ptCount val="1"/>
                <c:pt idx="0">
                  <c:v>Sum of 2000_04</c:v>
                </c:pt>
              </c:strCache>
            </c:strRef>
          </c:tx>
          <c:spPr>
            <a:solidFill>
              <a:schemeClr val="accent5"/>
            </a:solidFill>
            <a:ln>
              <a:noFill/>
            </a:ln>
            <a:effectLst/>
          </c:spPr>
          <c:invertIfNegative val="0"/>
          <c:cat>
            <c:strRef>
              <c:f>nominal_gsdp_sers!$A$36:$A$37</c:f>
              <c:strCache>
                <c:ptCount val="1"/>
                <c:pt idx="0">
                  <c:v>Andhra Pradesh</c:v>
                </c:pt>
              </c:strCache>
            </c:strRef>
          </c:cat>
          <c:val>
            <c:numRef>
              <c:f>nominal_gsdp_sers!$F$36:$F$37</c:f>
              <c:numCache>
                <c:formatCode>General</c:formatCode>
                <c:ptCount val="1"/>
                <c:pt idx="0">
                  <c:v>793314</c:v>
                </c:pt>
              </c:numCache>
            </c:numRef>
          </c:val>
          <c:extLst>
            <c:ext xmlns:c16="http://schemas.microsoft.com/office/drawing/2014/chart" uri="{C3380CC4-5D6E-409C-BE32-E72D297353CC}">
              <c16:uniqueId val="{00000004-8A6D-4301-A850-5F4E273EE3A7}"/>
            </c:ext>
          </c:extLst>
        </c:ser>
        <c:ser>
          <c:idx val="5"/>
          <c:order val="5"/>
          <c:tx>
            <c:strRef>
              <c:f>nominal_gsdp_sers!$G$35</c:f>
              <c:strCache>
                <c:ptCount val="1"/>
                <c:pt idx="0">
                  <c:v>Sum of 2005_09</c:v>
                </c:pt>
              </c:strCache>
            </c:strRef>
          </c:tx>
          <c:spPr>
            <a:solidFill>
              <a:schemeClr val="accent6"/>
            </a:solidFill>
            <a:ln>
              <a:noFill/>
            </a:ln>
            <a:effectLst/>
          </c:spPr>
          <c:invertIfNegative val="0"/>
          <c:cat>
            <c:strRef>
              <c:f>nominal_gsdp_sers!$A$36:$A$37</c:f>
              <c:strCache>
                <c:ptCount val="1"/>
                <c:pt idx="0">
                  <c:v>Andhra Pradesh</c:v>
                </c:pt>
              </c:strCache>
            </c:strRef>
          </c:cat>
          <c:val>
            <c:numRef>
              <c:f>nominal_gsdp_sers!$G$36:$G$37</c:f>
              <c:numCache>
                <c:formatCode>General</c:formatCode>
                <c:ptCount val="1"/>
                <c:pt idx="0">
                  <c:v>1044741</c:v>
                </c:pt>
              </c:numCache>
            </c:numRef>
          </c:val>
          <c:extLst>
            <c:ext xmlns:c16="http://schemas.microsoft.com/office/drawing/2014/chart" uri="{C3380CC4-5D6E-409C-BE32-E72D297353CC}">
              <c16:uniqueId val="{00000005-8A6D-4301-A850-5F4E273EE3A7}"/>
            </c:ext>
          </c:extLst>
        </c:ser>
        <c:ser>
          <c:idx val="6"/>
          <c:order val="6"/>
          <c:tx>
            <c:strRef>
              <c:f>nominal_gsdp_sers!$H$35</c:f>
              <c:strCache>
                <c:ptCount val="1"/>
                <c:pt idx="0">
                  <c:v>Sum of 2010_14</c:v>
                </c:pt>
              </c:strCache>
            </c:strRef>
          </c:tx>
          <c:spPr>
            <a:solidFill>
              <a:schemeClr val="accent1">
                <a:lumMod val="60000"/>
              </a:schemeClr>
            </a:solidFill>
            <a:ln>
              <a:noFill/>
            </a:ln>
            <a:effectLst/>
          </c:spPr>
          <c:invertIfNegative val="0"/>
          <c:cat>
            <c:strRef>
              <c:f>nominal_gsdp_sers!$A$36:$A$37</c:f>
              <c:strCache>
                <c:ptCount val="1"/>
                <c:pt idx="0">
                  <c:v>Andhra Pradesh</c:v>
                </c:pt>
              </c:strCache>
            </c:strRef>
          </c:cat>
          <c:val>
            <c:numRef>
              <c:f>nominal_gsdp_sers!$H$36:$H$37</c:f>
              <c:numCache>
                <c:formatCode>General</c:formatCode>
                <c:ptCount val="1"/>
                <c:pt idx="0">
                  <c:v>2111470.38</c:v>
                </c:pt>
              </c:numCache>
            </c:numRef>
          </c:val>
          <c:extLst>
            <c:ext xmlns:c16="http://schemas.microsoft.com/office/drawing/2014/chart" uri="{C3380CC4-5D6E-409C-BE32-E72D297353CC}">
              <c16:uniqueId val="{00000006-8A6D-4301-A850-5F4E273EE3A7}"/>
            </c:ext>
          </c:extLst>
        </c:ser>
        <c:ser>
          <c:idx val="7"/>
          <c:order val="7"/>
          <c:tx>
            <c:strRef>
              <c:f>nominal_gsdp_sers!$I$35</c:f>
              <c:strCache>
                <c:ptCount val="1"/>
                <c:pt idx="0">
                  <c:v>Sum of 2015_16</c:v>
                </c:pt>
              </c:strCache>
            </c:strRef>
          </c:tx>
          <c:spPr>
            <a:solidFill>
              <a:schemeClr val="accent2">
                <a:lumMod val="60000"/>
              </a:schemeClr>
            </a:solidFill>
            <a:ln>
              <a:noFill/>
            </a:ln>
            <a:effectLst/>
          </c:spPr>
          <c:invertIfNegative val="0"/>
          <c:cat>
            <c:strRef>
              <c:f>nominal_gsdp_sers!$A$36:$A$37</c:f>
              <c:strCache>
                <c:ptCount val="1"/>
                <c:pt idx="0">
                  <c:v>Andhra Pradesh</c:v>
                </c:pt>
              </c:strCache>
            </c:strRef>
          </c:cat>
          <c:val>
            <c:numRef>
              <c:f>nominal_gsdp_sers!$I$36:$I$37</c:f>
              <c:numCache>
                <c:formatCode>General</c:formatCode>
                <c:ptCount val="1"/>
                <c:pt idx="0">
                  <c:v>603376.25</c:v>
                </c:pt>
              </c:numCache>
            </c:numRef>
          </c:val>
          <c:extLst>
            <c:ext xmlns:c16="http://schemas.microsoft.com/office/drawing/2014/chart" uri="{C3380CC4-5D6E-409C-BE32-E72D297353CC}">
              <c16:uniqueId val="{00000007-8A6D-4301-A850-5F4E273EE3A7}"/>
            </c:ext>
          </c:extLst>
        </c:ser>
        <c:dLbls>
          <c:showLegendKey val="0"/>
          <c:showVal val="0"/>
          <c:showCatName val="0"/>
          <c:showSerName val="0"/>
          <c:showPercent val="0"/>
          <c:showBubbleSize val="0"/>
        </c:dLbls>
        <c:gapWidth val="219"/>
        <c:overlap val="-27"/>
        <c:axId val="610014911"/>
        <c:axId val="610017311"/>
      </c:barChart>
      <c:catAx>
        <c:axId val="61001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17311"/>
        <c:crosses val="autoZero"/>
        <c:auto val="1"/>
        <c:lblAlgn val="ctr"/>
        <c:lblOffset val="100"/>
        <c:noMultiLvlLbl val="0"/>
      </c:catAx>
      <c:valAx>
        <c:axId val="61001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1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[Book1.xlsx]social_sector_expnditur!PivotTable4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Social</a:t>
            </a:r>
            <a:r>
              <a:rPr lang="en-US" baseline="0"/>
              <a:t> sector expenditure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social_sector_expnditur!$B$36</c:f>
              <c:strCache>
                <c:ptCount val="1"/>
                <c:pt idx="0">
                  <c:v>Sum of 1980_84</c:v>
                </c:pt>
              </c:strCache>
            </c:strRef>
          </c:tx>
          <c:spPr>
            <a:solidFill>
              <a:schemeClr val="accent1"/>
            </a:solidFill>
            <a:ln>
              <a:noFill/>
            </a:ln>
            <a:effectLst/>
          </c:spPr>
          <c:invertIfNegative val="0"/>
          <c:cat>
            <c:strRef>
              <c:f>social_sector_expnditur!$A$37:$A$38</c:f>
              <c:strCache>
                <c:ptCount val="1"/>
                <c:pt idx="0">
                  <c:v>Andhra Pradesh</c:v>
                </c:pt>
              </c:strCache>
            </c:strRef>
          </c:cat>
          <c:val>
            <c:numRef>
              <c:f>social_sector_expnditur!$B$37:$B$38</c:f>
              <c:numCache>
                <c:formatCode>General</c:formatCode>
                <c:ptCount val="1"/>
                <c:pt idx="0">
                  <c:v>4108</c:v>
                </c:pt>
              </c:numCache>
            </c:numRef>
          </c:val>
          <c:extLst>
            <c:ext xmlns:c16="http://schemas.microsoft.com/office/drawing/2014/chart" uri="{C3380CC4-5D6E-409C-BE32-E72D297353CC}">
              <c16:uniqueId val="{00000000-21AD-48B7-90F3-8D6009241B76}"/>
            </c:ext>
          </c:extLst>
        </c:ser>
        <c:ser>
          <c:idx val="1"/>
          <c:order val="1"/>
          <c:tx>
            <c:strRef>
              <c:f>social_sector_expnditur!$C$36</c:f>
              <c:strCache>
                <c:ptCount val="1"/>
                <c:pt idx="0">
                  <c:v>Sum of 1985_89</c:v>
                </c:pt>
              </c:strCache>
            </c:strRef>
          </c:tx>
          <c:spPr>
            <a:solidFill>
              <a:schemeClr val="accent2"/>
            </a:solidFill>
            <a:ln>
              <a:noFill/>
            </a:ln>
            <a:effectLst/>
          </c:spPr>
          <c:invertIfNegative val="0"/>
          <c:cat>
            <c:strRef>
              <c:f>social_sector_expnditur!$A$37:$A$38</c:f>
              <c:strCache>
                <c:ptCount val="1"/>
                <c:pt idx="0">
                  <c:v>Andhra Pradesh</c:v>
                </c:pt>
              </c:strCache>
            </c:strRef>
          </c:cat>
          <c:val>
            <c:numRef>
              <c:f>social_sector_expnditur!$C$37:$C$38</c:f>
              <c:numCache>
                <c:formatCode>General</c:formatCode>
                <c:ptCount val="1"/>
                <c:pt idx="0">
                  <c:v>9693</c:v>
                </c:pt>
              </c:numCache>
            </c:numRef>
          </c:val>
          <c:extLst>
            <c:ext xmlns:c16="http://schemas.microsoft.com/office/drawing/2014/chart" uri="{C3380CC4-5D6E-409C-BE32-E72D297353CC}">
              <c16:uniqueId val="{00000001-21AD-48B7-90F3-8D6009241B76}"/>
            </c:ext>
          </c:extLst>
        </c:ser>
        <c:ser>
          <c:idx val="2"/>
          <c:order val="2"/>
          <c:tx>
            <c:strRef>
              <c:f>social_sector_expnditur!$D$36</c:f>
              <c:strCache>
                <c:ptCount val="1"/>
                <c:pt idx="0">
                  <c:v>Sum of 1990_94</c:v>
                </c:pt>
              </c:strCache>
            </c:strRef>
          </c:tx>
          <c:spPr>
            <a:solidFill>
              <a:schemeClr val="accent3"/>
            </a:solidFill>
            <a:ln>
              <a:noFill/>
            </a:ln>
            <a:effectLst/>
          </c:spPr>
          <c:invertIfNegative val="0"/>
          <c:cat>
            <c:strRef>
              <c:f>social_sector_expnditur!$A$37:$A$38</c:f>
              <c:strCache>
                <c:ptCount val="1"/>
                <c:pt idx="0">
                  <c:v>Andhra Pradesh</c:v>
                </c:pt>
              </c:strCache>
            </c:strRef>
          </c:cat>
          <c:val>
            <c:numRef>
              <c:f>social_sector_expnditur!$D$37:$D$38</c:f>
              <c:numCache>
                <c:formatCode>General</c:formatCode>
                <c:ptCount val="1"/>
                <c:pt idx="0">
                  <c:v>17708</c:v>
                </c:pt>
              </c:numCache>
            </c:numRef>
          </c:val>
          <c:extLst>
            <c:ext xmlns:c16="http://schemas.microsoft.com/office/drawing/2014/chart" uri="{C3380CC4-5D6E-409C-BE32-E72D297353CC}">
              <c16:uniqueId val="{00000002-21AD-48B7-90F3-8D6009241B76}"/>
            </c:ext>
          </c:extLst>
        </c:ser>
        <c:ser>
          <c:idx val="3"/>
          <c:order val="3"/>
          <c:tx>
            <c:strRef>
              <c:f>social_sector_expnditur!$E$36</c:f>
              <c:strCache>
                <c:ptCount val="1"/>
                <c:pt idx="0">
                  <c:v>Sum of 1995_99</c:v>
                </c:pt>
              </c:strCache>
            </c:strRef>
          </c:tx>
          <c:spPr>
            <a:solidFill>
              <a:schemeClr val="accent4"/>
            </a:solidFill>
            <a:ln>
              <a:noFill/>
            </a:ln>
            <a:effectLst/>
          </c:spPr>
          <c:invertIfNegative val="0"/>
          <c:cat>
            <c:strRef>
              <c:f>social_sector_expnditur!$A$37:$A$38</c:f>
              <c:strCache>
                <c:ptCount val="1"/>
                <c:pt idx="0">
                  <c:v>Andhra Pradesh</c:v>
                </c:pt>
              </c:strCache>
            </c:strRef>
          </c:cat>
          <c:val>
            <c:numRef>
              <c:f>social_sector_expnditur!$E$37:$E$38</c:f>
              <c:numCache>
                <c:formatCode>General</c:formatCode>
                <c:ptCount val="1"/>
                <c:pt idx="0">
                  <c:v>36308</c:v>
                </c:pt>
              </c:numCache>
            </c:numRef>
          </c:val>
          <c:extLst>
            <c:ext xmlns:c16="http://schemas.microsoft.com/office/drawing/2014/chart" uri="{C3380CC4-5D6E-409C-BE32-E72D297353CC}">
              <c16:uniqueId val="{00000003-21AD-48B7-90F3-8D6009241B76}"/>
            </c:ext>
          </c:extLst>
        </c:ser>
        <c:ser>
          <c:idx val="4"/>
          <c:order val="4"/>
          <c:tx>
            <c:strRef>
              <c:f>social_sector_expnditur!$F$36</c:f>
              <c:strCache>
                <c:ptCount val="1"/>
                <c:pt idx="0">
                  <c:v>Sum of 2000_04</c:v>
                </c:pt>
              </c:strCache>
            </c:strRef>
          </c:tx>
          <c:spPr>
            <a:solidFill>
              <a:schemeClr val="accent5"/>
            </a:solidFill>
            <a:ln>
              <a:noFill/>
            </a:ln>
            <a:effectLst/>
          </c:spPr>
          <c:invertIfNegative val="0"/>
          <c:cat>
            <c:strRef>
              <c:f>social_sector_expnditur!$A$37:$A$38</c:f>
              <c:strCache>
                <c:ptCount val="1"/>
                <c:pt idx="0">
                  <c:v>Andhra Pradesh</c:v>
                </c:pt>
              </c:strCache>
            </c:strRef>
          </c:cat>
          <c:val>
            <c:numRef>
              <c:f>social_sector_expnditur!$F$37:$F$38</c:f>
              <c:numCache>
                <c:formatCode>General</c:formatCode>
                <c:ptCount val="1"/>
                <c:pt idx="0">
                  <c:v>59249</c:v>
                </c:pt>
              </c:numCache>
            </c:numRef>
          </c:val>
          <c:extLst>
            <c:ext xmlns:c16="http://schemas.microsoft.com/office/drawing/2014/chart" uri="{C3380CC4-5D6E-409C-BE32-E72D297353CC}">
              <c16:uniqueId val="{00000004-21AD-48B7-90F3-8D6009241B76}"/>
            </c:ext>
          </c:extLst>
        </c:ser>
        <c:ser>
          <c:idx val="5"/>
          <c:order val="5"/>
          <c:tx>
            <c:strRef>
              <c:f>social_sector_expnditur!$G$36</c:f>
              <c:strCache>
                <c:ptCount val="1"/>
                <c:pt idx="0">
                  <c:v>Sum of 2005_9</c:v>
                </c:pt>
              </c:strCache>
            </c:strRef>
          </c:tx>
          <c:spPr>
            <a:solidFill>
              <a:schemeClr val="accent6"/>
            </a:solidFill>
            <a:ln>
              <a:noFill/>
            </a:ln>
            <a:effectLst/>
          </c:spPr>
          <c:invertIfNegative val="0"/>
          <c:cat>
            <c:strRef>
              <c:f>social_sector_expnditur!$A$37:$A$38</c:f>
              <c:strCache>
                <c:ptCount val="1"/>
                <c:pt idx="0">
                  <c:v>Andhra Pradesh</c:v>
                </c:pt>
              </c:strCache>
            </c:strRef>
          </c:cat>
          <c:val>
            <c:numRef>
              <c:f>social_sector_expnditur!$G$37:$G$38</c:f>
              <c:numCache>
                <c:formatCode>General</c:formatCode>
                <c:ptCount val="1"/>
                <c:pt idx="0">
                  <c:v>119745</c:v>
                </c:pt>
              </c:numCache>
            </c:numRef>
          </c:val>
          <c:extLst>
            <c:ext xmlns:c16="http://schemas.microsoft.com/office/drawing/2014/chart" uri="{C3380CC4-5D6E-409C-BE32-E72D297353CC}">
              <c16:uniqueId val="{00000005-21AD-48B7-90F3-8D6009241B76}"/>
            </c:ext>
          </c:extLst>
        </c:ser>
        <c:ser>
          <c:idx val="6"/>
          <c:order val="6"/>
          <c:tx>
            <c:strRef>
              <c:f>social_sector_expnditur!$H$36</c:f>
              <c:strCache>
                <c:ptCount val="1"/>
                <c:pt idx="0">
                  <c:v>Sum of 2010_14</c:v>
                </c:pt>
              </c:strCache>
            </c:strRef>
          </c:tx>
          <c:spPr>
            <a:solidFill>
              <a:schemeClr val="accent1">
                <a:lumMod val="60000"/>
              </a:schemeClr>
            </a:solidFill>
            <a:ln>
              <a:noFill/>
            </a:ln>
            <a:effectLst/>
          </c:spPr>
          <c:invertIfNegative val="0"/>
          <c:cat>
            <c:strRef>
              <c:f>social_sector_expnditur!$A$37:$A$38</c:f>
              <c:strCache>
                <c:ptCount val="1"/>
                <c:pt idx="0">
                  <c:v>Andhra Pradesh</c:v>
                </c:pt>
              </c:strCache>
            </c:strRef>
          </c:cat>
          <c:val>
            <c:numRef>
              <c:f>social_sector_expnditur!$H$37:$H$38</c:f>
              <c:numCache>
                <c:formatCode>General</c:formatCode>
                <c:ptCount val="1"/>
                <c:pt idx="0">
                  <c:v>233860</c:v>
                </c:pt>
              </c:numCache>
            </c:numRef>
          </c:val>
          <c:extLst>
            <c:ext xmlns:c16="http://schemas.microsoft.com/office/drawing/2014/chart" uri="{C3380CC4-5D6E-409C-BE32-E72D297353CC}">
              <c16:uniqueId val="{00000006-21AD-48B7-90F3-8D6009241B76}"/>
            </c:ext>
          </c:extLst>
        </c:ser>
        <c:ser>
          <c:idx val="7"/>
          <c:order val="7"/>
          <c:tx>
            <c:strRef>
              <c:f>social_sector_expnditur!$I$36</c:f>
              <c:strCache>
                <c:ptCount val="1"/>
                <c:pt idx="0">
                  <c:v>Sum of 2015_16</c:v>
                </c:pt>
              </c:strCache>
            </c:strRef>
          </c:tx>
          <c:spPr>
            <a:solidFill>
              <a:schemeClr val="accent2">
                <a:lumMod val="60000"/>
              </a:schemeClr>
            </a:solidFill>
            <a:ln>
              <a:noFill/>
            </a:ln>
            <a:effectLst/>
          </c:spPr>
          <c:invertIfNegative val="0"/>
          <c:cat>
            <c:strRef>
              <c:f>social_sector_expnditur!$A$37:$A$38</c:f>
              <c:strCache>
                <c:ptCount val="1"/>
                <c:pt idx="0">
                  <c:v>Andhra Pradesh</c:v>
                </c:pt>
              </c:strCache>
            </c:strRef>
          </c:cat>
          <c:val>
            <c:numRef>
              <c:f>social_sector_expnditur!$I$37:$I$38</c:f>
              <c:numCache>
                <c:formatCode>General</c:formatCode>
                <c:ptCount val="1"/>
                <c:pt idx="0">
                  <c:v>52450</c:v>
                </c:pt>
              </c:numCache>
            </c:numRef>
          </c:val>
          <c:extLst>
            <c:ext xmlns:c16="http://schemas.microsoft.com/office/drawing/2014/chart" uri="{C3380CC4-5D6E-409C-BE32-E72D297353CC}">
              <c16:uniqueId val="{00000007-21AD-48B7-90F3-8D6009241B76}"/>
            </c:ext>
          </c:extLst>
        </c:ser>
        <c:dLbls>
          <c:showLegendKey val="0"/>
          <c:showVal val="0"/>
          <c:showCatName val="0"/>
          <c:showSerName val="0"/>
          <c:showPercent val="0"/>
          <c:showBubbleSize val="0"/>
        </c:dLbls>
        <c:gapWidth val="219"/>
        <c:overlap val="-27"/>
        <c:axId val="610013951"/>
        <c:axId val="610015871"/>
      </c:barChart>
      <c:catAx>
        <c:axId val="610013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15871"/>
        <c:crosses val="autoZero"/>
        <c:auto val="1"/>
        <c:lblAlgn val="ctr"/>
        <c:lblOffset val="100"/>
        <c:noMultiLvlLbl val="0"/>
      </c:catAx>
      <c:valAx>
        <c:axId val="61001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13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[Book1.xlsx]own_tax_revnu!PivotTable5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Own </a:t>
            </a:r>
            <a:r>
              <a:rPr lang="en-US" baseline="0"/>
              <a:t>Tax Revenue</a:t>
            </a:r>
            <a:endParaRPr lang="en-US"/>
          </a:p>
        </c:rich>
      </c:tx>
      <c:layout>
        <c:manualLayout>
          <c:xMode val="edge"/>
          <c:yMode val="edge"/>
          <c:x val="0.25303039140309486"/>
          <c:y val="4.47427293064876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own_tax_revnu!$B$35</c:f>
              <c:strCache>
                <c:ptCount val="1"/>
                <c:pt idx="0">
                  <c:v>Sum of 1980_84</c:v>
                </c:pt>
              </c:strCache>
            </c:strRef>
          </c:tx>
          <c:spPr>
            <a:solidFill>
              <a:schemeClr val="accent1"/>
            </a:solidFill>
            <a:ln>
              <a:noFill/>
            </a:ln>
            <a:effectLst/>
          </c:spPr>
          <c:invertIfNegative val="0"/>
          <c:cat>
            <c:strRef>
              <c:f>own_tax_revnu!$A$36:$A$37</c:f>
              <c:strCache>
                <c:ptCount val="1"/>
                <c:pt idx="0">
                  <c:v>Andhra Pradesh</c:v>
                </c:pt>
              </c:strCache>
            </c:strRef>
          </c:cat>
          <c:val>
            <c:numRef>
              <c:f>own_tax_revnu!$B$36:$B$37</c:f>
              <c:numCache>
                <c:formatCode>General</c:formatCode>
                <c:ptCount val="1"/>
                <c:pt idx="0">
                  <c:v>4232</c:v>
                </c:pt>
              </c:numCache>
            </c:numRef>
          </c:val>
          <c:extLst>
            <c:ext xmlns:c16="http://schemas.microsoft.com/office/drawing/2014/chart" uri="{C3380CC4-5D6E-409C-BE32-E72D297353CC}">
              <c16:uniqueId val="{00000000-BBA5-4B0A-A74A-88720BFFD095}"/>
            </c:ext>
          </c:extLst>
        </c:ser>
        <c:ser>
          <c:idx val="1"/>
          <c:order val="1"/>
          <c:tx>
            <c:strRef>
              <c:f>own_tax_revnu!$C$35</c:f>
              <c:strCache>
                <c:ptCount val="1"/>
                <c:pt idx="0">
                  <c:v>Sum of 1985_89</c:v>
                </c:pt>
              </c:strCache>
            </c:strRef>
          </c:tx>
          <c:spPr>
            <a:solidFill>
              <a:schemeClr val="accent2"/>
            </a:solidFill>
            <a:ln>
              <a:noFill/>
            </a:ln>
            <a:effectLst/>
          </c:spPr>
          <c:invertIfNegative val="0"/>
          <c:cat>
            <c:strRef>
              <c:f>own_tax_revnu!$A$36:$A$37</c:f>
              <c:strCache>
                <c:ptCount val="1"/>
                <c:pt idx="0">
                  <c:v>Andhra Pradesh</c:v>
                </c:pt>
              </c:strCache>
            </c:strRef>
          </c:cat>
          <c:val>
            <c:numRef>
              <c:f>own_tax_revnu!$C$36:$C$37</c:f>
              <c:numCache>
                <c:formatCode>General</c:formatCode>
                <c:ptCount val="1"/>
                <c:pt idx="0">
                  <c:v>9323</c:v>
                </c:pt>
              </c:numCache>
            </c:numRef>
          </c:val>
          <c:extLst>
            <c:ext xmlns:c16="http://schemas.microsoft.com/office/drawing/2014/chart" uri="{C3380CC4-5D6E-409C-BE32-E72D297353CC}">
              <c16:uniqueId val="{00000001-BBA5-4B0A-A74A-88720BFFD095}"/>
            </c:ext>
          </c:extLst>
        </c:ser>
        <c:ser>
          <c:idx val="2"/>
          <c:order val="2"/>
          <c:tx>
            <c:strRef>
              <c:f>own_tax_revnu!$D$35</c:f>
              <c:strCache>
                <c:ptCount val="1"/>
                <c:pt idx="0">
                  <c:v>Sum of 1990_94</c:v>
                </c:pt>
              </c:strCache>
            </c:strRef>
          </c:tx>
          <c:spPr>
            <a:solidFill>
              <a:schemeClr val="accent3"/>
            </a:solidFill>
            <a:ln>
              <a:noFill/>
            </a:ln>
            <a:effectLst/>
          </c:spPr>
          <c:invertIfNegative val="0"/>
          <c:cat>
            <c:strRef>
              <c:f>own_tax_revnu!$A$36:$A$37</c:f>
              <c:strCache>
                <c:ptCount val="1"/>
                <c:pt idx="0">
                  <c:v>Andhra Pradesh</c:v>
                </c:pt>
              </c:strCache>
            </c:strRef>
          </c:cat>
          <c:val>
            <c:numRef>
              <c:f>own_tax_revnu!$D$36:$D$37</c:f>
              <c:numCache>
                <c:formatCode>General</c:formatCode>
                <c:ptCount val="1"/>
                <c:pt idx="0">
                  <c:v>17160</c:v>
                </c:pt>
              </c:numCache>
            </c:numRef>
          </c:val>
          <c:extLst>
            <c:ext xmlns:c16="http://schemas.microsoft.com/office/drawing/2014/chart" uri="{C3380CC4-5D6E-409C-BE32-E72D297353CC}">
              <c16:uniqueId val="{00000002-BBA5-4B0A-A74A-88720BFFD095}"/>
            </c:ext>
          </c:extLst>
        </c:ser>
        <c:ser>
          <c:idx val="3"/>
          <c:order val="3"/>
          <c:tx>
            <c:strRef>
              <c:f>own_tax_revnu!$E$35</c:f>
              <c:strCache>
                <c:ptCount val="1"/>
                <c:pt idx="0">
                  <c:v>Sum of 1995_99</c:v>
                </c:pt>
              </c:strCache>
            </c:strRef>
          </c:tx>
          <c:spPr>
            <a:solidFill>
              <a:schemeClr val="accent4"/>
            </a:solidFill>
            <a:ln>
              <a:noFill/>
            </a:ln>
            <a:effectLst/>
          </c:spPr>
          <c:invertIfNegative val="0"/>
          <c:cat>
            <c:strRef>
              <c:f>own_tax_revnu!$A$36:$A$37</c:f>
              <c:strCache>
                <c:ptCount val="1"/>
                <c:pt idx="0">
                  <c:v>Andhra Pradesh</c:v>
                </c:pt>
              </c:strCache>
            </c:strRef>
          </c:cat>
          <c:val>
            <c:numRef>
              <c:f>own_tax_revnu!$E$36:$E$37</c:f>
              <c:numCache>
                <c:formatCode>General</c:formatCode>
                <c:ptCount val="1"/>
                <c:pt idx="0">
                  <c:v>33080</c:v>
                </c:pt>
              </c:numCache>
            </c:numRef>
          </c:val>
          <c:extLst>
            <c:ext xmlns:c16="http://schemas.microsoft.com/office/drawing/2014/chart" uri="{C3380CC4-5D6E-409C-BE32-E72D297353CC}">
              <c16:uniqueId val="{00000003-BBA5-4B0A-A74A-88720BFFD095}"/>
            </c:ext>
          </c:extLst>
        </c:ser>
        <c:ser>
          <c:idx val="4"/>
          <c:order val="4"/>
          <c:tx>
            <c:strRef>
              <c:f>own_tax_revnu!$F$35</c:f>
              <c:strCache>
                <c:ptCount val="1"/>
                <c:pt idx="0">
                  <c:v>Sum of 2000_04</c:v>
                </c:pt>
              </c:strCache>
            </c:strRef>
          </c:tx>
          <c:spPr>
            <a:solidFill>
              <a:schemeClr val="accent5"/>
            </a:solidFill>
            <a:ln>
              <a:noFill/>
            </a:ln>
            <a:effectLst/>
          </c:spPr>
          <c:invertIfNegative val="0"/>
          <c:cat>
            <c:strRef>
              <c:f>own_tax_revnu!$A$36:$A$37</c:f>
              <c:strCache>
                <c:ptCount val="1"/>
                <c:pt idx="0">
                  <c:v>Andhra Pradesh</c:v>
                </c:pt>
              </c:strCache>
            </c:strRef>
          </c:cat>
          <c:val>
            <c:numRef>
              <c:f>own_tax_revnu!$F$36:$F$37</c:f>
              <c:numCache>
                <c:formatCode>General</c:formatCode>
                <c:ptCount val="1"/>
                <c:pt idx="0">
                  <c:v>65790</c:v>
                </c:pt>
              </c:numCache>
            </c:numRef>
          </c:val>
          <c:extLst>
            <c:ext xmlns:c16="http://schemas.microsoft.com/office/drawing/2014/chart" uri="{C3380CC4-5D6E-409C-BE32-E72D297353CC}">
              <c16:uniqueId val="{00000004-BBA5-4B0A-A74A-88720BFFD095}"/>
            </c:ext>
          </c:extLst>
        </c:ser>
        <c:ser>
          <c:idx val="5"/>
          <c:order val="5"/>
          <c:tx>
            <c:strRef>
              <c:f>own_tax_revnu!$G$35</c:f>
              <c:strCache>
                <c:ptCount val="1"/>
                <c:pt idx="0">
                  <c:v>Sum of 2005_09</c:v>
                </c:pt>
              </c:strCache>
            </c:strRef>
          </c:tx>
          <c:spPr>
            <a:solidFill>
              <a:schemeClr val="accent6"/>
            </a:solidFill>
            <a:ln>
              <a:noFill/>
            </a:ln>
            <a:effectLst/>
          </c:spPr>
          <c:invertIfNegative val="0"/>
          <c:cat>
            <c:strRef>
              <c:f>own_tax_revnu!$A$36:$A$37</c:f>
              <c:strCache>
                <c:ptCount val="1"/>
                <c:pt idx="0">
                  <c:v>Andhra Pradesh</c:v>
                </c:pt>
              </c:strCache>
            </c:strRef>
          </c:cat>
          <c:val>
            <c:numRef>
              <c:f>own_tax_revnu!$G$36:$G$37</c:f>
              <c:numCache>
                <c:formatCode>General</c:formatCode>
                <c:ptCount val="1"/>
                <c:pt idx="0">
                  <c:v>140470</c:v>
                </c:pt>
              </c:numCache>
            </c:numRef>
          </c:val>
          <c:extLst>
            <c:ext xmlns:c16="http://schemas.microsoft.com/office/drawing/2014/chart" uri="{C3380CC4-5D6E-409C-BE32-E72D297353CC}">
              <c16:uniqueId val="{00000005-BBA5-4B0A-A74A-88720BFFD095}"/>
            </c:ext>
          </c:extLst>
        </c:ser>
        <c:ser>
          <c:idx val="6"/>
          <c:order val="6"/>
          <c:tx>
            <c:strRef>
              <c:f>own_tax_revnu!$H$35</c:f>
              <c:strCache>
                <c:ptCount val="1"/>
                <c:pt idx="0">
                  <c:v>Sum of 2010_14</c:v>
                </c:pt>
              </c:strCache>
            </c:strRef>
          </c:tx>
          <c:spPr>
            <a:solidFill>
              <a:schemeClr val="accent1">
                <a:lumMod val="60000"/>
              </a:schemeClr>
            </a:solidFill>
            <a:ln>
              <a:noFill/>
            </a:ln>
            <a:effectLst/>
          </c:spPr>
          <c:invertIfNegative val="0"/>
          <c:cat>
            <c:strRef>
              <c:f>own_tax_revnu!$A$36:$A$37</c:f>
              <c:strCache>
                <c:ptCount val="1"/>
                <c:pt idx="0">
                  <c:v>Andhra Pradesh</c:v>
                </c:pt>
              </c:strCache>
            </c:strRef>
          </c:cat>
          <c:val>
            <c:numRef>
              <c:f>own_tax_revnu!$H$36:$H$37</c:f>
              <c:numCache>
                <c:formatCode>General</c:formatCode>
                <c:ptCount val="1"/>
                <c:pt idx="0">
                  <c:v>260900</c:v>
                </c:pt>
              </c:numCache>
            </c:numRef>
          </c:val>
          <c:extLst>
            <c:ext xmlns:c16="http://schemas.microsoft.com/office/drawing/2014/chart" uri="{C3380CC4-5D6E-409C-BE32-E72D297353CC}">
              <c16:uniqueId val="{00000006-BBA5-4B0A-A74A-88720BFFD095}"/>
            </c:ext>
          </c:extLst>
        </c:ser>
        <c:ser>
          <c:idx val="7"/>
          <c:order val="7"/>
          <c:tx>
            <c:strRef>
              <c:f>own_tax_revnu!$I$35</c:f>
              <c:strCache>
                <c:ptCount val="1"/>
                <c:pt idx="0">
                  <c:v>Sum of 2015_16</c:v>
                </c:pt>
              </c:strCache>
            </c:strRef>
          </c:tx>
          <c:spPr>
            <a:solidFill>
              <a:schemeClr val="accent2">
                <a:lumMod val="60000"/>
              </a:schemeClr>
            </a:solidFill>
            <a:ln>
              <a:noFill/>
            </a:ln>
            <a:effectLst/>
          </c:spPr>
          <c:invertIfNegative val="0"/>
          <c:cat>
            <c:strRef>
              <c:f>own_tax_revnu!$A$36:$A$37</c:f>
              <c:strCache>
                <c:ptCount val="1"/>
                <c:pt idx="0">
                  <c:v>Andhra Pradesh</c:v>
                </c:pt>
              </c:strCache>
            </c:strRef>
          </c:cat>
          <c:val>
            <c:numRef>
              <c:f>own_tax_revnu!$I$36:$I$37</c:f>
              <c:numCache>
                <c:formatCode>General</c:formatCode>
                <c:ptCount val="1"/>
                <c:pt idx="0">
                  <c:v>44420</c:v>
                </c:pt>
              </c:numCache>
            </c:numRef>
          </c:val>
          <c:extLst>
            <c:ext xmlns:c16="http://schemas.microsoft.com/office/drawing/2014/chart" uri="{C3380CC4-5D6E-409C-BE32-E72D297353CC}">
              <c16:uniqueId val="{00000007-BBA5-4B0A-A74A-88720BFFD095}"/>
            </c:ext>
          </c:extLst>
        </c:ser>
        <c:dLbls>
          <c:showLegendKey val="0"/>
          <c:showVal val="0"/>
          <c:showCatName val="0"/>
          <c:showSerName val="0"/>
          <c:showPercent val="0"/>
          <c:showBubbleSize val="0"/>
        </c:dLbls>
        <c:gapWidth val="219"/>
        <c:overlap val="-27"/>
        <c:axId val="610006751"/>
        <c:axId val="610029791"/>
      </c:barChart>
      <c:catAx>
        <c:axId val="61000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29791"/>
        <c:crosses val="autoZero"/>
        <c:auto val="1"/>
        <c:lblAlgn val="ctr"/>
        <c:lblOffset val="100"/>
        <c:noMultiLvlLbl val="0"/>
      </c:catAx>
      <c:valAx>
        <c:axId val="61002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0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[Book1.xlsx]revenue_deficts!PivotTable6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Deficit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revenue_deficts!$B$35</c:f>
              <c:strCache>
                <c:ptCount val="1"/>
                <c:pt idx="0">
                  <c:v>Sum of 1980_85</c:v>
                </c:pt>
              </c:strCache>
            </c:strRef>
          </c:tx>
          <c:spPr>
            <a:solidFill>
              <a:schemeClr val="accent1"/>
            </a:solidFill>
            <a:ln>
              <a:noFill/>
            </a:ln>
            <a:effectLst/>
          </c:spPr>
          <c:invertIfNegative val="0"/>
          <c:cat>
            <c:strRef>
              <c:f>revenue_deficts!$A$36:$A$37</c:f>
              <c:strCache>
                <c:ptCount val="1"/>
                <c:pt idx="0">
                  <c:v>Andhra Pradesh</c:v>
                </c:pt>
              </c:strCache>
            </c:strRef>
          </c:cat>
          <c:val>
            <c:numRef>
              <c:f>revenue_deficts!$B$36:$B$37</c:f>
              <c:numCache>
                <c:formatCode>General</c:formatCode>
                <c:ptCount val="1"/>
                <c:pt idx="0">
                  <c:v>-59.000006103515631</c:v>
                </c:pt>
              </c:numCache>
            </c:numRef>
          </c:val>
          <c:extLst>
            <c:ext xmlns:c16="http://schemas.microsoft.com/office/drawing/2014/chart" uri="{C3380CC4-5D6E-409C-BE32-E72D297353CC}">
              <c16:uniqueId val="{00000000-67BA-4422-B70B-C465792E949D}"/>
            </c:ext>
          </c:extLst>
        </c:ser>
        <c:ser>
          <c:idx val="1"/>
          <c:order val="1"/>
          <c:tx>
            <c:strRef>
              <c:f>revenue_deficts!$C$35</c:f>
              <c:strCache>
                <c:ptCount val="1"/>
                <c:pt idx="0">
                  <c:v>Sum of 1986_90</c:v>
                </c:pt>
              </c:strCache>
            </c:strRef>
          </c:tx>
          <c:spPr>
            <a:solidFill>
              <a:schemeClr val="accent2"/>
            </a:solidFill>
            <a:ln>
              <a:noFill/>
            </a:ln>
            <a:effectLst/>
          </c:spPr>
          <c:invertIfNegative val="0"/>
          <c:cat>
            <c:strRef>
              <c:f>revenue_deficts!$A$36:$A$37</c:f>
              <c:strCache>
                <c:ptCount val="1"/>
                <c:pt idx="0">
                  <c:v>Andhra Pradesh</c:v>
                </c:pt>
              </c:strCache>
            </c:strRef>
          </c:cat>
          <c:val>
            <c:numRef>
              <c:f>revenue_deficts!$C$36:$C$37</c:f>
              <c:numCache>
                <c:formatCode>General</c:formatCode>
                <c:ptCount val="1"/>
                <c:pt idx="0">
                  <c:v>364.5</c:v>
                </c:pt>
              </c:numCache>
            </c:numRef>
          </c:val>
          <c:extLst>
            <c:ext xmlns:c16="http://schemas.microsoft.com/office/drawing/2014/chart" uri="{C3380CC4-5D6E-409C-BE32-E72D297353CC}">
              <c16:uniqueId val="{00000001-67BA-4422-B70B-C465792E949D}"/>
            </c:ext>
          </c:extLst>
        </c:ser>
        <c:ser>
          <c:idx val="2"/>
          <c:order val="2"/>
          <c:tx>
            <c:strRef>
              <c:f>revenue_deficts!$D$35</c:f>
              <c:strCache>
                <c:ptCount val="1"/>
                <c:pt idx="0">
                  <c:v>Sum of 1991_95</c:v>
                </c:pt>
              </c:strCache>
            </c:strRef>
          </c:tx>
          <c:spPr>
            <a:solidFill>
              <a:schemeClr val="accent3"/>
            </a:solidFill>
            <a:ln>
              <a:noFill/>
            </a:ln>
            <a:effectLst/>
          </c:spPr>
          <c:invertIfNegative val="0"/>
          <c:cat>
            <c:strRef>
              <c:f>revenue_deficts!$A$36:$A$37</c:f>
              <c:strCache>
                <c:ptCount val="1"/>
                <c:pt idx="0">
                  <c:v>Andhra Pradesh</c:v>
                </c:pt>
              </c:strCache>
            </c:strRef>
          </c:cat>
          <c:val>
            <c:numRef>
              <c:f>revenue_deficts!$D$36:$D$37</c:f>
              <c:numCache>
                <c:formatCode>General</c:formatCode>
                <c:ptCount val="1"/>
                <c:pt idx="0">
                  <c:v>946.5</c:v>
                </c:pt>
              </c:numCache>
            </c:numRef>
          </c:val>
          <c:extLst>
            <c:ext xmlns:c16="http://schemas.microsoft.com/office/drawing/2014/chart" uri="{C3380CC4-5D6E-409C-BE32-E72D297353CC}">
              <c16:uniqueId val="{00000002-67BA-4422-B70B-C465792E949D}"/>
            </c:ext>
          </c:extLst>
        </c:ser>
        <c:ser>
          <c:idx val="3"/>
          <c:order val="3"/>
          <c:tx>
            <c:strRef>
              <c:f>revenue_deficts!$E$35</c:f>
              <c:strCache>
                <c:ptCount val="1"/>
                <c:pt idx="0">
                  <c:v>Sum of 1995_00</c:v>
                </c:pt>
              </c:strCache>
            </c:strRef>
          </c:tx>
          <c:spPr>
            <a:solidFill>
              <a:schemeClr val="accent4"/>
            </a:solidFill>
            <a:ln>
              <a:noFill/>
            </a:ln>
            <a:effectLst/>
          </c:spPr>
          <c:invertIfNegative val="0"/>
          <c:cat>
            <c:strRef>
              <c:f>revenue_deficts!$A$36:$A$37</c:f>
              <c:strCache>
                <c:ptCount val="1"/>
                <c:pt idx="0">
                  <c:v>Andhra Pradesh</c:v>
                </c:pt>
              </c:strCache>
            </c:strRef>
          </c:cat>
          <c:val>
            <c:numRef>
              <c:f>revenue_deficts!$E$36:$E$37</c:f>
              <c:numCache>
                <c:formatCode>General</c:formatCode>
                <c:ptCount val="1"/>
                <c:pt idx="0">
                  <c:v>8558.5999999999985</c:v>
                </c:pt>
              </c:numCache>
            </c:numRef>
          </c:val>
          <c:extLst>
            <c:ext xmlns:c16="http://schemas.microsoft.com/office/drawing/2014/chart" uri="{C3380CC4-5D6E-409C-BE32-E72D297353CC}">
              <c16:uniqueId val="{00000003-67BA-4422-B70B-C465792E949D}"/>
            </c:ext>
          </c:extLst>
        </c:ser>
        <c:ser>
          <c:idx val="4"/>
          <c:order val="4"/>
          <c:tx>
            <c:strRef>
              <c:f>revenue_deficts!$F$35</c:f>
              <c:strCache>
                <c:ptCount val="1"/>
                <c:pt idx="0">
                  <c:v>Sum of 2000_05</c:v>
                </c:pt>
              </c:strCache>
            </c:strRef>
          </c:tx>
          <c:spPr>
            <a:solidFill>
              <a:schemeClr val="accent5"/>
            </a:solidFill>
            <a:ln>
              <a:noFill/>
            </a:ln>
            <a:effectLst/>
          </c:spPr>
          <c:invertIfNegative val="0"/>
          <c:cat>
            <c:strRef>
              <c:f>revenue_deficts!$A$36:$A$37</c:f>
              <c:strCache>
                <c:ptCount val="1"/>
                <c:pt idx="0">
                  <c:v>Andhra Pradesh</c:v>
                </c:pt>
              </c:strCache>
            </c:strRef>
          </c:cat>
          <c:val>
            <c:numRef>
              <c:f>revenue_deficts!$F$36:$F$37</c:f>
              <c:numCache>
                <c:formatCode>General</c:formatCode>
                <c:ptCount val="1"/>
                <c:pt idx="0">
                  <c:v>15050.4</c:v>
                </c:pt>
              </c:numCache>
            </c:numRef>
          </c:val>
          <c:extLst>
            <c:ext xmlns:c16="http://schemas.microsoft.com/office/drawing/2014/chart" uri="{C3380CC4-5D6E-409C-BE32-E72D297353CC}">
              <c16:uniqueId val="{00000004-67BA-4422-B70B-C465792E949D}"/>
            </c:ext>
          </c:extLst>
        </c:ser>
        <c:ser>
          <c:idx val="5"/>
          <c:order val="5"/>
          <c:tx>
            <c:strRef>
              <c:f>revenue_deficts!$G$35</c:f>
              <c:strCache>
                <c:ptCount val="1"/>
                <c:pt idx="0">
                  <c:v>Sum of 2005_10</c:v>
                </c:pt>
              </c:strCache>
            </c:strRef>
          </c:tx>
          <c:spPr>
            <a:solidFill>
              <a:schemeClr val="accent6"/>
            </a:solidFill>
            <a:ln>
              <a:noFill/>
            </a:ln>
            <a:effectLst/>
          </c:spPr>
          <c:invertIfNegative val="0"/>
          <c:cat>
            <c:strRef>
              <c:f>revenue_deficts!$A$36:$A$37</c:f>
              <c:strCache>
                <c:ptCount val="1"/>
                <c:pt idx="0">
                  <c:v>Andhra Pradesh</c:v>
                </c:pt>
              </c:strCache>
            </c:strRef>
          </c:cat>
          <c:val>
            <c:numRef>
              <c:f>revenue_deficts!$G$36:$G$37</c:f>
              <c:numCache>
                <c:formatCode>General</c:formatCode>
                <c:ptCount val="1"/>
                <c:pt idx="0">
                  <c:v>-5132</c:v>
                </c:pt>
              </c:numCache>
            </c:numRef>
          </c:val>
          <c:extLst>
            <c:ext xmlns:c16="http://schemas.microsoft.com/office/drawing/2014/chart" uri="{C3380CC4-5D6E-409C-BE32-E72D297353CC}">
              <c16:uniqueId val="{00000005-67BA-4422-B70B-C465792E949D}"/>
            </c:ext>
          </c:extLst>
        </c:ser>
        <c:ser>
          <c:idx val="6"/>
          <c:order val="6"/>
          <c:tx>
            <c:strRef>
              <c:f>revenue_deficts!$H$35</c:f>
              <c:strCache>
                <c:ptCount val="1"/>
                <c:pt idx="0">
                  <c:v>Sum of 2010_15</c:v>
                </c:pt>
              </c:strCache>
            </c:strRef>
          </c:tx>
          <c:spPr>
            <a:solidFill>
              <a:schemeClr val="accent1">
                <a:lumMod val="60000"/>
              </a:schemeClr>
            </a:solidFill>
            <a:ln>
              <a:noFill/>
            </a:ln>
            <a:effectLst/>
          </c:spPr>
          <c:invertIfNegative val="0"/>
          <c:cat>
            <c:strRef>
              <c:f>revenue_deficts!$A$36:$A$37</c:f>
              <c:strCache>
                <c:ptCount val="1"/>
                <c:pt idx="0">
                  <c:v>Andhra Pradesh</c:v>
                </c:pt>
              </c:strCache>
            </c:strRef>
          </c:cat>
          <c:val>
            <c:numRef>
              <c:f>revenue_deficts!$H$36:$H$37</c:f>
              <c:numCache>
                <c:formatCode>General</c:formatCode>
                <c:ptCount val="1"/>
                <c:pt idx="0">
                  <c:v>7170</c:v>
                </c:pt>
              </c:numCache>
            </c:numRef>
          </c:val>
          <c:extLst>
            <c:ext xmlns:c16="http://schemas.microsoft.com/office/drawing/2014/chart" uri="{C3380CC4-5D6E-409C-BE32-E72D297353CC}">
              <c16:uniqueId val="{00000006-67BA-4422-B70B-C465792E949D}"/>
            </c:ext>
          </c:extLst>
        </c:ser>
        <c:ser>
          <c:idx val="7"/>
          <c:order val="7"/>
          <c:tx>
            <c:strRef>
              <c:f>revenue_deficts!$I$35</c:f>
              <c:strCache>
                <c:ptCount val="1"/>
                <c:pt idx="0">
                  <c:v>Sum of 2015_16</c:v>
                </c:pt>
              </c:strCache>
            </c:strRef>
          </c:tx>
          <c:spPr>
            <a:solidFill>
              <a:schemeClr val="accent2">
                <a:lumMod val="60000"/>
              </a:schemeClr>
            </a:solidFill>
            <a:ln>
              <a:noFill/>
            </a:ln>
            <a:effectLst/>
          </c:spPr>
          <c:invertIfNegative val="0"/>
          <c:cat>
            <c:strRef>
              <c:f>revenue_deficts!$A$36:$A$37</c:f>
              <c:strCache>
                <c:ptCount val="1"/>
                <c:pt idx="0">
                  <c:v>Andhra Pradesh</c:v>
                </c:pt>
              </c:strCache>
            </c:strRef>
          </c:cat>
          <c:val>
            <c:numRef>
              <c:f>revenue_deficts!$I$36:$I$37</c:f>
              <c:numCache>
                <c:formatCode>General</c:formatCode>
                <c:ptCount val="1"/>
                <c:pt idx="0">
                  <c:v>7300</c:v>
                </c:pt>
              </c:numCache>
            </c:numRef>
          </c:val>
          <c:extLst>
            <c:ext xmlns:c16="http://schemas.microsoft.com/office/drawing/2014/chart" uri="{C3380CC4-5D6E-409C-BE32-E72D297353CC}">
              <c16:uniqueId val="{00000007-67BA-4422-B70B-C465792E949D}"/>
            </c:ext>
          </c:extLst>
        </c:ser>
        <c:dLbls>
          <c:showLegendKey val="0"/>
          <c:showVal val="0"/>
          <c:showCatName val="0"/>
          <c:showSerName val="0"/>
          <c:showPercent val="0"/>
          <c:showBubbleSize val="0"/>
        </c:dLbls>
        <c:gapWidth val="219"/>
        <c:overlap val="-27"/>
        <c:axId val="610009151"/>
        <c:axId val="610021151"/>
      </c:barChart>
      <c:catAx>
        <c:axId val="610009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21151"/>
        <c:crosses val="autoZero"/>
        <c:auto val="1"/>
        <c:lblAlgn val="ctr"/>
        <c:lblOffset val="100"/>
        <c:noMultiLvlLbl val="0"/>
      </c:catAx>
      <c:valAx>
        <c:axId val="610021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09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[Book1.xlsx]revenue_expendtr!PivotTable7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Expenditure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revenue_expendtr!$B$34</c:f>
              <c:strCache>
                <c:ptCount val="1"/>
                <c:pt idx="0">
                  <c:v>Sum of 1980_84</c:v>
                </c:pt>
              </c:strCache>
            </c:strRef>
          </c:tx>
          <c:spPr>
            <a:solidFill>
              <a:schemeClr val="accent1"/>
            </a:solidFill>
            <a:ln>
              <a:noFill/>
            </a:ln>
            <a:effectLst/>
          </c:spPr>
          <c:invertIfNegative val="0"/>
          <c:cat>
            <c:strRef>
              <c:f>revenue_expendtr!$A$35:$A$36</c:f>
              <c:strCache>
                <c:ptCount val="1"/>
                <c:pt idx="0">
                  <c:v>Andhra Pradesh</c:v>
                </c:pt>
              </c:strCache>
            </c:strRef>
          </c:cat>
          <c:val>
            <c:numRef>
              <c:f>revenue_expendtr!$B$35:$B$36</c:f>
              <c:numCache>
                <c:formatCode>General</c:formatCode>
                <c:ptCount val="1"/>
                <c:pt idx="0">
                  <c:v>8559</c:v>
                </c:pt>
              </c:numCache>
            </c:numRef>
          </c:val>
          <c:extLst>
            <c:ext xmlns:c16="http://schemas.microsoft.com/office/drawing/2014/chart" uri="{C3380CC4-5D6E-409C-BE32-E72D297353CC}">
              <c16:uniqueId val="{00000000-B7E0-4622-BD2F-11D1F4232481}"/>
            </c:ext>
          </c:extLst>
        </c:ser>
        <c:ser>
          <c:idx val="1"/>
          <c:order val="1"/>
          <c:tx>
            <c:strRef>
              <c:f>revenue_expendtr!$C$34</c:f>
              <c:strCache>
                <c:ptCount val="1"/>
                <c:pt idx="0">
                  <c:v>Sum of 1985_89</c:v>
                </c:pt>
              </c:strCache>
            </c:strRef>
          </c:tx>
          <c:spPr>
            <a:solidFill>
              <a:schemeClr val="accent2"/>
            </a:solidFill>
            <a:ln>
              <a:noFill/>
            </a:ln>
            <a:effectLst/>
          </c:spPr>
          <c:invertIfNegative val="0"/>
          <c:cat>
            <c:strRef>
              <c:f>revenue_expendtr!$A$35:$A$36</c:f>
              <c:strCache>
                <c:ptCount val="1"/>
                <c:pt idx="0">
                  <c:v>Andhra Pradesh</c:v>
                </c:pt>
              </c:strCache>
            </c:strRef>
          </c:cat>
          <c:val>
            <c:numRef>
              <c:f>revenue_expendtr!$C$35:$C$36</c:f>
              <c:numCache>
                <c:formatCode>General</c:formatCode>
                <c:ptCount val="1"/>
                <c:pt idx="0">
                  <c:v>18428</c:v>
                </c:pt>
              </c:numCache>
            </c:numRef>
          </c:val>
          <c:extLst>
            <c:ext xmlns:c16="http://schemas.microsoft.com/office/drawing/2014/chart" uri="{C3380CC4-5D6E-409C-BE32-E72D297353CC}">
              <c16:uniqueId val="{00000001-B7E0-4622-BD2F-11D1F4232481}"/>
            </c:ext>
          </c:extLst>
        </c:ser>
        <c:ser>
          <c:idx val="2"/>
          <c:order val="2"/>
          <c:tx>
            <c:strRef>
              <c:f>revenue_expendtr!$D$34</c:f>
              <c:strCache>
                <c:ptCount val="1"/>
                <c:pt idx="0">
                  <c:v>Sum of 1990_94</c:v>
                </c:pt>
              </c:strCache>
            </c:strRef>
          </c:tx>
          <c:spPr>
            <a:solidFill>
              <a:schemeClr val="accent3"/>
            </a:solidFill>
            <a:ln>
              <a:noFill/>
            </a:ln>
            <a:effectLst/>
          </c:spPr>
          <c:invertIfNegative val="0"/>
          <c:cat>
            <c:strRef>
              <c:f>revenue_expendtr!$A$35:$A$36</c:f>
              <c:strCache>
                <c:ptCount val="1"/>
                <c:pt idx="0">
                  <c:v>Andhra Pradesh</c:v>
                </c:pt>
              </c:strCache>
            </c:strRef>
          </c:cat>
          <c:val>
            <c:numRef>
              <c:f>revenue_expendtr!$D$35:$D$36</c:f>
              <c:numCache>
                <c:formatCode>General</c:formatCode>
                <c:ptCount val="1"/>
                <c:pt idx="0">
                  <c:v>36679</c:v>
                </c:pt>
              </c:numCache>
            </c:numRef>
          </c:val>
          <c:extLst>
            <c:ext xmlns:c16="http://schemas.microsoft.com/office/drawing/2014/chart" uri="{C3380CC4-5D6E-409C-BE32-E72D297353CC}">
              <c16:uniqueId val="{00000002-B7E0-4622-BD2F-11D1F4232481}"/>
            </c:ext>
          </c:extLst>
        </c:ser>
        <c:ser>
          <c:idx val="3"/>
          <c:order val="3"/>
          <c:tx>
            <c:strRef>
              <c:f>revenue_expendtr!$E$34</c:f>
              <c:strCache>
                <c:ptCount val="1"/>
                <c:pt idx="0">
                  <c:v>Sum of 1995_99</c:v>
                </c:pt>
              </c:strCache>
            </c:strRef>
          </c:tx>
          <c:spPr>
            <a:solidFill>
              <a:schemeClr val="accent4"/>
            </a:solidFill>
            <a:ln>
              <a:noFill/>
            </a:ln>
            <a:effectLst/>
          </c:spPr>
          <c:invertIfNegative val="0"/>
          <c:cat>
            <c:strRef>
              <c:f>revenue_expendtr!$A$35:$A$36</c:f>
              <c:strCache>
                <c:ptCount val="1"/>
                <c:pt idx="0">
                  <c:v>Andhra Pradesh</c:v>
                </c:pt>
              </c:strCache>
            </c:strRef>
          </c:cat>
          <c:val>
            <c:numRef>
              <c:f>revenue_expendtr!$E$35:$E$36</c:f>
              <c:numCache>
                <c:formatCode>General</c:formatCode>
                <c:ptCount val="1"/>
                <c:pt idx="0">
                  <c:v>74532</c:v>
                </c:pt>
              </c:numCache>
            </c:numRef>
          </c:val>
          <c:extLst>
            <c:ext xmlns:c16="http://schemas.microsoft.com/office/drawing/2014/chart" uri="{C3380CC4-5D6E-409C-BE32-E72D297353CC}">
              <c16:uniqueId val="{00000003-B7E0-4622-BD2F-11D1F4232481}"/>
            </c:ext>
          </c:extLst>
        </c:ser>
        <c:ser>
          <c:idx val="4"/>
          <c:order val="4"/>
          <c:tx>
            <c:strRef>
              <c:f>revenue_expendtr!$F$34</c:f>
              <c:strCache>
                <c:ptCount val="1"/>
                <c:pt idx="0">
                  <c:v>Sum of 2000_04</c:v>
                </c:pt>
              </c:strCache>
            </c:strRef>
          </c:tx>
          <c:spPr>
            <a:solidFill>
              <a:schemeClr val="accent5"/>
            </a:solidFill>
            <a:ln>
              <a:noFill/>
            </a:ln>
            <a:effectLst/>
          </c:spPr>
          <c:invertIfNegative val="0"/>
          <c:cat>
            <c:strRef>
              <c:f>revenue_expendtr!$A$35:$A$36</c:f>
              <c:strCache>
                <c:ptCount val="1"/>
                <c:pt idx="0">
                  <c:v>Andhra Pradesh</c:v>
                </c:pt>
              </c:strCache>
            </c:strRef>
          </c:cat>
          <c:val>
            <c:numRef>
              <c:f>revenue_expendtr!$F$35:$F$36</c:f>
              <c:numCache>
                <c:formatCode>General</c:formatCode>
                <c:ptCount val="1"/>
                <c:pt idx="0">
                  <c:v>134990</c:v>
                </c:pt>
              </c:numCache>
            </c:numRef>
          </c:val>
          <c:extLst>
            <c:ext xmlns:c16="http://schemas.microsoft.com/office/drawing/2014/chart" uri="{C3380CC4-5D6E-409C-BE32-E72D297353CC}">
              <c16:uniqueId val="{00000004-B7E0-4622-BD2F-11D1F4232481}"/>
            </c:ext>
          </c:extLst>
        </c:ser>
        <c:ser>
          <c:idx val="5"/>
          <c:order val="5"/>
          <c:tx>
            <c:strRef>
              <c:f>revenue_expendtr!$G$34</c:f>
              <c:strCache>
                <c:ptCount val="1"/>
                <c:pt idx="0">
                  <c:v>Sum of 2005_09</c:v>
                </c:pt>
              </c:strCache>
            </c:strRef>
          </c:tx>
          <c:spPr>
            <a:solidFill>
              <a:schemeClr val="accent6"/>
            </a:solidFill>
            <a:ln>
              <a:noFill/>
            </a:ln>
            <a:effectLst/>
          </c:spPr>
          <c:invertIfNegative val="0"/>
          <c:cat>
            <c:strRef>
              <c:f>revenue_expendtr!$A$35:$A$36</c:f>
              <c:strCache>
                <c:ptCount val="1"/>
                <c:pt idx="0">
                  <c:v>Andhra Pradesh</c:v>
                </c:pt>
              </c:strCache>
            </c:strRef>
          </c:cat>
          <c:val>
            <c:numRef>
              <c:f>revenue_expendtr!$G$35:$G$36</c:f>
              <c:numCache>
                <c:formatCode>General</c:formatCode>
                <c:ptCount val="1"/>
                <c:pt idx="0">
                  <c:v>255639.15</c:v>
                </c:pt>
              </c:numCache>
            </c:numRef>
          </c:val>
          <c:extLst>
            <c:ext xmlns:c16="http://schemas.microsoft.com/office/drawing/2014/chart" uri="{C3380CC4-5D6E-409C-BE32-E72D297353CC}">
              <c16:uniqueId val="{00000005-B7E0-4622-BD2F-11D1F4232481}"/>
            </c:ext>
          </c:extLst>
        </c:ser>
        <c:ser>
          <c:idx val="6"/>
          <c:order val="6"/>
          <c:tx>
            <c:strRef>
              <c:f>revenue_expendtr!$H$34</c:f>
              <c:strCache>
                <c:ptCount val="1"/>
                <c:pt idx="0">
                  <c:v>Sum of 2010_14</c:v>
                </c:pt>
              </c:strCache>
            </c:strRef>
          </c:tx>
          <c:spPr>
            <a:solidFill>
              <a:schemeClr val="accent1">
                <a:lumMod val="60000"/>
              </a:schemeClr>
            </a:solidFill>
            <a:ln>
              <a:noFill/>
            </a:ln>
            <a:effectLst/>
          </c:spPr>
          <c:invertIfNegative val="0"/>
          <c:cat>
            <c:strRef>
              <c:f>revenue_expendtr!$A$35:$A$36</c:f>
              <c:strCache>
                <c:ptCount val="1"/>
                <c:pt idx="0">
                  <c:v>Andhra Pradesh</c:v>
                </c:pt>
              </c:strCache>
            </c:strRef>
          </c:cat>
          <c:val>
            <c:numRef>
              <c:f>revenue_expendtr!$H$35:$H$36</c:f>
              <c:numCache>
                <c:formatCode>General</c:formatCode>
                <c:ptCount val="1"/>
                <c:pt idx="0">
                  <c:v>480335.12</c:v>
                </c:pt>
              </c:numCache>
            </c:numRef>
          </c:val>
          <c:extLst>
            <c:ext xmlns:c16="http://schemas.microsoft.com/office/drawing/2014/chart" uri="{C3380CC4-5D6E-409C-BE32-E72D297353CC}">
              <c16:uniqueId val="{00000006-B7E0-4622-BD2F-11D1F4232481}"/>
            </c:ext>
          </c:extLst>
        </c:ser>
        <c:ser>
          <c:idx val="7"/>
          <c:order val="7"/>
          <c:tx>
            <c:strRef>
              <c:f>revenue_expendtr!$I$34</c:f>
              <c:strCache>
                <c:ptCount val="1"/>
                <c:pt idx="0">
                  <c:v>Sum of 2015_16</c:v>
                </c:pt>
              </c:strCache>
            </c:strRef>
          </c:tx>
          <c:spPr>
            <a:solidFill>
              <a:schemeClr val="accent2">
                <a:lumMod val="60000"/>
              </a:schemeClr>
            </a:solidFill>
            <a:ln>
              <a:noFill/>
            </a:ln>
            <a:effectLst/>
          </c:spPr>
          <c:invertIfNegative val="0"/>
          <c:cat>
            <c:strRef>
              <c:f>revenue_expendtr!$A$35:$A$36</c:f>
              <c:strCache>
                <c:ptCount val="1"/>
                <c:pt idx="0">
                  <c:v>Andhra Pradesh</c:v>
                </c:pt>
              </c:strCache>
            </c:strRef>
          </c:cat>
          <c:val>
            <c:numRef>
              <c:f>revenue_expendtr!$I$35:$I$36</c:f>
              <c:numCache>
                <c:formatCode>General</c:formatCode>
                <c:ptCount val="1"/>
                <c:pt idx="0">
                  <c:v>97424.78</c:v>
                </c:pt>
              </c:numCache>
            </c:numRef>
          </c:val>
          <c:extLst>
            <c:ext xmlns:c16="http://schemas.microsoft.com/office/drawing/2014/chart" uri="{C3380CC4-5D6E-409C-BE32-E72D297353CC}">
              <c16:uniqueId val="{00000007-B7E0-4622-BD2F-11D1F4232481}"/>
            </c:ext>
          </c:extLst>
        </c:ser>
        <c:dLbls>
          <c:showLegendKey val="0"/>
          <c:showVal val="0"/>
          <c:showCatName val="0"/>
          <c:showSerName val="0"/>
          <c:showPercent val="0"/>
          <c:showBubbleSize val="0"/>
        </c:dLbls>
        <c:gapWidth val="219"/>
        <c:overlap val="-27"/>
        <c:axId val="610007711"/>
        <c:axId val="610032671"/>
      </c:barChart>
      <c:catAx>
        <c:axId val="61000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32671"/>
        <c:crosses val="autoZero"/>
        <c:auto val="1"/>
        <c:lblAlgn val="ctr"/>
        <c:lblOffset val="100"/>
        <c:noMultiLvlLbl val="0"/>
      </c:catAx>
      <c:valAx>
        <c:axId val="610032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07711"/>
        <c:crosses val="autoZero"/>
        <c:crossBetween val="between"/>
      </c:valAx>
      <c:spPr>
        <a:noFill/>
        <a:ln>
          <a:noFill/>
        </a:ln>
        <a:effectLst/>
      </c:spPr>
    </c:plotArea>
    <c:legend>
      <c:legendPos val="r"/>
      <c:layout>
        <c:manualLayout>
          <c:xMode val="edge"/>
          <c:yMode val="edge"/>
          <c:x val="0.77513991454139275"/>
          <c:y val="0.30855237515911371"/>
          <c:w val="0.22486008545860733"/>
          <c:h val="0.58941885483198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[Book1.xlsx]gross_fiscl_defict!PivotTable8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a:t>
            </a:r>
            <a:r>
              <a:rPr lang="en-US" baseline="0"/>
              <a:t> Fiscal Deficit  </a:t>
            </a:r>
            <a:endParaRPr lang="en-US"/>
          </a:p>
        </c:rich>
      </c:tx>
      <c:layout>
        <c:manualLayout>
          <c:xMode val="edge"/>
          <c:yMode val="edge"/>
          <c:x val="0.23294591697164616"/>
          <c:y val="4.07569141193595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gross_fiscl_defict!$B$35</c:f>
              <c:strCache>
                <c:ptCount val="1"/>
                <c:pt idx="0">
                  <c:v>Sum of 1980_84</c:v>
                </c:pt>
              </c:strCache>
            </c:strRef>
          </c:tx>
          <c:spPr>
            <a:solidFill>
              <a:schemeClr val="accent1"/>
            </a:solidFill>
            <a:ln>
              <a:noFill/>
            </a:ln>
            <a:effectLst/>
          </c:spPr>
          <c:invertIfNegative val="0"/>
          <c:cat>
            <c:strRef>
              <c:f>gross_fiscl_defict!$A$36:$A$37</c:f>
              <c:strCache>
                <c:ptCount val="1"/>
                <c:pt idx="0">
                  <c:v>Andhra Pradesh</c:v>
                </c:pt>
              </c:strCache>
            </c:strRef>
          </c:cat>
          <c:val>
            <c:numRef>
              <c:f>gross_fiscl_defict!$B$36:$B$37</c:f>
              <c:numCache>
                <c:formatCode>General</c:formatCode>
                <c:ptCount val="1"/>
                <c:pt idx="0">
                  <c:v>1722.6</c:v>
                </c:pt>
              </c:numCache>
            </c:numRef>
          </c:val>
          <c:extLst>
            <c:ext xmlns:c16="http://schemas.microsoft.com/office/drawing/2014/chart" uri="{C3380CC4-5D6E-409C-BE32-E72D297353CC}">
              <c16:uniqueId val="{00000000-86BB-42D7-8008-F542A3BA5DA0}"/>
            </c:ext>
          </c:extLst>
        </c:ser>
        <c:ser>
          <c:idx val="1"/>
          <c:order val="1"/>
          <c:tx>
            <c:strRef>
              <c:f>gross_fiscl_defict!$C$35</c:f>
              <c:strCache>
                <c:ptCount val="1"/>
                <c:pt idx="0">
                  <c:v>Sum of 1985_89</c:v>
                </c:pt>
              </c:strCache>
            </c:strRef>
          </c:tx>
          <c:spPr>
            <a:solidFill>
              <a:schemeClr val="accent2"/>
            </a:solidFill>
            <a:ln>
              <a:noFill/>
            </a:ln>
            <a:effectLst/>
          </c:spPr>
          <c:invertIfNegative val="0"/>
          <c:cat>
            <c:strRef>
              <c:f>gross_fiscl_defict!$A$36:$A$37</c:f>
              <c:strCache>
                <c:ptCount val="1"/>
                <c:pt idx="0">
                  <c:v>Andhra Pradesh</c:v>
                </c:pt>
              </c:strCache>
            </c:strRef>
          </c:cat>
          <c:val>
            <c:numRef>
              <c:f>gross_fiscl_defict!$C$36:$C$37</c:f>
              <c:numCache>
                <c:formatCode>General</c:formatCode>
                <c:ptCount val="1"/>
                <c:pt idx="0">
                  <c:v>3452</c:v>
                </c:pt>
              </c:numCache>
            </c:numRef>
          </c:val>
          <c:extLst>
            <c:ext xmlns:c16="http://schemas.microsoft.com/office/drawing/2014/chart" uri="{C3380CC4-5D6E-409C-BE32-E72D297353CC}">
              <c16:uniqueId val="{00000001-86BB-42D7-8008-F542A3BA5DA0}"/>
            </c:ext>
          </c:extLst>
        </c:ser>
        <c:ser>
          <c:idx val="2"/>
          <c:order val="2"/>
          <c:tx>
            <c:strRef>
              <c:f>gross_fiscl_defict!$D$35</c:f>
              <c:strCache>
                <c:ptCount val="1"/>
                <c:pt idx="0">
                  <c:v>Sum of 1990_94</c:v>
                </c:pt>
              </c:strCache>
            </c:strRef>
          </c:tx>
          <c:spPr>
            <a:solidFill>
              <a:schemeClr val="accent3"/>
            </a:solidFill>
            <a:ln>
              <a:noFill/>
            </a:ln>
            <a:effectLst/>
          </c:spPr>
          <c:invertIfNegative val="0"/>
          <c:cat>
            <c:strRef>
              <c:f>gross_fiscl_defict!$A$36:$A$37</c:f>
              <c:strCache>
                <c:ptCount val="1"/>
                <c:pt idx="0">
                  <c:v>Andhra Pradesh</c:v>
                </c:pt>
              </c:strCache>
            </c:strRef>
          </c:cat>
          <c:val>
            <c:numRef>
              <c:f>gross_fiscl_defict!$D$36:$D$37</c:f>
              <c:numCache>
                <c:formatCode>General</c:formatCode>
                <c:ptCount val="1"/>
                <c:pt idx="0">
                  <c:v>7843.4</c:v>
                </c:pt>
              </c:numCache>
            </c:numRef>
          </c:val>
          <c:extLst>
            <c:ext xmlns:c16="http://schemas.microsoft.com/office/drawing/2014/chart" uri="{C3380CC4-5D6E-409C-BE32-E72D297353CC}">
              <c16:uniqueId val="{00000002-86BB-42D7-8008-F542A3BA5DA0}"/>
            </c:ext>
          </c:extLst>
        </c:ser>
        <c:ser>
          <c:idx val="3"/>
          <c:order val="3"/>
          <c:tx>
            <c:strRef>
              <c:f>gross_fiscl_defict!$E$35</c:f>
              <c:strCache>
                <c:ptCount val="1"/>
                <c:pt idx="0">
                  <c:v>Sum of 1995_99</c:v>
                </c:pt>
              </c:strCache>
            </c:strRef>
          </c:tx>
          <c:spPr>
            <a:solidFill>
              <a:schemeClr val="accent4"/>
            </a:solidFill>
            <a:ln>
              <a:noFill/>
            </a:ln>
            <a:effectLst/>
          </c:spPr>
          <c:invertIfNegative val="0"/>
          <c:cat>
            <c:strRef>
              <c:f>gross_fiscl_defict!$A$36:$A$37</c:f>
              <c:strCache>
                <c:ptCount val="1"/>
                <c:pt idx="0">
                  <c:v>Andhra Pradesh</c:v>
                </c:pt>
              </c:strCache>
            </c:strRef>
          </c:cat>
          <c:val>
            <c:numRef>
              <c:f>gross_fiscl_defict!$E$36:$E$37</c:f>
              <c:numCache>
                <c:formatCode>General</c:formatCode>
                <c:ptCount val="1"/>
                <c:pt idx="0">
                  <c:v>18338.099999999999</c:v>
                </c:pt>
              </c:numCache>
            </c:numRef>
          </c:val>
          <c:extLst>
            <c:ext xmlns:c16="http://schemas.microsoft.com/office/drawing/2014/chart" uri="{C3380CC4-5D6E-409C-BE32-E72D297353CC}">
              <c16:uniqueId val="{00000003-86BB-42D7-8008-F542A3BA5DA0}"/>
            </c:ext>
          </c:extLst>
        </c:ser>
        <c:ser>
          <c:idx val="4"/>
          <c:order val="4"/>
          <c:tx>
            <c:strRef>
              <c:f>gross_fiscl_defict!$F$35</c:f>
              <c:strCache>
                <c:ptCount val="1"/>
                <c:pt idx="0">
                  <c:v>Sum of 2000_04</c:v>
                </c:pt>
              </c:strCache>
            </c:strRef>
          </c:tx>
          <c:spPr>
            <a:solidFill>
              <a:schemeClr val="accent5"/>
            </a:solidFill>
            <a:ln>
              <a:noFill/>
            </a:ln>
            <a:effectLst/>
          </c:spPr>
          <c:invertIfNegative val="0"/>
          <c:cat>
            <c:strRef>
              <c:f>gross_fiscl_defict!$A$36:$A$37</c:f>
              <c:strCache>
                <c:ptCount val="1"/>
                <c:pt idx="0">
                  <c:v>Andhra Pradesh</c:v>
                </c:pt>
              </c:strCache>
            </c:strRef>
          </c:cat>
          <c:val>
            <c:numRef>
              <c:f>gross_fiscl_defict!$F$36:$F$37</c:f>
              <c:numCache>
                <c:formatCode>General</c:formatCode>
                <c:ptCount val="1"/>
                <c:pt idx="0">
                  <c:v>37299</c:v>
                </c:pt>
              </c:numCache>
            </c:numRef>
          </c:val>
          <c:extLst>
            <c:ext xmlns:c16="http://schemas.microsoft.com/office/drawing/2014/chart" uri="{C3380CC4-5D6E-409C-BE32-E72D297353CC}">
              <c16:uniqueId val="{00000004-86BB-42D7-8008-F542A3BA5DA0}"/>
            </c:ext>
          </c:extLst>
        </c:ser>
        <c:ser>
          <c:idx val="5"/>
          <c:order val="5"/>
          <c:tx>
            <c:strRef>
              <c:f>gross_fiscl_defict!$G$35</c:f>
              <c:strCache>
                <c:ptCount val="1"/>
                <c:pt idx="0">
                  <c:v>Sum of 2005_09</c:v>
                </c:pt>
              </c:strCache>
            </c:strRef>
          </c:tx>
          <c:spPr>
            <a:solidFill>
              <a:schemeClr val="accent6"/>
            </a:solidFill>
            <a:ln>
              <a:noFill/>
            </a:ln>
            <a:effectLst/>
          </c:spPr>
          <c:invertIfNegative val="0"/>
          <c:cat>
            <c:strRef>
              <c:f>gross_fiscl_defict!$A$36:$A$37</c:f>
              <c:strCache>
                <c:ptCount val="1"/>
                <c:pt idx="0">
                  <c:v>Andhra Pradesh</c:v>
                </c:pt>
              </c:strCache>
            </c:strRef>
          </c:cat>
          <c:val>
            <c:numRef>
              <c:f>gross_fiscl_defict!$G$36:$G$37</c:f>
              <c:numCache>
                <c:formatCode>General</c:formatCode>
                <c:ptCount val="1"/>
                <c:pt idx="0">
                  <c:v>49150</c:v>
                </c:pt>
              </c:numCache>
            </c:numRef>
          </c:val>
          <c:extLst>
            <c:ext xmlns:c16="http://schemas.microsoft.com/office/drawing/2014/chart" uri="{C3380CC4-5D6E-409C-BE32-E72D297353CC}">
              <c16:uniqueId val="{00000005-86BB-42D7-8008-F542A3BA5DA0}"/>
            </c:ext>
          </c:extLst>
        </c:ser>
        <c:ser>
          <c:idx val="6"/>
          <c:order val="6"/>
          <c:tx>
            <c:strRef>
              <c:f>gross_fiscl_defict!$H$35</c:f>
              <c:strCache>
                <c:ptCount val="1"/>
                <c:pt idx="0">
                  <c:v>Sum of 2010_14</c:v>
                </c:pt>
              </c:strCache>
            </c:strRef>
          </c:tx>
          <c:spPr>
            <a:solidFill>
              <a:schemeClr val="accent1">
                <a:lumMod val="60000"/>
              </a:schemeClr>
            </a:solidFill>
            <a:ln>
              <a:noFill/>
            </a:ln>
            <a:effectLst/>
          </c:spPr>
          <c:invertIfNegative val="0"/>
          <c:cat>
            <c:strRef>
              <c:f>gross_fiscl_defict!$A$36:$A$37</c:f>
              <c:strCache>
                <c:ptCount val="1"/>
                <c:pt idx="0">
                  <c:v>Andhra Pradesh</c:v>
                </c:pt>
              </c:strCache>
            </c:strRef>
          </c:cat>
          <c:val>
            <c:numRef>
              <c:f>gross_fiscl_defict!$H$36:$H$37</c:f>
              <c:numCache>
                <c:formatCode>General</c:formatCode>
                <c:ptCount val="1"/>
                <c:pt idx="0">
                  <c:v>83070</c:v>
                </c:pt>
              </c:numCache>
            </c:numRef>
          </c:val>
          <c:extLst>
            <c:ext xmlns:c16="http://schemas.microsoft.com/office/drawing/2014/chart" uri="{C3380CC4-5D6E-409C-BE32-E72D297353CC}">
              <c16:uniqueId val="{00000006-86BB-42D7-8008-F542A3BA5DA0}"/>
            </c:ext>
          </c:extLst>
        </c:ser>
        <c:ser>
          <c:idx val="7"/>
          <c:order val="7"/>
          <c:tx>
            <c:strRef>
              <c:f>gross_fiscl_defict!$I$35</c:f>
              <c:strCache>
                <c:ptCount val="1"/>
                <c:pt idx="0">
                  <c:v>Sum of 2015_16</c:v>
                </c:pt>
              </c:strCache>
            </c:strRef>
          </c:tx>
          <c:spPr>
            <a:solidFill>
              <a:schemeClr val="accent2">
                <a:lumMod val="60000"/>
              </a:schemeClr>
            </a:solidFill>
            <a:ln>
              <a:noFill/>
            </a:ln>
            <a:effectLst/>
          </c:spPr>
          <c:invertIfNegative val="0"/>
          <c:cat>
            <c:strRef>
              <c:f>gross_fiscl_defict!$A$36:$A$37</c:f>
              <c:strCache>
                <c:ptCount val="1"/>
                <c:pt idx="0">
                  <c:v>Andhra Pradesh</c:v>
                </c:pt>
              </c:strCache>
            </c:strRef>
          </c:cat>
          <c:val>
            <c:numRef>
              <c:f>gross_fiscl_defict!$I$36:$I$37</c:f>
              <c:numCache>
                <c:formatCode>General</c:formatCode>
                <c:ptCount val="1"/>
                <c:pt idx="0">
                  <c:v>17580</c:v>
                </c:pt>
              </c:numCache>
            </c:numRef>
          </c:val>
          <c:extLst>
            <c:ext xmlns:c16="http://schemas.microsoft.com/office/drawing/2014/chart" uri="{C3380CC4-5D6E-409C-BE32-E72D297353CC}">
              <c16:uniqueId val="{00000007-86BB-42D7-8008-F542A3BA5DA0}"/>
            </c:ext>
          </c:extLst>
        </c:ser>
        <c:dLbls>
          <c:showLegendKey val="0"/>
          <c:showVal val="0"/>
          <c:showCatName val="0"/>
          <c:showSerName val="0"/>
          <c:showPercent val="0"/>
          <c:showBubbleSize val="0"/>
        </c:dLbls>
        <c:gapWidth val="219"/>
        <c:overlap val="-27"/>
        <c:axId val="1406190767"/>
        <c:axId val="1406181647"/>
      </c:barChart>
      <c:catAx>
        <c:axId val="140619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181647"/>
        <c:crosses val="autoZero"/>
        <c:auto val="1"/>
        <c:lblAlgn val="ctr"/>
        <c:lblOffset val="100"/>
        <c:noMultiLvlLbl val="0"/>
      </c:catAx>
      <c:valAx>
        <c:axId val="140618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19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[Book1.xlsx]corrltn btw gross_fiscal&amp;capt_e!PivotTable7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'corrltn btw gross_fiscal&amp;capt_e'!$G$35</c:f>
              <c:strCache>
                <c:ptCount val="1"/>
                <c:pt idx="0">
                  <c:v>Total</c:v>
                </c:pt>
              </c:strCache>
            </c:strRef>
          </c:tx>
          <c:spPr>
            <a:ln w="28575" cap="rnd">
              <a:solidFill>
                <a:schemeClr val="accent1"/>
              </a:solidFill>
              <a:round/>
            </a:ln>
            <a:effectLst/>
          </c:spPr>
          <c:marker>
            <c:symbol val="none"/>
          </c:marker>
          <c:cat>
            <c:strRef>
              <c:f>'corrltn btw gross_fiscal&amp;capt_e'!$F$36:$F$66</c:f>
              <c:strCache>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'corrltn btw gross_fiscal&amp;capt_e'!$G$36:$G$66</c:f>
              <c:numCache>
                <c:formatCode>0.000</c:formatCode>
                <c:ptCount val="31"/>
                <c:pt idx="0">
                  <c:v>0.97523774202008484</c:v>
                </c:pt>
                <c:pt idx="1">
                  <c:v>0.92148898876415586</c:v>
                </c:pt>
                <c:pt idx="2">
                  <c:v>0.89770857979438179</c:v>
                </c:pt>
                <c:pt idx="3">
                  <c:v>0.95764158185420478</c:v>
                </c:pt>
                <c:pt idx="4">
                  <c:v>0.92611041184793885</c:v>
                </c:pt>
                <c:pt idx="5">
                  <c:v>0.88592364343111318</c:v>
                </c:pt>
                <c:pt idx="6">
                  <c:v>0.99302546238688094</c:v>
                </c:pt>
                <c:pt idx="7">
                  <c:v>0.97073151684643311</c:v>
                </c:pt>
                <c:pt idx="8">
                  <c:v>0.95256012026117665</c:v>
                </c:pt>
                <c:pt idx="9">
                  <c:v>0.93611855080746975</c:v>
                </c:pt>
                <c:pt idx="10">
                  <c:v>0.96999230743785314</c:v>
                </c:pt>
                <c:pt idx="11">
                  <c:v>0.92848991900412858</c:v>
                </c:pt>
                <c:pt idx="12">
                  <c:v>0.99116709951161108</c:v>
                </c:pt>
                <c:pt idx="13">
                  <c:v>0.99395246717470398</c:v>
                </c:pt>
                <c:pt idx="14">
                  <c:v>0.93533951041166863</c:v>
                </c:pt>
                <c:pt idx="15">
                  <c:v>0.96347738445436759</c:v>
                </c:pt>
                <c:pt idx="16">
                  <c:v>0.90166150714486315</c:v>
                </c:pt>
                <c:pt idx="17">
                  <c:v>0.987946548088808</c:v>
                </c:pt>
                <c:pt idx="18">
                  <c:v>0.89197987093953157</c:v>
                </c:pt>
                <c:pt idx="19">
                  <c:v>0.96444962631995246</c:v>
                </c:pt>
                <c:pt idx="20">
                  <c:v>0.52157654295400502</c:v>
                </c:pt>
                <c:pt idx="21">
                  <c:v>0.99838668197253422</c:v>
                </c:pt>
                <c:pt idx="22">
                  <c:v>0.97020044430798358</c:v>
                </c:pt>
                <c:pt idx="23">
                  <c:v>0.96657039683736967</c:v>
                </c:pt>
                <c:pt idx="24">
                  <c:v>0.95402409561486001</c:v>
                </c:pt>
                <c:pt idx="25">
                  <c:v>0.96947154017188264</c:v>
                </c:pt>
                <c:pt idx="26">
                  <c:v>0.68170124064209492</c:v>
                </c:pt>
                <c:pt idx="27">
                  <c:v>0.33975148730375893</c:v>
                </c:pt>
                <c:pt idx="28">
                  <c:v>0.91858658609646826</c:v>
                </c:pt>
                <c:pt idx="29">
                  <c:v>0.96439922053460858</c:v>
                </c:pt>
                <c:pt idx="30">
                  <c:v>0.96478559195221913</c:v>
                </c:pt>
              </c:numCache>
            </c:numRef>
          </c:val>
          <c:smooth val="0"/>
          <c:extLst>
            <c:ext xmlns:c16="http://schemas.microsoft.com/office/drawing/2014/chart" uri="{C3380CC4-5D6E-409C-BE32-E72D297353CC}">
              <c16:uniqueId val="{00000000-25AA-472A-9D1B-B2037C5B5C5A}"/>
            </c:ext>
          </c:extLst>
        </c:ser>
        <c:dLbls>
          <c:showLegendKey val="0"/>
          <c:showVal val="0"/>
          <c:showCatName val="0"/>
          <c:showSerName val="0"/>
          <c:showPercent val="0"/>
          <c:showBubbleSize val="0"/>
        </c:dLbls>
        <c:smooth val="0"/>
        <c:axId val="119788991"/>
        <c:axId val="119806751"/>
      </c:lineChart>
      <c:catAx>
        <c:axId val="11978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19806751"/>
        <c:crosses val="autoZero"/>
        <c:auto val="1"/>
        <c:lblAlgn val="ctr"/>
        <c:lblOffset val="100"/>
        <c:noMultiLvlLbl val="0"/>
      </c:catAx>
      <c:valAx>
        <c:axId val="119806751"/>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978899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2">
            <a:lumMod val="20000"/>
            <a:lumOff val="80000"/>
          </a:schemeClr>
        </a:gs>
      </a:gsLst>
      <a:lin ang="5400000" scaled="1"/>
    </a:gra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[Book1.xlsx]PROFIT OR LOSS!PivotTable29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orloss vs capital expenditure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OR LOSS'!$B$1</c:f>
              <c:strCache>
                <c:ptCount val="1"/>
                <c:pt idx="0">
                  <c:v>Sum of Profit_or_loss</c:v>
                </c:pt>
              </c:strCache>
            </c:strRef>
          </c:tx>
          <c:spPr>
            <a:solidFill>
              <a:schemeClr val="accent1"/>
            </a:solidFill>
            <a:ln>
              <a:noFill/>
            </a:ln>
            <a:effectLst/>
          </c:spPr>
          <c:invertIfNegative val="0"/>
          <c:cat>
            <c:strRef>
              <c:f>'PROFIT OR LOSS'!$A$2:$A$33</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'PROFIT OR LOSS'!$B$2:$B$33</c:f>
              <c:numCache>
                <c:formatCode>General</c:formatCode>
                <c:ptCount val="31"/>
                <c:pt idx="0">
                  <c:v>-103760.18875</c:v>
                </c:pt>
                <c:pt idx="1">
                  <c:v>0</c:v>
                </c:pt>
                <c:pt idx="2">
                  <c:v>-43984.528749999998</c:v>
                </c:pt>
                <c:pt idx="3">
                  <c:v>-88580.347500000003</c:v>
                </c:pt>
                <c:pt idx="4">
                  <c:v>0</c:v>
                </c:pt>
                <c:pt idx="5">
                  <c:v>0</c:v>
                </c:pt>
                <c:pt idx="6">
                  <c:v>0</c:v>
                </c:pt>
                <c:pt idx="7">
                  <c:v>-74559.541250000009</c:v>
                </c:pt>
                <c:pt idx="8">
                  <c:v>-36398.570000000007</c:v>
                </c:pt>
                <c:pt idx="9">
                  <c:v>-25182.5075</c:v>
                </c:pt>
                <c:pt idx="10">
                  <c:v>-41158.132500000007</c:v>
                </c:pt>
                <c:pt idx="11">
                  <c:v>0</c:v>
                </c:pt>
                <c:pt idx="12">
                  <c:v>-68933.790000000008</c:v>
                </c:pt>
                <c:pt idx="13">
                  <c:v>-48052.372499999998</c:v>
                </c:pt>
                <c:pt idx="14">
                  <c:v>-83972.246249999997</c:v>
                </c:pt>
                <c:pt idx="15">
                  <c:v>-121549.54125000001</c:v>
                </c:pt>
                <c:pt idx="16">
                  <c:v>-10645.53875</c:v>
                </c:pt>
                <c:pt idx="17">
                  <c:v>-8555.7687499999993</c:v>
                </c:pt>
                <c:pt idx="18">
                  <c:v>0</c:v>
                </c:pt>
                <c:pt idx="19">
                  <c:v>-10550.621249999998</c:v>
                </c:pt>
                <c:pt idx="20">
                  <c:v>-55028.893750000003</c:v>
                </c:pt>
                <c:pt idx="21">
                  <c:v>0</c:v>
                </c:pt>
                <c:pt idx="22">
                  <c:v>-43073.058750000011</c:v>
                </c:pt>
                <c:pt idx="23">
                  <c:v>-81376.30750000001</c:v>
                </c:pt>
                <c:pt idx="24">
                  <c:v>-6933.3799999999992</c:v>
                </c:pt>
                <c:pt idx="25">
                  <c:v>-83571.172499999986</c:v>
                </c:pt>
                <c:pt idx="26">
                  <c:v>0</c:v>
                </c:pt>
                <c:pt idx="27">
                  <c:v>-11425.858750000001</c:v>
                </c:pt>
                <c:pt idx="28">
                  <c:v>-191510.11874999997</c:v>
                </c:pt>
                <c:pt idx="29">
                  <c:v>0</c:v>
                </c:pt>
                <c:pt idx="30">
                  <c:v>-103764.19375000001</c:v>
                </c:pt>
              </c:numCache>
            </c:numRef>
          </c:val>
          <c:extLst>
            <c:ext xmlns:c16="http://schemas.microsoft.com/office/drawing/2014/chart" uri="{C3380CC4-5D6E-409C-BE32-E72D297353CC}">
              <c16:uniqueId val="{00000000-B540-44D0-94FD-947CB78B04D2}"/>
            </c:ext>
          </c:extLst>
        </c:ser>
        <c:ser>
          <c:idx val="1"/>
          <c:order val="1"/>
          <c:tx>
            <c:strRef>
              <c:f>'PROFIT OR LOSS'!$C$1</c:f>
              <c:strCache>
                <c:ptCount val="1"/>
                <c:pt idx="0">
                  <c:v>Sum of avg_of_capital_expenditure</c:v>
                </c:pt>
              </c:strCache>
            </c:strRef>
          </c:tx>
          <c:spPr>
            <a:solidFill>
              <a:schemeClr val="accent2"/>
            </a:solidFill>
            <a:ln>
              <a:noFill/>
            </a:ln>
            <a:effectLst/>
          </c:spPr>
          <c:invertIfNegative val="0"/>
          <c:cat>
            <c:strRef>
              <c:f>'PROFIT OR LOSS'!$A$2:$A$33</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'PROFIT OR LOSS'!$C$2:$C$33</c:f>
              <c:numCache>
                <c:formatCode>General</c:formatCode>
                <c:ptCount val="31"/>
                <c:pt idx="0">
                  <c:v>37358.807500000003</c:v>
                </c:pt>
                <c:pt idx="1">
                  <c:v>0</c:v>
                </c:pt>
                <c:pt idx="2">
                  <c:v>9642.9500000000007</c:v>
                </c:pt>
                <c:pt idx="3">
                  <c:v>25014.658749999999</c:v>
                </c:pt>
                <c:pt idx="4">
                  <c:v>0</c:v>
                </c:pt>
                <c:pt idx="5">
                  <c:v>0</c:v>
                </c:pt>
                <c:pt idx="6">
                  <c:v>0</c:v>
                </c:pt>
                <c:pt idx="7">
                  <c:v>34875.066249999996</c:v>
                </c:pt>
                <c:pt idx="8">
                  <c:v>12127.231250000001</c:v>
                </c:pt>
                <c:pt idx="9">
                  <c:v>6589.4262499999995</c:v>
                </c:pt>
                <c:pt idx="10">
                  <c:v>12266.54</c:v>
                </c:pt>
                <c:pt idx="11">
                  <c:v>0</c:v>
                </c:pt>
                <c:pt idx="12">
                  <c:v>29859.2575</c:v>
                </c:pt>
                <c:pt idx="13">
                  <c:v>12368.704999999998</c:v>
                </c:pt>
                <c:pt idx="14">
                  <c:v>29431.51</c:v>
                </c:pt>
                <c:pt idx="15">
                  <c:v>47351.285000000003</c:v>
                </c:pt>
                <c:pt idx="16">
                  <c:v>3109.3562499999998</c:v>
                </c:pt>
                <c:pt idx="17">
                  <c:v>1875.88625</c:v>
                </c:pt>
                <c:pt idx="18">
                  <c:v>0</c:v>
                </c:pt>
                <c:pt idx="19">
                  <c:v>2532.3275000000003</c:v>
                </c:pt>
                <c:pt idx="20">
                  <c:v>15170.744999999999</c:v>
                </c:pt>
                <c:pt idx="21">
                  <c:v>0</c:v>
                </c:pt>
                <c:pt idx="22">
                  <c:v>11649.311250000001</c:v>
                </c:pt>
                <c:pt idx="23">
                  <c:v>25199.353750000002</c:v>
                </c:pt>
                <c:pt idx="24">
                  <c:v>1447.0562499999999</c:v>
                </c:pt>
                <c:pt idx="25">
                  <c:v>33481.073749999996</c:v>
                </c:pt>
                <c:pt idx="26">
                  <c:v>0</c:v>
                </c:pt>
                <c:pt idx="27">
                  <c:v>3514.46875</c:v>
                </c:pt>
                <c:pt idx="28">
                  <c:v>63180.095000000001</c:v>
                </c:pt>
                <c:pt idx="29">
                  <c:v>0</c:v>
                </c:pt>
                <c:pt idx="30">
                  <c:v>24701.554999999997</c:v>
                </c:pt>
              </c:numCache>
            </c:numRef>
          </c:val>
          <c:extLst>
            <c:ext xmlns:c16="http://schemas.microsoft.com/office/drawing/2014/chart" uri="{C3380CC4-5D6E-409C-BE32-E72D297353CC}">
              <c16:uniqueId val="{00000001-B540-44D0-94FD-947CB78B04D2}"/>
            </c:ext>
          </c:extLst>
        </c:ser>
        <c:dLbls>
          <c:showLegendKey val="0"/>
          <c:showVal val="0"/>
          <c:showCatName val="0"/>
          <c:showSerName val="0"/>
          <c:showPercent val="0"/>
          <c:showBubbleSize val="0"/>
        </c:dLbls>
        <c:gapWidth val="219"/>
        <c:overlap val="-27"/>
        <c:axId val="591890352"/>
        <c:axId val="591907152"/>
      </c:barChart>
      <c:catAx>
        <c:axId val="59189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900" b="0" i="0" u="none" strike="noStrike" kern="1200" baseline="0">
                <a:ln>
                  <a:noFill/>
                </a:ln>
                <a:solidFill>
                  <a:schemeClr val="tx1">
                    <a:lumMod val="65000"/>
                    <a:lumOff val="35000"/>
                  </a:schemeClr>
                </a:solidFill>
                <a:effectLst>
                  <a:glow rad="101600">
                    <a:schemeClr val="accent2">
                      <a:satMod val="175000"/>
                      <a:alpha val="40000"/>
                    </a:schemeClr>
                  </a:glow>
                  <a:reflection endPos="46000" dist="698500" dir="5400000" sy="-100000" algn="bl" rotWithShape="0"/>
                </a:effectLst>
                <a:latin typeface="+mn-lt"/>
                <a:ea typeface="+mn-ea"/>
                <a:cs typeface="+mn-cs"/>
              </a:defRPr>
            </a:pPr>
            <a:endParaRPr lang="en-US"/>
          </a:p>
        </c:txPr>
        <c:crossAx val="591907152"/>
        <c:crosses val="autoZero"/>
        <c:auto val="1"/>
        <c:lblAlgn val="ctr"/>
        <c:lblOffset val="100"/>
        <c:noMultiLvlLbl val="0"/>
      </c:catAx>
      <c:valAx>
        <c:axId val="591907152"/>
        <c:scaling>
          <c:orientation val="minMax"/>
        </c:scaling>
        <c:delete val="0"/>
        <c:axPos val="l"/>
        <c:majorGridlines>
          <c:spPr>
            <a:ln w="15875" cap="flat" cmpd="sng" algn="ctr">
              <a:solidFill>
                <a:schemeClr val="tx1">
                  <a:lumMod val="15000"/>
                  <a:lumOff val="85000"/>
                  <a:alpha val="88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890352"/>
        <c:crosses val="autoZero"/>
        <c:crossBetween val="between"/>
      </c:valAx>
      <c:spPr>
        <a:noFill/>
        <a:ln>
          <a:noFill/>
        </a:ln>
        <a:effectLst/>
      </c:spPr>
    </c:plotArea>
    <c:legend>
      <c:legendPos val="t"/>
      <c:layout>
        <c:manualLayout>
          <c:xMode val="edge"/>
          <c:yMode val="edge"/>
          <c:x val="0.76552512687581631"/>
          <c:y val="1.5846153846153847E-2"/>
          <c:w val="0.21110491566176012"/>
          <c:h val="0.240385221078134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2">
            <a:lumMod val="20000"/>
            <a:lumOff val="80000"/>
          </a:schemeClr>
        </a:gs>
      </a:gsLst>
      <a:lin ang="54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[Book1.xlsx]corrl social_sectr &amp; tax_revenu!PivotTable1</c:name>
    <c:fmtId val="2"/>
  </c:pivotSource>
  <c:chart>
    <c:title>
      <c:tx>
        <c:rich>
          <a:bodyPr rot="0" spcFirstLastPara="1" vertOverflow="ellipsis" vert="horz" wrap="square" anchor="ctr" anchorCtr="1"/>
          <a:lstStyle/>
          <a:p>
            <a:pPr>
              <a:defRPr sz="1100" b="1" i="0" u="none" strike="noStrike" kern="1200" spc="0" baseline="0">
                <a:solidFill>
                  <a:schemeClr val="tx1">
                    <a:lumMod val="75000"/>
                    <a:lumOff val="25000"/>
                  </a:schemeClr>
                </a:solidFill>
                <a:latin typeface="+mn-lt"/>
                <a:ea typeface="+mn-ea"/>
                <a:cs typeface="+mn-cs"/>
              </a:defRPr>
            </a:pPr>
            <a:r>
              <a:rPr lang="en-US" sz="1100" b="1">
                <a:solidFill>
                  <a:schemeClr val="tx1">
                    <a:lumMod val="75000"/>
                    <a:lumOff val="25000"/>
                  </a:schemeClr>
                </a:solidFill>
              </a:rPr>
              <a:t>correlation</a:t>
            </a:r>
            <a:r>
              <a:rPr lang="en-US" sz="1100" b="1" baseline="0">
                <a:solidFill>
                  <a:schemeClr val="tx1">
                    <a:lumMod val="75000"/>
                    <a:lumOff val="25000"/>
                  </a:schemeClr>
                </a:solidFill>
              </a:rPr>
              <a:t> between tw social sector service &amp;tax revenue</a:t>
            </a:r>
            <a:endParaRPr lang="en-US" sz="1100" b="1">
              <a:solidFill>
                <a:schemeClr val="tx1">
                  <a:lumMod val="75000"/>
                  <a:lumOff val="25000"/>
                </a:schemeClr>
              </a:solidFill>
            </a:endParaRPr>
          </a:p>
        </c:rich>
      </c:tx>
      <c:layout>
        <c:manualLayout>
          <c:xMode val="edge"/>
          <c:yMode val="edge"/>
          <c:x val="0.11555253364917129"/>
          <c:y val="3.9024390243902439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'corrl social_sectr &amp; tax_revenu'!$F$36</c:f>
              <c:strCache>
                <c:ptCount val="1"/>
                <c:pt idx="0">
                  <c:v>Total</c:v>
                </c:pt>
              </c:strCache>
            </c:strRef>
          </c:tx>
          <c:spPr>
            <a:ln w="28575" cap="rnd">
              <a:solidFill>
                <a:schemeClr val="accent1"/>
              </a:solidFill>
              <a:round/>
            </a:ln>
            <a:effectLst/>
          </c:spPr>
          <c:marker>
            <c:symbol val="none"/>
          </c:marker>
          <c:cat>
            <c:strRef>
              <c:f>'corrl social_sectr &amp; tax_revenu'!$E$37:$E$67</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'corrl social_sectr &amp; tax_revenu'!$F$37:$F$67</c:f>
              <c:numCache>
                <c:formatCode>0.000</c:formatCode>
                <c:ptCount val="31"/>
                <c:pt idx="0">
                  <c:v>0.99780326907162387</c:v>
                </c:pt>
                <c:pt idx="1">
                  <c:v>0.98717014402622039</c:v>
                </c:pt>
                <c:pt idx="2">
                  <c:v>0.99637122608479323</c:v>
                </c:pt>
                <c:pt idx="3">
                  <c:v>0.99533283285210572</c:v>
                </c:pt>
                <c:pt idx="4">
                  <c:v>0.99434848116274588</c:v>
                </c:pt>
                <c:pt idx="5">
                  <c:v>0.99986474639662293</c:v>
                </c:pt>
                <c:pt idx="6">
                  <c:v>0.99768144431976502</c:v>
                </c:pt>
                <c:pt idx="7">
                  <c:v>0.99892424266350544</c:v>
                </c:pt>
                <c:pt idx="8">
                  <c:v>0.99439263557227819</c:v>
                </c:pt>
                <c:pt idx="9">
                  <c:v>0.99377359748604088</c:v>
                </c:pt>
                <c:pt idx="10">
                  <c:v>0.99285830376587336</c:v>
                </c:pt>
                <c:pt idx="11">
                  <c:v>0.99399657447283896</c:v>
                </c:pt>
                <c:pt idx="12">
                  <c:v>0.99966039623683212</c:v>
                </c:pt>
                <c:pt idx="13">
                  <c:v>0.99753705897618405</c:v>
                </c:pt>
                <c:pt idx="14">
                  <c:v>0.99672531700209432</c:v>
                </c:pt>
                <c:pt idx="15">
                  <c:v>0.99892634341170439</c:v>
                </c:pt>
                <c:pt idx="16">
                  <c:v>0.9829609054358025</c:v>
                </c:pt>
                <c:pt idx="17">
                  <c:v>0.99782121622931153</c:v>
                </c:pt>
                <c:pt idx="18">
                  <c:v>0.98240228639551475</c:v>
                </c:pt>
                <c:pt idx="19">
                  <c:v>0.99460287116624913</c:v>
                </c:pt>
                <c:pt idx="20">
                  <c:v>0.99345010252249677</c:v>
                </c:pt>
                <c:pt idx="21">
                  <c:v>0.98477051381735503</c:v>
                </c:pt>
                <c:pt idx="22">
                  <c:v>0.99864157761872452</c:v>
                </c:pt>
                <c:pt idx="23">
                  <c:v>0.99848694418515793</c:v>
                </c:pt>
                <c:pt idx="24">
                  <c:v>0.99709533923964067</c:v>
                </c:pt>
                <c:pt idx="25">
                  <c:v>0.99969482544197863</c:v>
                </c:pt>
                <c:pt idx="26">
                  <c:v>1</c:v>
                </c:pt>
                <c:pt idx="27">
                  <c:v>0.9883434630753134</c:v>
                </c:pt>
                <c:pt idx="28">
                  <c:v>0.99929257442345165</c:v>
                </c:pt>
                <c:pt idx="29">
                  <c:v>0.99932671356021419</c:v>
                </c:pt>
                <c:pt idx="30">
                  <c:v>0.99965172896947563</c:v>
                </c:pt>
              </c:numCache>
            </c:numRef>
          </c:val>
          <c:smooth val="0"/>
          <c:extLst>
            <c:ext xmlns:c16="http://schemas.microsoft.com/office/drawing/2014/chart" uri="{C3380CC4-5D6E-409C-BE32-E72D297353CC}">
              <c16:uniqueId val="{00000000-FAD4-46B9-BF53-70EB12718769}"/>
            </c:ext>
          </c:extLst>
        </c:ser>
        <c:dLbls>
          <c:showLegendKey val="0"/>
          <c:showVal val="0"/>
          <c:showCatName val="0"/>
          <c:showSerName val="0"/>
          <c:showPercent val="0"/>
          <c:showBubbleSize val="0"/>
        </c:dLbls>
        <c:smooth val="0"/>
        <c:axId val="233732975"/>
        <c:axId val="233737295"/>
      </c:lineChart>
      <c:catAx>
        <c:axId val="23373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737295"/>
        <c:crosses val="autoZero"/>
        <c:auto val="1"/>
        <c:lblAlgn val="ctr"/>
        <c:lblOffset val="100"/>
        <c:noMultiLvlLbl val="0"/>
      </c:catAx>
      <c:valAx>
        <c:axId val="233737295"/>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73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2">
            <a:lumMod val="20000"/>
            <a:lumOff val="80000"/>
          </a:schemeClr>
        </a:gs>
      </a:gsLst>
      <a:lin ang="5400000" scaled="1"/>
    </a:gradFill>
    <a:ln w="9525" cap="flat" cmpd="sng" algn="ctr">
      <a:solidFill>
        <a:schemeClr val="tx1">
          <a:lumMod val="15000"/>
          <a:lumOff val="85000"/>
        </a:schemeClr>
      </a:solidFill>
      <a:round/>
    </a:ln>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[Book1.xlsx]capital_expendtr!PivotTable2</c:name>
    <c:fmtId val="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capital</a:t>
            </a:r>
            <a:r>
              <a:rPr lang="en-US" baseline="0"/>
              <a:t> expenditure</a:t>
            </a:r>
            <a:endParaRPr lang="en-US"/>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capital_expendtr!$B$35</c:f>
              <c:strCache>
                <c:ptCount val="1"/>
                <c:pt idx="0">
                  <c:v>Sum of 1980_84</c:v>
                </c:pt>
              </c:strCache>
            </c:strRef>
          </c:tx>
          <c:spPr>
            <a:solidFill>
              <a:schemeClr val="accent1"/>
            </a:solidFill>
            <a:ln>
              <a:noFill/>
            </a:ln>
            <a:effectLst/>
          </c:spPr>
          <c:invertIfNegative val="0"/>
          <c:cat>
            <c:strRef>
              <c:f>capital_expendtr!$A$36:$A$37</c:f>
              <c:strCache>
                <c:ptCount val="1"/>
                <c:pt idx="0">
                  <c:v>Andhra Pradesh</c:v>
                </c:pt>
              </c:strCache>
            </c:strRef>
          </c:cat>
          <c:val>
            <c:numRef>
              <c:f>capital_expendtr!$B$36:$B$37</c:f>
              <c:numCache>
                <c:formatCode>General</c:formatCode>
                <c:ptCount val="1"/>
                <c:pt idx="0">
                  <c:v>2523</c:v>
                </c:pt>
              </c:numCache>
            </c:numRef>
          </c:val>
          <c:extLst>
            <c:ext xmlns:c16="http://schemas.microsoft.com/office/drawing/2014/chart" uri="{C3380CC4-5D6E-409C-BE32-E72D297353CC}">
              <c16:uniqueId val="{00000000-CC0E-4B18-B491-2160031BEFBE}"/>
            </c:ext>
          </c:extLst>
        </c:ser>
        <c:ser>
          <c:idx val="1"/>
          <c:order val="1"/>
          <c:tx>
            <c:strRef>
              <c:f>capital_expendtr!$C$35</c:f>
              <c:strCache>
                <c:ptCount val="1"/>
                <c:pt idx="0">
                  <c:v>Sum of 1985_89</c:v>
                </c:pt>
              </c:strCache>
            </c:strRef>
          </c:tx>
          <c:spPr>
            <a:solidFill>
              <a:schemeClr val="accent2"/>
            </a:solidFill>
            <a:ln>
              <a:noFill/>
            </a:ln>
            <a:effectLst/>
          </c:spPr>
          <c:invertIfNegative val="0"/>
          <c:cat>
            <c:strRef>
              <c:f>capital_expendtr!$A$36:$A$37</c:f>
              <c:strCache>
                <c:ptCount val="1"/>
                <c:pt idx="0">
                  <c:v>Andhra Pradesh</c:v>
                </c:pt>
              </c:strCache>
            </c:strRef>
          </c:cat>
          <c:val>
            <c:numRef>
              <c:f>capital_expendtr!$C$36:$C$37</c:f>
              <c:numCache>
                <c:formatCode>General</c:formatCode>
                <c:ptCount val="1"/>
                <c:pt idx="0">
                  <c:v>4340</c:v>
                </c:pt>
              </c:numCache>
            </c:numRef>
          </c:val>
          <c:extLst>
            <c:ext xmlns:c16="http://schemas.microsoft.com/office/drawing/2014/chart" uri="{C3380CC4-5D6E-409C-BE32-E72D297353CC}">
              <c16:uniqueId val="{00000001-CC0E-4B18-B491-2160031BEFBE}"/>
            </c:ext>
          </c:extLst>
        </c:ser>
        <c:ser>
          <c:idx val="2"/>
          <c:order val="2"/>
          <c:tx>
            <c:strRef>
              <c:f>capital_expendtr!$D$35</c:f>
              <c:strCache>
                <c:ptCount val="1"/>
                <c:pt idx="0">
                  <c:v>Sum of 1990_94</c:v>
                </c:pt>
              </c:strCache>
            </c:strRef>
          </c:tx>
          <c:spPr>
            <a:solidFill>
              <a:schemeClr val="accent3"/>
            </a:solidFill>
            <a:ln>
              <a:noFill/>
            </a:ln>
            <a:effectLst/>
          </c:spPr>
          <c:invertIfNegative val="0"/>
          <c:cat>
            <c:strRef>
              <c:f>capital_expendtr!$A$36:$A$37</c:f>
              <c:strCache>
                <c:ptCount val="1"/>
                <c:pt idx="0">
                  <c:v>Andhra Pradesh</c:v>
                </c:pt>
              </c:strCache>
            </c:strRef>
          </c:cat>
          <c:val>
            <c:numRef>
              <c:f>capital_expendtr!$D$36:$D$37</c:f>
              <c:numCache>
                <c:formatCode>General</c:formatCode>
                <c:ptCount val="1"/>
                <c:pt idx="0">
                  <c:v>9643</c:v>
                </c:pt>
              </c:numCache>
            </c:numRef>
          </c:val>
          <c:extLst>
            <c:ext xmlns:c16="http://schemas.microsoft.com/office/drawing/2014/chart" uri="{C3380CC4-5D6E-409C-BE32-E72D297353CC}">
              <c16:uniqueId val="{00000002-CC0E-4B18-B491-2160031BEFBE}"/>
            </c:ext>
          </c:extLst>
        </c:ser>
        <c:ser>
          <c:idx val="3"/>
          <c:order val="3"/>
          <c:tx>
            <c:strRef>
              <c:f>capital_expendtr!$E$35</c:f>
              <c:strCache>
                <c:ptCount val="1"/>
                <c:pt idx="0">
                  <c:v>Sum of 1995_99</c:v>
                </c:pt>
              </c:strCache>
            </c:strRef>
          </c:tx>
          <c:spPr>
            <a:solidFill>
              <a:schemeClr val="accent4"/>
            </a:solidFill>
            <a:ln>
              <a:noFill/>
            </a:ln>
            <a:effectLst/>
          </c:spPr>
          <c:invertIfNegative val="0"/>
          <c:cat>
            <c:strRef>
              <c:f>capital_expendtr!$A$36:$A$37</c:f>
              <c:strCache>
                <c:ptCount val="1"/>
                <c:pt idx="0">
                  <c:v>Andhra Pradesh</c:v>
                </c:pt>
              </c:strCache>
            </c:strRef>
          </c:cat>
          <c:val>
            <c:numRef>
              <c:f>capital_expendtr!$E$36:$E$37</c:f>
              <c:numCache>
                <c:formatCode>General</c:formatCode>
                <c:ptCount val="1"/>
                <c:pt idx="0">
                  <c:v>18503</c:v>
                </c:pt>
              </c:numCache>
            </c:numRef>
          </c:val>
          <c:extLst>
            <c:ext xmlns:c16="http://schemas.microsoft.com/office/drawing/2014/chart" uri="{C3380CC4-5D6E-409C-BE32-E72D297353CC}">
              <c16:uniqueId val="{00000003-CC0E-4B18-B491-2160031BEFBE}"/>
            </c:ext>
          </c:extLst>
        </c:ser>
        <c:ser>
          <c:idx val="4"/>
          <c:order val="4"/>
          <c:tx>
            <c:strRef>
              <c:f>capital_expendtr!$F$35</c:f>
              <c:strCache>
                <c:ptCount val="1"/>
                <c:pt idx="0">
                  <c:v>Sum of 2000_04</c:v>
                </c:pt>
              </c:strCache>
            </c:strRef>
          </c:tx>
          <c:spPr>
            <a:solidFill>
              <a:schemeClr val="accent5"/>
            </a:solidFill>
            <a:ln>
              <a:noFill/>
            </a:ln>
            <a:effectLst/>
          </c:spPr>
          <c:invertIfNegative val="0"/>
          <c:cat>
            <c:strRef>
              <c:f>capital_expendtr!$A$36:$A$37</c:f>
              <c:strCache>
                <c:ptCount val="1"/>
                <c:pt idx="0">
                  <c:v>Andhra Pradesh</c:v>
                </c:pt>
              </c:strCache>
            </c:strRef>
          </c:cat>
          <c:val>
            <c:numRef>
              <c:f>capital_expendtr!$F$36:$F$37</c:f>
              <c:numCache>
                <c:formatCode>General</c:formatCode>
                <c:ptCount val="1"/>
                <c:pt idx="0">
                  <c:v>45848</c:v>
                </c:pt>
              </c:numCache>
            </c:numRef>
          </c:val>
          <c:extLst>
            <c:ext xmlns:c16="http://schemas.microsoft.com/office/drawing/2014/chart" uri="{C3380CC4-5D6E-409C-BE32-E72D297353CC}">
              <c16:uniqueId val="{00000004-CC0E-4B18-B491-2160031BEFBE}"/>
            </c:ext>
          </c:extLst>
        </c:ser>
        <c:ser>
          <c:idx val="5"/>
          <c:order val="5"/>
          <c:tx>
            <c:strRef>
              <c:f>capital_expendtr!$G$35</c:f>
              <c:strCache>
                <c:ptCount val="1"/>
                <c:pt idx="0">
                  <c:v>Sum of 2005_09</c:v>
                </c:pt>
              </c:strCache>
            </c:strRef>
          </c:tx>
          <c:spPr>
            <a:solidFill>
              <a:schemeClr val="accent6"/>
            </a:solidFill>
            <a:ln>
              <a:noFill/>
            </a:ln>
            <a:effectLst/>
          </c:spPr>
          <c:invertIfNegative val="0"/>
          <c:cat>
            <c:strRef>
              <c:f>capital_expendtr!$A$36:$A$37</c:f>
              <c:strCache>
                <c:ptCount val="1"/>
                <c:pt idx="0">
                  <c:v>Andhra Pradesh</c:v>
                </c:pt>
              </c:strCache>
            </c:strRef>
          </c:cat>
          <c:val>
            <c:numRef>
              <c:f>capital_expendtr!$G$36:$G$37</c:f>
              <c:numCache>
                <c:formatCode>General</c:formatCode>
                <c:ptCount val="1"/>
                <c:pt idx="0">
                  <c:v>90069.53</c:v>
                </c:pt>
              </c:numCache>
            </c:numRef>
          </c:val>
          <c:extLst>
            <c:ext xmlns:c16="http://schemas.microsoft.com/office/drawing/2014/chart" uri="{C3380CC4-5D6E-409C-BE32-E72D297353CC}">
              <c16:uniqueId val="{00000005-CC0E-4B18-B491-2160031BEFBE}"/>
            </c:ext>
          </c:extLst>
        </c:ser>
        <c:ser>
          <c:idx val="6"/>
          <c:order val="6"/>
          <c:tx>
            <c:strRef>
              <c:f>capital_expendtr!$H$35</c:f>
              <c:strCache>
                <c:ptCount val="1"/>
                <c:pt idx="0">
                  <c:v>Sum of 2010_14</c:v>
                </c:pt>
              </c:strCache>
            </c:strRef>
          </c:tx>
          <c:spPr>
            <a:solidFill>
              <a:schemeClr val="accent1">
                <a:lumMod val="60000"/>
              </a:schemeClr>
            </a:solidFill>
            <a:ln>
              <a:noFill/>
            </a:ln>
            <a:effectLst/>
          </c:spPr>
          <c:invertIfNegative val="0"/>
          <c:cat>
            <c:strRef>
              <c:f>capital_expendtr!$A$36:$A$37</c:f>
              <c:strCache>
                <c:ptCount val="1"/>
                <c:pt idx="0">
                  <c:v>Andhra Pradesh</c:v>
                </c:pt>
              </c:strCache>
            </c:strRef>
          </c:cat>
          <c:val>
            <c:numRef>
              <c:f>capital_expendtr!$H$36:$H$37</c:f>
              <c:numCache>
                <c:formatCode>General</c:formatCode>
                <c:ptCount val="1"/>
                <c:pt idx="0">
                  <c:v>113319.72</c:v>
                </c:pt>
              </c:numCache>
            </c:numRef>
          </c:val>
          <c:extLst>
            <c:ext xmlns:c16="http://schemas.microsoft.com/office/drawing/2014/chart" uri="{C3380CC4-5D6E-409C-BE32-E72D297353CC}">
              <c16:uniqueId val="{00000006-CC0E-4B18-B491-2160031BEFBE}"/>
            </c:ext>
          </c:extLst>
        </c:ser>
        <c:ser>
          <c:idx val="7"/>
          <c:order val="7"/>
          <c:tx>
            <c:strRef>
              <c:f>capital_expendtr!$I$35</c:f>
              <c:strCache>
                <c:ptCount val="1"/>
                <c:pt idx="0">
                  <c:v>Sum of 2015_16</c:v>
                </c:pt>
              </c:strCache>
            </c:strRef>
          </c:tx>
          <c:spPr>
            <a:solidFill>
              <a:schemeClr val="accent2">
                <a:lumMod val="60000"/>
              </a:schemeClr>
            </a:solidFill>
            <a:ln>
              <a:noFill/>
            </a:ln>
            <a:effectLst/>
          </c:spPr>
          <c:invertIfNegative val="0"/>
          <c:cat>
            <c:strRef>
              <c:f>capital_expendtr!$A$36:$A$37</c:f>
              <c:strCache>
                <c:ptCount val="1"/>
                <c:pt idx="0">
                  <c:v>Andhra Pradesh</c:v>
                </c:pt>
              </c:strCache>
            </c:strRef>
          </c:cat>
          <c:val>
            <c:numRef>
              <c:f>capital_expendtr!$I$36:$I$37</c:f>
              <c:numCache>
                <c:formatCode>General</c:formatCode>
                <c:ptCount val="1"/>
                <c:pt idx="0">
                  <c:v>14624.21</c:v>
                </c:pt>
              </c:numCache>
            </c:numRef>
          </c:val>
          <c:extLst>
            <c:ext xmlns:c16="http://schemas.microsoft.com/office/drawing/2014/chart" uri="{C3380CC4-5D6E-409C-BE32-E72D297353CC}">
              <c16:uniqueId val="{00000007-CC0E-4B18-B491-2160031BEFBE}"/>
            </c:ext>
          </c:extLst>
        </c:ser>
        <c:dLbls>
          <c:showLegendKey val="0"/>
          <c:showVal val="0"/>
          <c:showCatName val="0"/>
          <c:showSerName val="0"/>
          <c:showPercent val="0"/>
          <c:showBubbleSize val="0"/>
        </c:dLbls>
        <c:gapWidth val="219"/>
        <c:overlap val="-27"/>
        <c:axId val="483509039"/>
        <c:axId val="483511919"/>
      </c:barChart>
      <c:catAx>
        <c:axId val="48350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511919"/>
        <c:crosses val="autoZero"/>
        <c:auto val="1"/>
        <c:lblAlgn val="ctr"/>
        <c:lblOffset val="100"/>
        <c:noMultiLvlLbl val="0"/>
      </c:catAx>
      <c:valAx>
        <c:axId val="483511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509039"/>
        <c:crosses val="autoZero"/>
        <c:crossBetween val="between"/>
      </c:valAx>
      <c:spPr>
        <a:solidFill>
          <a:schemeClr val="accent6">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[Book1.xlsx]capital_expendtr!PivotTable2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solidFill>
              <a:schemeClr val="accent6">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solidFill>
              <a:schemeClr val="accent6">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380972021361841E-2"/>
          <c:y val="0.85926325999606878"/>
          <c:w val="6.190441016288345E-2"/>
          <c:h val="5.9255210997498392E-2"/>
        </c:manualLayout>
      </c:layout>
      <c:barChart>
        <c:barDir val="col"/>
        <c:grouping val="clustered"/>
        <c:varyColors val="0"/>
        <c:ser>
          <c:idx val="0"/>
          <c:order val="0"/>
          <c:tx>
            <c:strRef>
              <c:f>capital_expendtr!$B$35</c:f>
              <c:strCache>
                <c:ptCount val="1"/>
                <c:pt idx="0">
                  <c:v>Sum of 1980_84</c:v>
                </c:pt>
              </c:strCache>
            </c:strRef>
          </c:tx>
          <c:spPr>
            <a:solidFill>
              <a:schemeClr val="accent1"/>
            </a:solidFill>
            <a:ln>
              <a:noFill/>
            </a:ln>
            <a:effectLst/>
          </c:spPr>
          <c:invertIfNegative val="0"/>
          <c:cat>
            <c:strRef>
              <c:f>capital_expendtr!$A$36:$A$37</c:f>
              <c:strCache>
                <c:ptCount val="1"/>
                <c:pt idx="0">
                  <c:v>Andhra Pradesh</c:v>
                </c:pt>
              </c:strCache>
            </c:strRef>
          </c:cat>
          <c:val>
            <c:numRef>
              <c:f>capital_expendtr!$B$36:$B$37</c:f>
              <c:numCache>
                <c:formatCode>General</c:formatCode>
                <c:ptCount val="1"/>
                <c:pt idx="0">
                  <c:v>2523</c:v>
                </c:pt>
              </c:numCache>
            </c:numRef>
          </c:val>
          <c:extLst>
            <c:ext xmlns:c16="http://schemas.microsoft.com/office/drawing/2014/chart" uri="{C3380CC4-5D6E-409C-BE32-E72D297353CC}">
              <c16:uniqueId val="{00000000-6B48-47DB-85B1-1D9A4D28AD6C}"/>
            </c:ext>
          </c:extLst>
        </c:ser>
        <c:ser>
          <c:idx val="1"/>
          <c:order val="1"/>
          <c:tx>
            <c:strRef>
              <c:f>capital_expendtr!$C$35</c:f>
              <c:strCache>
                <c:ptCount val="1"/>
                <c:pt idx="0">
                  <c:v>Sum of 1985_89</c:v>
                </c:pt>
              </c:strCache>
            </c:strRef>
          </c:tx>
          <c:spPr>
            <a:solidFill>
              <a:schemeClr val="accent2"/>
            </a:solidFill>
            <a:ln>
              <a:noFill/>
            </a:ln>
            <a:effectLst/>
          </c:spPr>
          <c:invertIfNegative val="0"/>
          <c:cat>
            <c:strRef>
              <c:f>capital_expendtr!$A$36:$A$37</c:f>
              <c:strCache>
                <c:ptCount val="1"/>
                <c:pt idx="0">
                  <c:v>Andhra Pradesh</c:v>
                </c:pt>
              </c:strCache>
            </c:strRef>
          </c:cat>
          <c:val>
            <c:numRef>
              <c:f>capital_expendtr!$C$36:$C$37</c:f>
              <c:numCache>
                <c:formatCode>General</c:formatCode>
                <c:ptCount val="1"/>
                <c:pt idx="0">
                  <c:v>4340</c:v>
                </c:pt>
              </c:numCache>
            </c:numRef>
          </c:val>
          <c:extLst>
            <c:ext xmlns:c16="http://schemas.microsoft.com/office/drawing/2014/chart" uri="{C3380CC4-5D6E-409C-BE32-E72D297353CC}">
              <c16:uniqueId val="{00000001-6B48-47DB-85B1-1D9A4D28AD6C}"/>
            </c:ext>
          </c:extLst>
        </c:ser>
        <c:ser>
          <c:idx val="2"/>
          <c:order val="2"/>
          <c:tx>
            <c:strRef>
              <c:f>capital_expendtr!$D$35</c:f>
              <c:strCache>
                <c:ptCount val="1"/>
                <c:pt idx="0">
                  <c:v>Sum of 1990_94</c:v>
                </c:pt>
              </c:strCache>
            </c:strRef>
          </c:tx>
          <c:spPr>
            <a:solidFill>
              <a:schemeClr val="accent3"/>
            </a:solidFill>
            <a:ln>
              <a:noFill/>
            </a:ln>
            <a:effectLst/>
          </c:spPr>
          <c:invertIfNegative val="0"/>
          <c:cat>
            <c:strRef>
              <c:f>capital_expendtr!$A$36:$A$37</c:f>
              <c:strCache>
                <c:ptCount val="1"/>
                <c:pt idx="0">
                  <c:v>Andhra Pradesh</c:v>
                </c:pt>
              </c:strCache>
            </c:strRef>
          </c:cat>
          <c:val>
            <c:numRef>
              <c:f>capital_expendtr!$D$36:$D$37</c:f>
              <c:numCache>
                <c:formatCode>General</c:formatCode>
                <c:ptCount val="1"/>
                <c:pt idx="0">
                  <c:v>9643</c:v>
                </c:pt>
              </c:numCache>
            </c:numRef>
          </c:val>
          <c:extLst>
            <c:ext xmlns:c16="http://schemas.microsoft.com/office/drawing/2014/chart" uri="{C3380CC4-5D6E-409C-BE32-E72D297353CC}">
              <c16:uniqueId val="{00000002-6B48-47DB-85B1-1D9A4D28AD6C}"/>
            </c:ext>
          </c:extLst>
        </c:ser>
        <c:ser>
          <c:idx val="3"/>
          <c:order val="3"/>
          <c:tx>
            <c:strRef>
              <c:f>capital_expendtr!$E$35</c:f>
              <c:strCache>
                <c:ptCount val="1"/>
                <c:pt idx="0">
                  <c:v>Sum of 1995_99</c:v>
                </c:pt>
              </c:strCache>
            </c:strRef>
          </c:tx>
          <c:spPr>
            <a:solidFill>
              <a:schemeClr val="accent4"/>
            </a:solidFill>
            <a:ln>
              <a:noFill/>
            </a:ln>
            <a:effectLst/>
          </c:spPr>
          <c:invertIfNegative val="0"/>
          <c:cat>
            <c:strRef>
              <c:f>capital_expendtr!$A$36:$A$37</c:f>
              <c:strCache>
                <c:ptCount val="1"/>
                <c:pt idx="0">
                  <c:v>Andhra Pradesh</c:v>
                </c:pt>
              </c:strCache>
            </c:strRef>
          </c:cat>
          <c:val>
            <c:numRef>
              <c:f>capital_expendtr!$E$36:$E$37</c:f>
              <c:numCache>
                <c:formatCode>General</c:formatCode>
                <c:ptCount val="1"/>
                <c:pt idx="0">
                  <c:v>18503</c:v>
                </c:pt>
              </c:numCache>
            </c:numRef>
          </c:val>
          <c:extLst>
            <c:ext xmlns:c16="http://schemas.microsoft.com/office/drawing/2014/chart" uri="{C3380CC4-5D6E-409C-BE32-E72D297353CC}">
              <c16:uniqueId val="{00000003-6B48-47DB-85B1-1D9A4D28AD6C}"/>
            </c:ext>
          </c:extLst>
        </c:ser>
        <c:ser>
          <c:idx val="4"/>
          <c:order val="4"/>
          <c:tx>
            <c:strRef>
              <c:f>capital_expendtr!$F$35</c:f>
              <c:strCache>
                <c:ptCount val="1"/>
                <c:pt idx="0">
                  <c:v>Sum of 2000_04</c:v>
                </c:pt>
              </c:strCache>
            </c:strRef>
          </c:tx>
          <c:spPr>
            <a:solidFill>
              <a:schemeClr val="accent5"/>
            </a:solidFill>
            <a:ln>
              <a:noFill/>
            </a:ln>
            <a:effectLst/>
          </c:spPr>
          <c:invertIfNegative val="0"/>
          <c:cat>
            <c:strRef>
              <c:f>capital_expendtr!$A$36:$A$37</c:f>
              <c:strCache>
                <c:ptCount val="1"/>
                <c:pt idx="0">
                  <c:v>Andhra Pradesh</c:v>
                </c:pt>
              </c:strCache>
            </c:strRef>
          </c:cat>
          <c:val>
            <c:numRef>
              <c:f>capital_expendtr!$F$36:$F$37</c:f>
              <c:numCache>
                <c:formatCode>General</c:formatCode>
                <c:ptCount val="1"/>
                <c:pt idx="0">
                  <c:v>45848</c:v>
                </c:pt>
              </c:numCache>
            </c:numRef>
          </c:val>
          <c:extLst>
            <c:ext xmlns:c16="http://schemas.microsoft.com/office/drawing/2014/chart" uri="{C3380CC4-5D6E-409C-BE32-E72D297353CC}">
              <c16:uniqueId val="{00000004-6B48-47DB-85B1-1D9A4D28AD6C}"/>
            </c:ext>
          </c:extLst>
        </c:ser>
        <c:ser>
          <c:idx val="5"/>
          <c:order val="5"/>
          <c:tx>
            <c:strRef>
              <c:f>capital_expendtr!$G$35</c:f>
              <c:strCache>
                <c:ptCount val="1"/>
                <c:pt idx="0">
                  <c:v>Sum of 2005_09</c:v>
                </c:pt>
              </c:strCache>
            </c:strRef>
          </c:tx>
          <c:spPr>
            <a:solidFill>
              <a:schemeClr val="accent6"/>
            </a:solidFill>
            <a:ln>
              <a:solidFill>
                <a:schemeClr val="accent6">
                  <a:lumMod val="40000"/>
                  <a:lumOff val="60000"/>
                </a:schemeClr>
              </a:solidFill>
            </a:ln>
            <a:effectLst/>
          </c:spPr>
          <c:invertIfNegative val="0"/>
          <c:cat>
            <c:strRef>
              <c:f>capital_expendtr!$A$36:$A$37</c:f>
              <c:strCache>
                <c:ptCount val="1"/>
                <c:pt idx="0">
                  <c:v>Andhra Pradesh</c:v>
                </c:pt>
              </c:strCache>
            </c:strRef>
          </c:cat>
          <c:val>
            <c:numRef>
              <c:f>capital_expendtr!$G$36:$G$37</c:f>
              <c:numCache>
                <c:formatCode>General</c:formatCode>
                <c:ptCount val="1"/>
                <c:pt idx="0">
                  <c:v>90069.53</c:v>
                </c:pt>
              </c:numCache>
            </c:numRef>
          </c:val>
          <c:extLst>
            <c:ext xmlns:c16="http://schemas.microsoft.com/office/drawing/2014/chart" uri="{C3380CC4-5D6E-409C-BE32-E72D297353CC}">
              <c16:uniqueId val="{00000005-6B48-47DB-85B1-1D9A4D28AD6C}"/>
            </c:ext>
          </c:extLst>
        </c:ser>
        <c:ser>
          <c:idx val="6"/>
          <c:order val="6"/>
          <c:tx>
            <c:strRef>
              <c:f>capital_expendtr!$H$35</c:f>
              <c:strCache>
                <c:ptCount val="1"/>
                <c:pt idx="0">
                  <c:v>Sum of 2010_14</c:v>
                </c:pt>
              </c:strCache>
            </c:strRef>
          </c:tx>
          <c:spPr>
            <a:solidFill>
              <a:schemeClr val="accent1">
                <a:lumMod val="60000"/>
              </a:schemeClr>
            </a:solidFill>
            <a:ln>
              <a:solidFill>
                <a:schemeClr val="accent6">
                  <a:lumMod val="40000"/>
                  <a:lumOff val="60000"/>
                </a:schemeClr>
              </a:solidFill>
            </a:ln>
            <a:effectLst/>
          </c:spPr>
          <c:invertIfNegative val="0"/>
          <c:cat>
            <c:strRef>
              <c:f>capital_expendtr!$A$36:$A$37</c:f>
              <c:strCache>
                <c:ptCount val="1"/>
                <c:pt idx="0">
                  <c:v>Andhra Pradesh</c:v>
                </c:pt>
              </c:strCache>
            </c:strRef>
          </c:cat>
          <c:val>
            <c:numRef>
              <c:f>capital_expendtr!$H$36:$H$37</c:f>
              <c:numCache>
                <c:formatCode>General</c:formatCode>
                <c:ptCount val="1"/>
                <c:pt idx="0">
                  <c:v>113319.72</c:v>
                </c:pt>
              </c:numCache>
            </c:numRef>
          </c:val>
          <c:extLst>
            <c:ext xmlns:c16="http://schemas.microsoft.com/office/drawing/2014/chart" uri="{C3380CC4-5D6E-409C-BE32-E72D297353CC}">
              <c16:uniqueId val="{00000006-6B48-47DB-85B1-1D9A4D28AD6C}"/>
            </c:ext>
          </c:extLst>
        </c:ser>
        <c:ser>
          <c:idx val="7"/>
          <c:order val="7"/>
          <c:tx>
            <c:strRef>
              <c:f>capital_expendtr!$I$35</c:f>
              <c:strCache>
                <c:ptCount val="1"/>
                <c:pt idx="0">
                  <c:v>Sum of 2015_16</c:v>
                </c:pt>
              </c:strCache>
            </c:strRef>
          </c:tx>
          <c:spPr>
            <a:solidFill>
              <a:schemeClr val="accent2">
                <a:lumMod val="60000"/>
              </a:schemeClr>
            </a:solidFill>
            <a:ln>
              <a:noFill/>
            </a:ln>
            <a:effectLst/>
          </c:spPr>
          <c:invertIfNegative val="0"/>
          <c:cat>
            <c:strRef>
              <c:f>capital_expendtr!$A$36:$A$37</c:f>
              <c:strCache>
                <c:ptCount val="1"/>
                <c:pt idx="0">
                  <c:v>Andhra Pradesh</c:v>
                </c:pt>
              </c:strCache>
            </c:strRef>
          </c:cat>
          <c:val>
            <c:numRef>
              <c:f>capital_expendtr!$I$36:$I$37</c:f>
              <c:numCache>
                <c:formatCode>General</c:formatCode>
                <c:ptCount val="1"/>
                <c:pt idx="0">
                  <c:v>14624.21</c:v>
                </c:pt>
              </c:numCache>
            </c:numRef>
          </c:val>
          <c:extLst>
            <c:ext xmlns:c16="http://schemas.microsoft.com/office/drawing/2014/chart" uri="{C3380CC4-5D6E-409C-BE32-E72D297353CC}">
              <c16:uniqueId val="{00000007-6B48-47DB-85B1-1D9A4D28AD6C}"/>
            </c:ext>
          </c:extLst>
        </c:ser>
        <c:dLbls>
          <c:showLegendKey val="0"/>
          <c:showVal val="0"/>
          <c:showCatName val="0"/>
          <c:showSerName val="0"/>
          <c:showPercent val="0"/>
          <c:showBubbleSize val="0"/>
        </c:dLbls>
        <c:gapWidth val="219"/>
        <c:overlap val="-27"/>
        <c:axId val="483509039"/>
        <c:axId val="483511919"/>
      </c:barChart>
      <c:catAx>
        <c:axId val="483509039"/>
        <c:scaling>
          <c:orientation val="minMax"/>
        </c:scaling>
        <c:delete val="1"/>
        <c:axPos val="b"/>
        <c:numFmt formatCode="General" sourceLinked="1"/>
        <c:majorTickMark val="none"/>
        <c:minorTickMark val="none"/>
        <c:tickLblPos val="nextTo"/>
        <c:crossAx val="483511919"/>
        <c:crosses val="autoZero"/>
        <c:auto val="1"/>
        <c:lblAlgn val="ctr"/>
        <c:lblOffset val="100"/>
        <c:noMultiLvlLbl val="0"/>
      </c:catAx>
      <c:valAx>
        <c:axId val="483511919"/>
        <c:scaling>
          <c:orientation val="minMax"/>
        </c:scaling>
        <c:delete val="1"/>
        <c:axPos val="l"/>
        <c:numFmt formatCode="General" sourceLinked="1"/>
        <c:majorTickMark val="none"/>
        <c:minorTickMark val="none"/>
        <c:tickLblPos val="nextTo"/>
        <c:crossAx val="483509039"/>
        <c:crosses val="autoZero"/>
        <c:crossBetween val="between"/>
      </c:valAx>
      <c:spPr>
        <a:noFill/>
        <a:ln w="25400">
          <a:noFill/>
        </a:ln>
        <a:effectLst/>
      </c:spPr>
    </c:plotArea>
    <c:legend>
      <c:legendPos val="t"/>
      <c:layout>
        <c:manualLayout>
          <c:xMode val="edge"/>
          <c:yMode val="edge"/>
          <c:x val="3.430799641546517E-2"/>
          <c:y val="0"/>
          <c:w val="0.93487816197830387"/>
          <c:h val="0.999079031250528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[Book1.xlsx]top 10 state gfd!PivotTable25</c:name>
    <c:fmtId val="1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numFmt formatCode="0.00%"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167"/>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065930652249597"/>
          <c:y val="0.28355642858913138"/>
          <c:w val="0.6963500937210968"/>
          <c:h val="0.59422246846246163"/>
        </c:manualLayout>
      </c:layout>
      <c:pie3DChart>
        <c:varyColors val="1"/>
        <c:ser>
          <c:idx val="0"/>
          <c:order val="0"/>
          <c:tx>
            <c:strRef>
              <c:f>'top 10 state gfd'!$B$1</c:f>
              <c:strCache>
                <c:ptCount val="1"/>
                <c:pt idx="0">
                  <c:v>Total</c:v>
                </c:pt>
              </c:strCache>
            </c:strRef>
          </c:tx>
          <c:dPt>
            <c:idx val="0"/>
            <c:bubble3D val="0"/>
            <c:explosion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060-4892-A9A6-C21D71C3551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060-4892-A9A6-C21D71C3551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060-4892-A9A6-C21D71C3551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6060-4892-A9A6-C21D71C3551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6060-4892-A9A6-C21D71C3551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6060-4892-A9A6-C21D71C3551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6060-4892-A9A6-C21D71C3551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6060-4892-A9A6-C21D71C3551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6060-4892-A9A6-C21D71C3551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6060-4892-A9A6-C21D71C355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extLst>
          </c:dLbls>
          <c:cat>
            <c:strRef>
              <c:f>'top 10 state gfd'!$A$2:$A$11</c:f>
              <c:strCache>
                <c:ptCount val="10"/>
                <c:pt idx="0">
                  <c:v>Maharashtra</c:v>
                </c:pt>
                <c:pt idx="1">
                  <c:v>Uttar Pradesh</c:v>
                </c:pt>
                <c:pt idx="2">
                  <c:v>West Bengal</c:v>
                </c:pt>
                <c:pt idx="3">
                  <c:v>Tamil Nadu</c:v>
                </c:pt>
                <c:pt idx="4">
                  <c:v>Andhra Pradesh</c:v>
                </c:pt>
                <c:pt idx="5">
                  <c:v>Gujarat</c:v>
                </c:pt>
                <c:pt idx="6">
                  <c:v>Karnataka</c:v>
                </c:pt>
                <c:pt idx="7">
                  <c:v>Rajasthan</c:v>
                </c:pt>
                <c:pt idx="8">
                  <c:v>Kerala</c:v>
                </c:pt>
                <c:pt idx="9">
                  <c:v>Bihar</c:v>
                </c:pt>
              </c:strCache>
            </c:strRef>
          </c:cat>
          <c:val>
            <c:numRef>
              <c:f>'top 10 state gfd'!$B$2:$B$11</c:f>
              <c:numCache>
                <c:formatCode>0.00%</c:formatCode>
                <c:ptCount val="10"/>
                <c:pt idx="0">
                  <c:v>0.15331557960915082</c:v>
                </c:pt>
                <c:pt idx="1">
                  <c:v>0.14783471003352067</c:v>
                </c:pt>
                <c:pt idx="2">
                  <c:v>0.1290507692354485</c:v>
                </c:pt>
                <c:pt idx="3">
                  <c:v>9.7357918491833451E-2</c:v>
                </c:pt>
                <c:pt idx="4">
                  <c:v>9.61326047869977E-2</c:v>
                </c:pt>
                <c:pt idx="5">
                  <c:v>9.5075004302855787E-2</c:v>
                </c:pt>
                <c:pt idx="6">
                  <c:v>7.5585806570245231E-2</c:v>
                </c:pt>
                <c:pt idx="7">
                  <c:v>7.1408563318468177E-2</c:v>
                </c:pt>
                <c:pt idx="8">
                  <c:v>7.0276008249750097E-2</c:v>
                </c:pt>
                <c:pt idx="9">
                  <c:v>6.3963035401729595E-2</c:v>
                </c:pt>
              </c:numCache>
            </c:numRef>
          </c:val>
          <c:extLst>
            <c:ext xmlns:c16="http://schemas.microsoft.com/office/drawing/2014/chart" uri="{C3380CC4-5D6E-409C-BE32-E72D297353CC}">
              <c16:uniqueId val="{00000014-6060-4892-A9A6-C21D71C35511}"/>
            </c:ext>
          </c:extLst>
        </c:ser>
        <c:dLbls>
          <c:dLblPos val="inEnd"/>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[Book1.xlsx]own_tax_revnu!PivotTable5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Own </a:t>
            </a:r>
            <a:r>
              <a:rPr lang="en-US" baseline="0"/>
              <a:t>Ttax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own_tax_revnu!$B$35</c:f>
              <c:strCache>
                <c:ptCount val="1"/>
                <c:pt idx="0">
                  <c:v>Sum of 1980_84</c:v>
                </c:pt>
              </c:strCache>
            </c:strRef>
          </c:tx>
          <c:spPr>
            <a:solidFill>
              <a:schemeClr val="accent1"/>
            </a:solidFill>
            <a:ln>
              <a:noFill/>
            </a:ln>
            <a:effectLst/>
          </c:spPr>
          <c:invertIfNegative val="0"/>
          <c:cat>
            <c:strRef>
              <c:f>own_tax_revnu!$A$36:$A$37</c:f>
              <c:strCache>
                <c:ptCount val="1"/>
                <c:pt idx="0">
                  <c:v>Andhra Pradesh</c:v>
                </c:pt>
              </c:strCache>
            </c:strRef>
          </c:cat>
          <c:val>
            <c:numRef>
              <c:f>own_tax_revnu!$B$36:$B$37</c:f>
              <c:numCache>
                <c:formatCode>General</c:formatCode>
                <c:ptCount val="1"/>
                <c:pt idx="0">
                  <c:v>4232</c:v>
                </c:pt>
              </c:numCache>
            </c:numRef>
          </c:val>
          <c:extLst>
            <c:ext xmlns:c16="http://schemas.microsoft.com/office/drawing/2014/chart" uri="{C3380CC4-5D6E-409C-BE32-E72D297353CC}">
              <c16:uniqueId val="{00000000-523C-4892-BCC9-B09E5063F5E7}"/>
            </c:ext>
          </c:extLst>
        </c:ser>
        <c:ser>
          <c:idx val="1"/>
          <c:order val="1"/>
          <c:tx>
            <c:strRef>
              <c:f>own_tax_revnu!$C$35</c:f>
              <c:strCache>
                <c:ptCount val="1"/>
                <c:pt idx="0">
                  <c:v>Sum of 1985_89</c:v>
                </c:pt>
              </c:strCache>
            </c:strRef>
          </c:tx>
          <c:spPr>
            <a:solidFill>
              <a:schemeClr val="accent2"/>
            </a:solidFill>
            <a:ln>
              <a:noFill/>
            </a:ln>
            <a:effectLst/>
          </c:spPr>
          <c:invertIfNegative val="0"/>
          <c:cat>
            <c:strRef>
              <c:f>own_tax_revnu!$A$36:$A$37</c:f>
              <c:strCache>
                <c:ptCount val="1"/>
                <c:pt idx="0">
                  <c:v>Andhra Pradesh</c:v>
                </c:pt>
              </c:strCache>
            </c:strRef>
          </c:cat>
          <c:val>
            <c:numRef>
              <c:f>own_tax_revnu!$C$36:$C$37</c:f>
              <c:numCache>
                <c:formatCode>General</c:formatCode>
                <c:ptCount val="1"/>
                <c:pt idx="0">
                  <c:v>9323</c:v>
                </c:pt>
              </c:numCache>
            </c:numRef>
          </c:val>
          <c:extLst>
            <c:ext xmlns:c16="http://schemas.microsoft.com/office/drawing/2014/chart" uri="{C3380CC4-5D6E-409C-BE32-E72D297353CC}">
              <c16:uniqueId val="{00000001-523C-4892-BCC9-B09E5063F5E7}"/>
            </c:ext>
          </c:extLst>
        </c:ser>
        <c:ser>
          <c:idx val="2"/>
          <c:order val="2"/>
          <c:tx>
            <c:strRef>
              <c:f>own_tax_revnu!$D$35</c:f>
              <c:strCache>
                <c:ptCount val="1"/>
                <c:pt idx="0">
                  <c:v>Sum of 1990_94</c:v>
                </c:pt>
              </c:strCache>
            </c:strRef>
          </c:tx>
          <c:spPr>
            <a:solidFill>
              <a:schemeClr val="accent3"/>
            </a:solidFill>
            <a:ln>
              <a:noFill/>
            </a:ln>
            <a:effectLst/>
          </c:spPr>
          <c:invertIfNegative val="0"/>
          <c:cat>
            <c:strRef>
              <c:f>own_tax_revnu!$A$36:$A$37</c:f>
              <c:strCache>
                <c:ptCount val="1"/>
                <c:pt idx="0">
                  <c:v>Andhra Pradesh</c:v>
                </c:pt>
              </c:strCache>
            </c:strRef>
          </c:cat>
          <c:val>
            <c:numRef>
              <c:f>own_tax_revnu!$D$36:$D$37</c:f>
              <c:numCache>
                <c:formatCode>General</c:formatCode>
                <c:ptCount val="1"/>
                <c:pt idx="0">
                  <c:v>17160</c:v>
                </c:pt>
              </c:numCache>
            </c:numRef>
          </c:val>
          <c:extLst>
            <c:ext xmlns:c16="http://schemas.microsoft.com/office/drawing/2014/chart" uri="{C3380CC4-5D6E-409C-BE32-E72D297353CC}">
              <c16:uniqueId val="{00000002-523C-4892-BCC9-B09E5063F5E7}"/>
            </c:ext>
          </c:extLst>
        </c:ser>
        <c:ser>
          <c:idx val="3"/>
          <c:order val="3"/>
          <c:tx>
            <c:strRef>
              <c:f>own_tax_revnu!$E$35</c:f>
              <c:strCache>
                <c:ptCount val="1"/>
                <c:pt idx="0">
                  <c:v>Sum of 1995_99</c:v>
                </c:pt>
              </c:strCache>
            </c:strRef>
          </c:tx>
          <c:spPr>
            <a:solidFill>
              <a:schemeClr val="accent4"/>
            </a:solidFill>
            <a:ln>
              <a:noFill/>
            </a:ln>
            <a:effectLst/>
          </c:spPr>
          <c:invertIfNegative val="0"/>
          <c:cat>
            <c:strRef>
              <c:f>own_tax_revnu!$A$36:$A$37</c:f>
              <c:strCache>
                <c:ptCount val="1"/>
                <c:pt idx="0">
                  <c:v>Andhra Pradesh</c:v>
                </c:pt>
              </c:strCache>
            </c:strRef>
          </c:cat>
          <c:val>
            <c:numRef>
              <c:f>own_tax_revnu!$E$36:$E$37</c:f>
              <c:numCache>
                <c:formatCode>General</c:formatCode>
                <c:ptCount val="1"/>
                <c:pt idx="0">
                  <c:v>33080</c:v>
                </c:pt>
              </c:numCache>
            </c:numRef>
          </c:val>
          <c:extLst>
            <c:ext xmlns:c16="http://schemas.microsoft.com/office/drawing/2014/chart" uri="{C3380CC4-5D6E-409C-BE32-E72D297353CC}">
              <c16:uniqueId val="{00000003-523C-4892-BCC9-B09E5063F5E7}"/>
            </c:ext>
          </c:extLst>
        </c:ser>
        <c:ser>
          <c:idx val="4"/>
          <c:order val="4"/>
          <c:tx>
            <c:strRef>
              <c:f>own_tax_revnu!$F$35</c:f>
              <c:strCache>
                <c:ptCount val="1"/>
                <c:pt idx="0">
                  <c:v>Sum of 2000_04</c:v>
                </c:pt>
              </c:strCache>
            </c:strRef>
          </c:tx>
          <c:spPr>
            <a:solidFill>
              <a:schemeClr val="accent5"/>
            </a:solidFill>
            <a:ln>
              <a:noFill/>
            </a:ln>
            <a:effectLst/>
          </c:spPr>
          <c:invertIfNegative val="0"/>
          <c:cat>
            <c:strRef>
              <c:f>own_tax_revnu!$A$36:$A$37</c:f>
              <c:strCache>
                <c:ptCount val="1"/>
                <c:pt idx="0">
                  <c:v>Andhra Pradesh</c:v>
                </c:pt>
              </c:strCache>
            </c:strRef>
          </c:cat>
          <c:val>
            <c:numRef>
              <c:f>own_tax_revnu!$F$36:$F$37</c:f>
              <c:numCache>
                <c:formatCode>General</c:formatCode>
                <c:ptCount val="1"/>
                <c:pt idx="0">
                  <c:v>65790</c:v>
                </c:pt>
              </c:numCache>
            </c:numRef>
          </c:val>
          <c:extLst>
            <c:ext xmlns:c16="http://schemas.microsoft.com/office/drawing/2014/chart" uri="{C3380CC4-5D6E-409C-BE32-E72D297353CC}">
              <c16:uniqueId val="{00000004-523C-4892-BCC9-B09E5063F5E7}"/>
            </c:ext>
          </c:extLst>
        </c:ser>
        <c:ser>
          <c:idx val="5"/>
          <c:order val="5"/>
          <c:tx>
            <c:strRef>
              <c:f>own_tax_revnu!$G$35</c:f>
              <c:strCache>
                <c:ptCount val="1"/>
                <c:pt idx="0">
                  <c:v>Sum of 2005_09</c:v>
                </c:pt>
              </c:strCache>
            </c:strRef>
          </c:tx>
          <c:spPr>
            <a:solidFill>
              <a:schemeClr val="accent6"/>
            </a:solidFill>
            <a:ln>
              <a:noFill/>
            </a:ln>
            <a:effectLst/>
          </c:spPr>
          <c:invertIfNegative val="0"/>
          <c:cat>
            <c:strRef>
              <c:f>own_tax_revnu!$A$36:$A$37</c:f>
              <c:strCache>
                <c:ptCount val="1"/>
                <c:pt idx="0">
                  <c:v>Andhra Pradesh</c:v>
                </c:pt>
              </c:strCache>
            </c:strRef>
          </c:cat>
          <c:val>
            <c:numRef>
              <c:f>own_tax_revnu!$G$36:$G$37</c:f>
              <c:numCache>
                <c:formatCode>General</c:formatCode>
                <c:ptCount val="1"/>
                <c:pt idx="0">
                  <c:v>140470</c:v>
                </c:pt>
              </c:numCache>
            </c:numRef>
          </c:val>
          <c:extLst>
            <c:ext xmlns:c16="http://schemas.microsoft.com/office/drawing/2014/chart" uri="{C3380CC4-5D6E-409C-BE32-E72D297353CC}">
              <c16:uniqueId val="{00000005-523C-4892-BCC9-B09E5063F5E7}"/>
            </c:ext>
          </c:extLst>
        </c:ser>
        <c:ser>
          <c:idx val="6"/>
          <c:order val="6"/>
          <c:tx>
            <c:strRef>
              <c:f>own_tax_revnu!$H$35</c:f>
              <c:strCache>
                <c:ptCount val="1"/>
                <c:pt idx="0">
                  <c:v>Sum of 2010_14</c:v>
                </c:pt>
              </c:strCache>
            </c:strRef>
          </c:tx>
          <c:spPr>
            <a:solidFill>
              <a:schemeClr val="accent1">
                <a:lumMod val="60000"/>
              </a:schemeClr>
            </a:solidFill>
            <a:ln>
              <a:noFill/>
            </a:ln>
            <a:effectLst/>
          </c:spPr>
          <c:invertIfNegative val="0"/>
          <c:cat>
            <c:strRef>
              <c:f>own_tax_revnu!$A$36:$A$37</c:f>
              <c:strCache>
                <c:ptCount val="1"/>
                <c:pt idx="0">
                  <c:v>Andhra Pradesh</c:v>
                </c:pt>
              </c:strCache>
            </c:strRef>
          </c:cat>
          <c:val>
            <c:numRef>
              <c:f>own_tax_revnu!$H$36:$H$37</c:f>
              <c:numCache>
                <c:formatCode>General</c:formatCode>
                <c:ptCount val="1"/>
                <c:pt idx="0">
                  <c:v>260900</c:v>
                </c:pt>
              </c:numCache>
            </c:numRef>
          </c:val>
          <c:extLst>
            <c:ext xmlns:c16="http://schemas.microsoft.com/office/drawing/2014/chart" uri="{C3380CC4-5D6E-409C-BE32-E72D297353CC}">
              <c16:uniqueId val="{00000006-523C-4892-BCC9-B09E5063F5E7}"/>
            </c:ext>
          </c:extLst>
        </c:ser>
        <c:ser>
          <c:idx val="7"/>
          <c:order val="7"/>
          <c:tx>
            <c:strRef>
              <c:f>own_tax_revnu!$I$35</c:f>
              <c:strCache>
                <c:ptCount val="1"/>
                <c:pt idx="0">
                  <c:v>Sum of 2015_16</c:v>
                </c:pt>
              </c:strCache>
            </c:strRef>
          </c:tx>
          <c:spPr>
            <a:solidFill>
              <a:schemeClr val="accent2">
                <a:lumMod val="60000"/>
              </a:schemeClr>
            </a:solidFill>
            <a:ln>
              <a:noFill/>
            </a:ln>
            <a:effectLst/>
          </c:spPr>
          <c:invertIfNegative val="0"/>
          <c:cat>
            <c:strRef>
              <c:f>own_tax_revnu!$A$36:$A$37</c:f>
              <c:strCache>
                <c:ptCount val="1"/>
                <c:pt idx="0">
                  <c:v>Andhra Pradesh</c:v>
                </c:pt>
              </c:strCache>
            </c:strRef>
          </c:cat>
          <c:val>
            <c:numRef>
              <c:f>own_tax_revnu!$I$36:$I$37</c:f>
              <c:numCache>
                <c:formatCode>General</c:formatCode>
                <c:ptCount val="1"/>
                <c:pt idx="0">
                  <c:v>44420</c:v>
                </c:pt>
              </c:numCache>
            </c:numRef>
          </c:val>
          <c:extLst>
            <c:ext xmlns:c16="http://schemas.microsoft.com/office/drawing/2014/chart" uri="{C3380CC4-5D6E-409C-BE32-E72D297353CC}">
              <c16:uniqueId val="{00000007-523C-4892-BCC9-B09E5063F5E7}"/>
            </c:ext>
          </c:extLst>
        </c:ser>
        <c:dLbls>
          <c:showLegendKey val="0"/>
          <c:showVal val="0"/>
          <c:showCatName val="0"/>
          <c:showSerName val="0"/>
          <c:showPercent val="0"/>
          <c:showBubbleSize val="0"/>
        </c:dLbls>
        <c:gapWidth val="219"/>
        <c:overlap val="-27"/>
        <c:axId val="610006751"/>
        <c:axId val="610029791"/>
      </c:barChart>
      <c:catAx>
        <c:axId val="61000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29791"/>
        <c:crosses val="autoZero"/>
        <c:auto val="1"/>
        <c:lblAlgn val="ctr"/>
        <c:lblOffset val="100"/>
        <c:noMultiLvlLbl val="0"/>
      </c:catAx>
      <c:valAx>
        <c:axId val="61002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0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[Book1.xlsx]gross_fiscl_defict!PivotTable8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a:t>
            </a:r>
            <a:r>
              <a:rPr lang="en-US" baseline="0"/>
              <a:t> Fiscal Deficit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gross_fiscl_defict!$B$35</c:f>
              <c:strCache>
                <c:ptCount val="1"/>
                <c:pt idx="0">
                  <c:v>Sum of 1980_84</c:v>
                </c:pt>
              </c:strCache>
            </c:strRef>
          </c:tx>
          <c:spPr>
            <a:solidFill>
              <a:schemeClr val="accent1"/>
            </a:solidFill>
            <a:ln>
              <a:noFill/>
            </a:ln>
            <a:effectLst/>
          </c:spPr>
          <c:invertIfNegative val="0"/>
          <c:cat>
            <c:strRef>
              <c:f>gross_fiscl_defict!$A$36:$A$37</c:f>
              <c:strCache>
                <c:ptCount val="1"/>
                <c:pt idx="0">
                  <c:v>Andhra Pradesh</c:v>
                </c:pt>
              </c:strCache>
            </c:strRef>
          </c:cat>
          <c:val>
            <c:numRef>
              <c:f>gross_fiscl_defict!$B$36:$B$37</c:f>
              <c:numCache>
                <c:formatCode>General</c:formatCode>
                <c:ptCount val="1"/>
                <c:pt idx="0">
                  <c:v>1722.6</c:v>
                </c:pt>
              </c:numCache>
            </c:numRef>
          </c:val>
          <c:extLst>
            <c:ext xmlns:c16="http://schemas.microsoft.com/office/drawing/2014/chart" uri="{C3380CC4-5D6E-409C-BE32-E72D297353CC}">
              <c16:uniqueId val="{00000000-9C33-4597-9EAF-0E631B1C5F8D}"/>
            </c:ext>
          </c:extLst>
        </c:ser>
        <c:ser>
          <c:idx val="1"/>
          <c:order val="1"/>
          <c:tx>
            <c:strRef>
              <c:f>gross_fiscl_defict!$C$35</c:f>
              <c:strCache>
                <c:ptCount val="1"/>
                <c:pt idx="0">
                  <c:v>Sum of 1985_89</c:v>
                </c:pt>
              </c:strCache>
            </c:strRef>
          </c:tx>
          <c:spPr>
            <a:solidFill>
              <a:schemeClr val="accent2"/>
            </a:solidFill>
            <a:ln>
              <a:noFill/>
            </a:ln>
            <a:effectLst/>
          </c:spPr>
          <c:invertIfNegative val="0"/>
          <c:cat>
            <c:strRef>
              <c:f>gross_fiscl_defict!$A$36:$A$37</c:f>
              <c:strCache>
                <c:ptCount val="1"/>
                <c:pt idx="0">
                  <c:v>Andhra Pradesh</c:v>
                </c:pt>
              </c:strCache>
            </c:strRef>
          </c:cat>
          <c:val>
            <c:numRef>
              <c:f>gross_fiscl_defict!$C$36:$C$37</c:f>
              <c:numCache>
                <c:formatCode>General</c:formatCode>
                <c:ptCount val="1"/>
                <c:pt idx="0">
                  <c:v>3452</c:v>
                </c:pt>
              </c:numCache>
            </c:numRef>
          </c:val>
          <c:extLst>
            <c:ext xmlns:c16="http://schemas.microsoft.com/office/drawing/2014/chart" uri="{C3380CC4-5D6E-409C-BE32-E72D297353CC}">
              <c16:uniqueId val="{00000001-9C33-4597-9EAF-0E631B1C5F8D}"/>
            </c:ext>
          </c:extLst>
        </c:ser>
        <c:ser>
          <c:idx val="2"/>
          <c:order val="2"/>
          <c:tx>
            <c:strRef>
              <c:f>gross_fiscl_defict!$D$35</c:f>
              <c:strCache>
                <c:ptCount val="1"/>
                <c:pt idx="0">
                  <c:v>Sum of 1990_94</c:v>
                </c:pt>
              </c:strCache>
            </c:strRef>
          </c:tx>
          <c:spPr>
            <a:solidFill>
              <a:schemeClr val="accent3"/>
            </a:solidFill>
            <a:ln>
              <a:noFill/>
            </a:ln>
            <a:effectLst/>
          </c:spPr>
          <c:invertIfNegative val="0"/>
          <c:cat>
            <c:strRef>
              <c:f>gross_fiscl_defict!$A$36:$A$37</c:f>
              <c:strCache>
                <c:ptCount val="1"/>
                <c:pt idx="0">
                  <c:v>Andhra Pradesh</c:v>
                </c:pt>
              </c:strCache>
            </c:strRef>
          </c:cat>
          <c:val>
            <c:numRef>
              <c:f>gross_fiscl_defict!$D$36:$D$37</c:f>
              <c:numCache>
                <c:formatCode>General</c:formatCode>
                <c:ptCount val="1"/>
                <c:pt idx="0">
                  <c:v>7843.4</c:v>
                </c:pt>
              </c:numCache>
            </c:numRef>
          </c:val>
          <c:extLst>
            <c:ext xmlns:c16="http://schemas.microsoft.com/office/drawing/2014/chart" uri="{C3380CC4-5D6E-409C-BE32-E72D297353CC}">
              <c16:uniqueId val="{00000002-9C33-4597-9EAF-0E631B1C5F8D}"/>
            </c:ext>
          </c:extLst>
        </c:ser>
        <c:ser>
          <c:idx val="3"/>
          <c:order val="3"/>
          <c:tx>
            <c:strRef>
              <c:f>gross_fiscl_defict!$E$35</c:f>
              <c:strCache>
                <c:ptCount val="1"/>
                <c:pt idx="0">
                  <c:v>Sum of 1995_99</c:v>
                </c:pt>
              </c:strCache>
            </c:strRef>
          </c:tx>
          <c:spPr>
            <a:solidFill>
              <a:schemeClr val="accent4"/>
            </a:solidFill>
            <a:ln>
              <a:noFill/>
            </a:ln>
            <a:effectLst/>
          </c:spPr>
          <c:invertIfNegative val="0"/>
          <c:cat>
            <c:strRef>
              <c:f>gross_fiscl_defict!$A$36:$A$37</c:f>
              <c:strCache>
                <c:ptCount val="1"/>
                <c:pt idx="0">
                  <c:v>Andhra Pradesh</c:v>
                </c:pt>
              </c:strCache>
            </c:strRef>
          </c:cat>
          <c:val>
            <c:numRef>
              <c:f>gross_fiscl_defict!$E$36:$E$37</c:f>
              <c:numCache>
                <c:formatCode>General</c:formatCode>
                <c:ptCount val="1"/>
                <c:pt idx="0">
                  <c:v>18338.099999999999</c:v>
                </c:pt>
              </c:numCache>
            </c:numRef>
          </c:val>
          <c:extLst>
            <c:ext xmlns:c16="http://schemas.microsoft.com/office/drawing/2014/chart" uri="{C3380CC4-5D6E-409C-BE32-E72D297353CC}">
              <c16:uniqueId val="{00000003-9C33-4597-9EAF-0E631B1C5F8D}"/>
            </c:ext>
          </c:extLst>
        </c:ser>
        <c:ser>
          <c:idx val="4"/>
          <c:order val="4"/>
          <c:tx>
            <c:strRef>
              <c:f>gross_fiscl_defict!$F$35</c:f>
              <c:strCache>
                <c:ptCount val="1"/>
                <c:pt idx="0">
                  <c:v>Sum of 2000_04</c:v>
                </c:pt>
              </c:strCache>
            </c:strRef>
          </c:tx>
          <c:spPr>
            <a:solidFill>
              <a:schemeClr val="accent5"/>
            </a:solidFill>
            <a:ln>
              <a:noFill/>
            </a:ln>
            <a:effectLst/>
          </c:spPr>
          <c:invertIfNegative val="0"/>
          <c:cat>
            <c:strRef>
              <c:f>gross_fiscl_defict!$A$36:$A$37</c:f>
              <c:strCache>
                <c:ptCount val="1"/>
                <c:pt idx="0">
                  <c:v>Andhra Pradesh</c:v>
                </c:pt>
              </c:strCache>
            </c:strRef>
          </c:cat>
          <c:val>
            <c:numRef>
              <c:f>gross_fiscl_defict!$F$36:$F$37</c:f>
              <c:numCache>
                <c:formatCode>General</c:formatCode>
                <c:ptCount val="1"/>
                <c:pt idx="0">
                  <c:v>37299</c:v>
                </c:pt>
              </c:numCache>
            </c:numRef>
          </c:val>
          <c:extLst>
            <c:ext xmlns:c16="http://schemas.microsoft.com/office/drawing/2014/chart" uri="{C3380CC4-5D6E-409C-BE32-E72D297353CC}">
              <c16:uniqueId val="{00000004-9C33-4597-9EAF-0E631B1C5F8D}"/>
            </c:ext>
          </c:extLst>
        </c:ser>
        <c:ser>
          <c:idx val="5"/>
          <c:order val="5"/>
          <c:tx>
            <c:strRef>
              <c:f>gross_fiscl_defict!$G$35</c:f>
              <c:strCache>
                <c:ptCount val="1"/>
                <c:pt idx="0">
                  <c:v>Sum of 2005_09</c:v>
                </c:pt>
              </c:strCache>
            </c:strRef>
          </c:tx>
          <c:spPr>
            <a:solidFill>
              <a:schemeClr val="accent6"/>
            </a:solidFill>
            <a:ln>
              <a:noFill/>
            </a:ln>
            <a:effectLst/>
          </c:spPr>
          <c:invertIfNegative val="0"/>
          <c:cat>
            <c:strRef>
              <c:f>gross_fiscl_defict!$A$36:$A$37</c:f>
              <c:strCache>
                <c:ptCount val="1"/>
                <c:pt idx="0">
                  <c:v>Andhra Pradesh</c:v>
                </c:pt>
              </c:strCache>
            </c:strRef>
          </c:cat>
          <c:val>
            <c:numRef>
              <c:f>gross_fiscl_defict!$G$36:$G$37</c:f>
              <c:numCache>
                <c:formatCode>General</c:formatCode>
                <c:ptCount val="1"/>
                <c:pt idx="0">
                  <c:v>49150</c:v>
                </c:pt>
              </c:numCache>
            </c:numRef>
          </c:val>
          <c:extLst>
            <c:ext xmlns:c16="http://schemas.microsoft.com/office/drawing/2014/chart" uri="{C3380CC4-5D6E-409C-BE32-E72D297353CC}">
              <c16:uniqueId val="{00000005-9C33-4597-9EAF-0E631B1C5F8D}"/>
            </c:ext>
          </c:extLst>
        </c:ser>
        <c:ser>
          <c:idx val="6"/>
          <c:order val="6"/>
          <c:tx>
            <c:strRef>
              <c:f>gross_fiscl_defict!$H$35</c:f>
              <c:strCache>
                <c:ptCount val="1"/>
                <c:pt idx="0">
                  <c:v>Sum of 2010_14</c:v>
                </c:pt>
              </c:strCache>
            </c:strRef>
          </c:tx>
          <c:spPr>
            <a:solidFill>
              <a:schemeClr val="accent1">
                <a:lumMod val="60000"/>
              </a:schemeClr>
            </a:solidFill>
            <a:ln>
              <a:noFill/>
            </a:ln>
            <a:effectLst/>
          </c:spPr>
          <c:invertIfNegative val="0"/>
          <c:cat>
            <c:strRef>
              <c:f>gross_fiscl_defict!$A$36:$A$37</c:f>
              <c:strCache>
                <c:ptCount val="1"/>
                <c:pt idx="0">
                  <c:v>Andhra Pradesh</c:v>
                </c:pt>
              </c:strCache>
            </c:strRef>
          </c:cat>
          <c:val>
            <c:numRef>
              <c:f>gross_fiscl_defict!$H$36:$H$37</c:f>
              <c:numCache>
                <c:formatCode>General</c:formatCode>
                <c:ptCount val="1"/>
                <c:pt idx="0">
                  <c:v>83070</c:v>
                </c:pt>
              </c:numCache>
            </c:numRef>
          </c:val>
          <c:extLst>
            <c:ext xmlns:c16="http://schemas.microsoft.com/office/drawing/2014/chart" uri="{C3380CC4-5D6E-409C-BE32-E72D297353CC}">
              <c16:uniqueId val="{00000006-9C33-4597-9EAF-0E631B1C5F8D}"/>
            </c:ext>
          </c:extLst>
        </c:ser>
        <c:ser>
          <c:idx val="7"/>
          <c:order val="7"/>
          <c:tx>
            <c:strRef>
              <c:f>gross_fiscl_defict!$I$35</c:f>
              <c:strCache>
                <c:ptCount val="1"/>
                <c:pt idx="0">
                  <c:v>Sum of 2015_16</c:v>
                </c:pt>
              </c:strCache>
            </c:strRef>
          </c:tx>
          <c:spPr>
            <a:solidFill>
              <a:schemeClr val="accent2">
                <a:lumMod val="60000"/>
              </a:schemeClr>
            </a:solidFill>
            <a:ln>
              <a:noFill/>
            </a:ln>
            <a:effectLst/>
          </c:spPr>
          <c:invertIfNegative val="0"/>
          <c:cat>
            <c:strRef>
              <c:f>gross_fiscl_defict!$A$36:$A$37</c:f>
              <c:strCache>
                <c:ptCount val="1"/>
                <c:pt idx="0">
                  <c:v>Andhra Pradesh</c:v>
                </c:pt>
              </c:strCache>
            </c:strRef>
          </c:cat>
          <c:val>
            <c:numRef>
              <c:f>gross_fiscl_defict!$I$36:$I$37</c:f>
              <c:numCache>
                <c:formatCode>General</c:formatCode>
                <c:ptCount val="1"/>
                <c:pt idx="0">
                  <c:v>17580</c:v>
                </c:pt>
              </c:numCache>
            </c:numRef>
          </c:val>
          <c:extLst>
            <c:ext xmlns:c16="http://schemas.microsoft.com/office/drawing/2014/chart" uri="{C3380CC4-5D6E-409C-BE32-E72D297353CC}">
              <c16:uniqueId val="{00000007-9C33-4597-9EAF-0E631B1C5F8D}"/>
            </c:ext>
          </c:extLst>
        </c:ser>
        <c:dLbls>
          <c:showLegendKey val="0"/>
          <c:showVal val="0"/>
          <c:showCatName val="0"/>
          <c:showSerName val="0"/>
          <c:showPercent val="0"/>
          <c:showBubbleSize val="0"/>
        </c:dLbls>
        <c:gapWidth val="219"/>
        <c:overlap val="-27"/>
        <c:axId val="1406190767"/>
        <c:axId val="1406181647"/>
      </c:barChart>
      <c:catAx>
        <c:axId val="140619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181647"/>
        <c:crosses val="autoZero"/>
        <c:auto val="1"/>
        <c:lblAlgn val="ctr"/>
        <c:lblOffset val="100"/>
        <c:noMultiLvlLbl val="0"/>
      </c:catAx>
      <c:valAx>
        <c:axId val="140618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19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[Book1.xlsx]capital_expendtr!PivotTable2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capital_expendtr!$B$35</c:f>
              <c:strCache>
                <c:ptCount val="1"/>
                <c:pt idx="0">
                  <c:v>Sum of 1980_84</c:v>
                </c:pt>
              </c:strCache>
            </c:strRef>
          </c:tx>
          <c:spPr>
            <a:solidFill>
              <a:schemeClr val="accent1"/>
            </a:solidFill>
            <a:ln>
              <a:noFill/>
            </a:ln>
            <a:effectLst/>
          </c:spPr>
          <c:invertIfNegative val="0"/>
          <c:cat>
            <c:strRef>
              <c:f>capital_expendtr!$A$36:$A$37</c:f>
              <c:strCache>
                <c:ptCount val="1"/>
                <c:pt idx="0">
                  <c:v>Andhra Pradesh</c:v>
                </c:pt>
              </c:strCache>
            </c:strRef>
          </c:cat>
          <c:val>
            <c:numRef>
              <c:f>capital_expendtr!$B$36:$B$37</c:f>
              <c:numCache>
                <c:formatCode>General</c:formatCode>
                <c:ptCount val="1"/>
                <c:pt idx="0">
                  <c:v>2523</c:v>
                </c:pt>
              </c:numCache>
            </c:numRef>
          </c:val>
          <c:extLst>
            <c:ext xmlns:c16="http://schemas.microsoft.com/office/drawing/2014/chart" uri="{C3380CC4-5D6E-409C-BE32-E72D297353CC}">
              <c16:uniqueId val="{00000000-7B25-4E4C-9A62-09348ACBE563}"/>
            </c:ext>
          </c:extLst>
        </c:ser>
        <c:ser>
          <c:idx val="1"/>
          <c:order val="1"/>
          <c:tx>
            <c:strRef>
              <c:f>capital_expendtr!$C$35</c:f>
              <c:strCache>
                <c:ptCount val="1"/>
                <c:pt idx="0">
                  <c:v>Sum of 1985_89</c:v>
                </c:pt>
              </c:strCache>
            </c:strRef>
          </c:tx>
          <c:spPr>
            <a:solidFill>
              <a:schemeClr val="accent2"/>
            </a:solidFill>
            <a:ln>
              <a:noFill/>
            </a:ln>
            <a:effectLst/>
          </c:spPr>
          <c:invertIfNegative val="0"/>
          <c:cat>
            <c:strRef>
              <c:f>capital_expendtr!$A$36:$A$37</c:f>
              <c:strCache>
                <c:ptCount val="1"/>
                <c:pt idx="0">
                  <c:v>Andhra Pradesh</c:v>
                </c:pt>
              </c:strCache>
            </c:strRef>
          </c:cat>
          <c:val>
            <c:numRef>
              <c:f>capital_expendtr!$C$36:$C$37</c:f>
              <c:numCache>
                <c:formatCode>General</c:formatCode>
                <c:ptCount val="1"/>
                <c:pt idx="0">
                  <c:v>4340</c:v>
                </c:pt>
              </c:numCache>
            </c:numRef>
          </c:val>
          <c:extLst>
            <c:ext xmlns:c16="http://schemas.microsoft.com/office/drawing/2014/chart" uri="{C3380CC4-5D6E-409C-BE32-E72D297353CC}">
              <c16:uniqueId val="{00000001-7B25-4E4C-9A62-09348ACBE563}"/>
            </c:ext>
          </c:extLst>
        </c:ser>
        <c:ser>
          <c:idx val="2"/>
          <c:order val="2"/>
          <c:tx>
            <c:strRef>
              <c:f>capital_expendtr!$D$35</c:f>
              <c:strCache>
                <c:ptCount val="1"/>
                <c:pt idx="0">
                  <c:v>Sum of 1990_94</c:v>
                </c:pt>
              </c:strCache>
            </c:strRef>
          </c:tx>
          <c:spPr>
            <a:solidFill>
              <a:schemeClr val="accent3"/>
            </a:solidFill>
            <a:ln>
              <a:noFill/>
            </a:ln>
            <a:effectLst/>
          </c:spPr>
          <c:invertIfNegative val="0"/>
          <c:cat>
            <c:strRef>
              <c:f>capital_expendtr!$A$36:$A$37</c:f>
              <c:strCache>
                <c:ptCount val="1"/>
                <c:pt idx="0">
                  <c:v>Andhra Pradesh</c:v>
                </c:pt>
              </c:strCache>
            </c:strRef>
          </c:cat>
          <c:val>
            <c:numRef>
              <c:f>capital_expendtr!$D$36:$D$37</c:f>
              <c:numCache>
                <c:formatCode>General</c:formatCode>
                <c:ptCount val="1"/>
                <c:pt idx="0">
                  <c:v>9643</c:v>
                </c:pt>
              </c:numCache>
            </c:numRef>
          </c:val>
          <c:extLst>
            <c:ext xmlns:c16="http://schemas.microsoft.com/office/drawing/2014/chart" uri="{C3380CC4-5D6E-409C-BE32-E72D297353CC}">
              <c16:uniqueId val="{00000002-7B25-4E4C-9A62-09348ACBE563}"/>
            </c:ext>
          </c:extLst>
        </c:ser>
        <c:ser>
          <c:idx val="3"/>
          <c:order val="3"/>
          <c:tx>
            <c:strRef>
              <c:f>capital_expendtr!$E$35</c:f>
              <c:strCache>
                <c:ptCount val="1"/>
                <c:pt idx="0">
                  <c:v>Sum of 1995_99</c:v>
                </c:pt>
              </c:strCache>
            </c:strRef>
          </c:tx>
          <c:spPr>
            <a:solidFill>
              <a:schemeClr val="accent4"/>
            </a:solidFill>
            <a:ln>
              <a:noFill/>
            </a:ln>
            <a:effectLst/>
          </c:spPr>
          <c:invertIfNegative val="0"/>
          <c:cat>
            <c:strRef>
              <c:f>capital_expendtr!$A$36:$A$37</c:f>
              <c:strCache>
                <c:ptCount val="1"/>
                <c:pt idx="0">
                  <c:v>Andhra Pradesh</c:v>
                </c:pt>
              </c:strCache>
            </c:strRef>
          </c:cat>
          <c:val>
            <c:numRef>
              <c:f>capital_expendtr!$E$36:$E$37</c:f>
              <c:numCache>
                <c:formatCode>General</c:formatCode>
                <c:ptCount val="1"/>
                <c:pt idx="0">
                  <c:v>18503</c:v>
                </c:pt>
              </c:numCache>
            </c:numRef>
          </c:val>
          <c:extLst>
            <c:ext xmlns:c16="http://schemas.microsoft.com/office/drawing/2014/chart" uri="{C3380CC4-5D6E-409C-BE32-E72D297353CC}">
              <c16:uniqueId val="{00000003-7B25-4E4C-9A62-09348ACBE563}"/>
            </c:ext>
          </c:extLst>
        </c:ser>
        <c:ser>
          <c:idx val="4"/>
          <c:order val="4"/>
          <c:tx>
            <c:strRef>
              <c:f>capital_expendtr!$F$35</c:f>
              <c:strCache>
                <c:ptCount val="1"/>
                <c:pt idx="0">
                  <c:v>Sum of 2000_04</c:v>
                </c:pt>
              </c:strCache>
            </c:strRef>
          </c:tx>
          <c:spPr>
            <a:solidFill>
              <a:schemeClr val="accent5"/>
            </a:solidFill>
            <a:ln>
              <a:noFill/>
            </a:ln>
            <a:effectLst/>
          </c:spPr>
          <c:invertIfNegative val="0"/>
          <c:cat>
            <c:strRef>
              <c:f>capital_expendtr!$A$36:$A$37</c:f>
              <c:strCache>
                <c:ptCount val="1"/>
                <c:pt idx="0">
                  <c:v>Andhra Pradesh</c:v>
                </c:pt>
              </c:strCache>
            </c:strRef>
          </c:cat>
          <c:val>
            <c:numRef>
              <c:f>capital_expendtr!$F$36:$F$37</c:f>
              <c:numCache>
                <c:formatCode>General</c:formatCode>
                <c:ptCount val="1"/>
                <c:pt idx="0">
                  <c:v>45848</c:v>
                </c:pt>
              </c:numCache>
            </c:numRef>
          </c:val>
          <c:extLst>
            <c:ext xmlns:c16="http://schemas.microsoft.com/office/drawing/2014/chart" uri="{C3380CC4-5D6E-409C-BE32-E72D297353CC}">
              <c16:uniqueId val="{00000004-7B25-4E4C-9A62-09348ACBE563}"/>
            </c:ext>
          </c:extLst>
        </c:ser>
        <c:ser>
          <c:idx val="5"/>
          <c:order val="5"/>
          <c:tx>
            <c:strRef>
              <c:f>capital_expendtr!$G$35</c:f>
              <c:strCache>
                <c:ptCount val="1"/>
                <c:pt idx="0">
                  <c:v>Sum of 2005_09</c:v>
                </c:pt>
              </c:strCache>
            </c:strRef>
          </c:tx>
          <c:spPr>
            <a:solidFill>
              <a:schemeClr val="accent6"/>
            </a:solidFill>
            <a:ln>
              <a:noFill/>
            </a:ln>
            <a:effectLst/>
          </c:spPr>
          <c:invertIfNegative val="0"/>
          <c:cat>
            <c:strRef>
              <c:f>capital_expendtr!$A$36:$A$37</c:f>
              <c:strCache>
                <c:ptCount val="1"/>
                <c:pt idx="0">
                  <c:v>Andhra Pradesh</c:v>
                </c:pt>
              </c:strCache>
            </c:strRef>
          </c:cat>
          <c:val>
            <c:numRef>
              <c:f>capital_expendtr!$G$36:$G$37</c:f>
              <c:numCache>
                <c:formatCode>General</c:formatCode>
                <c:ptCount val="1"/>
                <c:pt idx="0">
                  <c:v>90069.53</c:v>
                </c:pt>
              </c:numCache>
            </c:numRef>
          </c:val>
          <c:extLst>
            <c:ext xmlns:c16="http://schemas.microsoft.com/office/drawing/2014/chart" uri="{C3380CC4-5D6E-409C-BE32-E72D297353CC}">
              <c16:uniqueId val="{00000005-7B25-4E4C-9A62-09348ACBE563}"/>
            </c:ext>
          </c:extLst>
        </c:ser>
        <c:ser>
          <c:idx val="6"/>
          <c:order val="6"/>
          <c:tx>
            <c:strRef>
              <c:f>capital_expendtr!$H$35</c:f>
              <c:strCache>
                <c:ptCount val="1"/>
                <c:pt idx="0">
                  <c:v>Sum of 2010_14</c:v>
                </c:pt>
              </c:strCache>
            </c:strRef>
          </c:tx>
          <c:spPr>
            <a:solidFill>
              <a:schemeClr val="accent1">
                <a:lumMod val="60000"/>
              </a:schemeClr>
            </a:solidFill>
            <a:ln>
              <a:noFill/>
            </a:ln>
            <a:effectLst/>
          </c:spPr>
          <c:invertIfNegative val="0"/>
          <c:cat>
            <c:strRef>
              <c:f>capital_expendtr!$A$36:$A$37</c:f>
              <c:strCache>
                <c:ptCount val="1"/>
                <c:pt idx="0">
                  <c:v>Andhra Pradesh</c:v>
                </c:pt>
              </c:strCache>
            </c:strRef>
          </c:cat>
          <c:val>
            <c:numRef>
              <c:f>capital_expendtr!$H$36:$H$37</c:f>
              <c:numCache>
                <c:formatCode>General</c:formatCode>
                <c:ptCount val="1"/>
                <c:pt idx="0">
                  <c:v>113319.72</c:v>
                </c:pt>
              </c:numCache>
            </c:numRef>
          </c:val>
          <c:extLst>
            <c:ext xmlns:c16="http://schemas.microsoft.com/office/drawing/2014/chart" uri="{C3380CC4-5D6E-409C-BE32-E72D297353CC}">
              <c16:uniqueId val="{00000006-7B25-4E4C-9A62-09348ACBE563}"/>
            </c:ext>
          </c:extLst>
        </c:ser>
        <c:ser>
          <c:idx val="7"/>
          <c:order val="7"/>
          <c:tx>
            <c:strRef>
              <c:f>capital_expendtr!$I$35</c:f>
              <c:strCache>
                <c:ptCount val="1"/>
                <c:pt idx="0">
                  <c:v>Sum of 2015_16</c:v>
                </c:pt>
              </c:strCache>
            </c:strRef>
          </c:tx>
          <c:spPr>
            <a:solidFill>
              <a:schemeClr val="accent2">
                <a:lumMod val="60000"/>
              </a:schemeClr>
            </a:solidFill>
            <a:ln>
              <a:noFill/>
            </a:ln>
            <a:effectLst/>
          </c:spPr>
          <c:invertIfNegative val="0"/>
          <c:cat>
            <c:strRef>
              <c:f>capital_expendtr!$A$36:$A$37</c:f>
              <c:strCache>
                <c:ptCount val="1"/>
                <c:pt idx="0">
                  <c:v>Andhra Pradesh</c:v>
                </c:pt>
              </c:strCache>
            </c:strRef>
          </c:cat>
          <c:val>
            <c:numRef>
              <c:f>capital_expendtr!$I$36:$I$37</c:f>
              <c:numCache>
                <c:formatCode>General</c:formatCode>
                <c:ptCount val="1"/>
                <c:pt idx="0">
                  <c:v>14624.21</c:v>
                </c:pt>
              </c:numCache>
            </c:numRef>
          </c:val>
          <c:extLst>
            <c:ext xmlns:c16="http://schemas.microsoft.com/office/drawing/2014/chart" uri="{C3380CC4-5D6E-409C-BE32-E72D297353CC}">
              <c16:uniqueId val="{00000007-7B25-4E4C-9A62-09348ACBE563}"/>
            </c:ext>
          </c:extLst>
        </c:ser>
        <c:dLbls>
          <c:showLegendKey val="0"/>
          <c:showVal val="0"/>
          <c:showCatName val="0"/>
          <c:showSerName val="0"/>
          <c:showPercent val="0"/>
          <c:showBubbleSize val="0"/>
        </c:dLbls>
        <c:gapWidth val="219"/>
        <c:overlap val="-27"/>
        <c:axId val="483509039"/>
        <c:axId val="483511919"/>
      </c:barChart>
      <c:catAx>
        <c:axId val="48350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511919"/>
        <c:crosses val="autoZero"/>
        <c:auto val="1"/>
        <c:lblAlgn val="ctr"/>
        <c:lblOffset val="100"/>
        <c:noMultiLvlLbl val="0"/>
      </c:catAx>
      <c:valAx>
        <c:axId val="483511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50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[Book1.xlsx]corrltn btw gross_fiscal&amp;capt_e!PivotTable7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corr</a:t>
            </a:r>
            <a:r>
              <a:rPr lang="en-US" baseline="0"/>
              <a:t> btw gross_fiscal_defct &amp; capitl_exp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'corrltn btw gross_fiscal&amp;capt_e'!$G$35</c:f>
              <c:strCache>
                <c:ptCount val="1"/>
                <c:pt idx="0">
                  <c:v>Total</c:v>
                </c:pt>
              </c:strCache>
            </c:strRef>
          </c:tx>
          <c:spPr>
            <a:ln w="28575" cap="rnd">
              <a:solidFill>
                <a:schemeClr val="accent1"/>
              </a:solidFill>
              <a:round/>
            </a:ln>
            <a:effectLst/>
          </c:spPr>
          <c:marker>
            <c:symbol val="none"/>
          </c:marker>
          <c:cat>
            <c:strRef>
              <c:f>'corrltn btw gross_fiscal&amp;capt_e'!$F$36:$F$66</c:f>
              <c:strCache>
                <c:ptCount val="31"/>
                <c:pt idx="0">
                  <c:v>Andhra Pradesh </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'corrltn btw gross_fiscal&amp;capt_e'!$G$36:$G$66</c:f>
              <c:numCache>
                <c:formatCode>0.000</c:formatCode>
                <c:ptCount val="31"/>
                <c:pt idx="0">
                  <c:v>0.97523774202008484</c:v>
                </c:pt>
                <c:pt idx="1">
                  <c:v>0.92148898876415586</c:v>
                </c:pt>
                <c:pt idx="2">
                  <c:v>0.89770857979438179</c:v>
                </c:pt>
                <c:pt idx="3">
                  <c:v>0.95764158185420478</c:v>
                </c:pt>
                <c:pt idx="4">
                  <c:v>0.92611041184793885</c:v>
                </c:pt>
                <c:pt idx="5">
                  <c:v>0.88592364343111318</c:v>
                </c:pt>
                <c:pt idx="6">
                  <c:v>0.99302546238688094</c:v>
                </c:pt>
                <c:pt idx="7">
                  <c:v>0.97073151684643311</c:v>
                </c:pt>
                <c:pt idx="8">
                  <c:v>0.95256012026117665</c:v>
                </c:pt>
                <c:pt idx="9">
                  <c:v>0.93611855080746975</c:v>
                </c:pt>
                <c:pt idx="10">
                  <c:v>0.96999230743785314</c:v>
                </c:pt>
                <c:pt idx="11">
                  <c:v>0.92848991900412858</c:v>
                </c:pt>
                <c:pt idx="12">
                  <c:v>0.99116709951161108</c:v>
                </c:pt>
                <c:pt idx="13">
                  <c:v>0.99395246717470398</c:v>
                </c:pt>
                <c:pt idx="14">
                  <c:v>0.93533951041166863</c:v>
                </c:pt>
                <c:pt idx="15">
                  <c:v>0.96347738445436759</c:v>
                </c:pt>
                <c:pt idx="16">
                  <c:v>0.90166150714486315</c:v>
                </c:pt>
                <c:pt idx="17">
                  <c:v>0.987946548088808</c:v>
                </c:pt>
                <c:pt idx="18">
                  <c:v>0.89197987093953157</c:v>
                </c:pt>
                <c:pt idx="19">
                  <c:v>0.96444962631995246</c:v>
                </c:pt>
                <c:pt idx="20">
                  <c:v>0.52157654295400502</c:v>
                </c:pt>
                <c:pt idx="21">
                  <c:v>0.99838668197253422</c:v>
                </c:pt>
                <c:pt idx="22">
                  <c:v>0.97020044430798358</c:v>
                </c:pt>
                <c:pt idx="23">
                  <c:v>0.96657039683736967</c:v>
                </c:pt>
                <c:pt idx="24">
                  <c:v>0.95402409561486001</c:v>
                </c:pt>
                <c:pt idx="25">
                  <c:v>0.96947154017188264</c:v>
                </c:pt>
                <c:pt idx="26">
                  <c:v>0.68170124064209492</c:v>
                </c:pt>
                <c:pt idx="27">
                  <c:v>0.33975148730375893</c:v>
                </c:pt>
                <c:pt idx="28">
                  <c:v>0.91858658609646826</c:v>
                </c:pt>
                <c:pt idx="29">
                  <c:v>0.96439922053460858</c:v>
                </c:pt>
                <c:pt idx="30">
                  <c:v>0.96478559195221913</c:v>
                </c:pt>
              </c:numCache>
            </c:numRef>
          </c:val>
          <c:smooth val="0"/>
          <c:extLst>
            <c:ext xmlns:c16="http://schemas.microsoft.com/office/drawing/2014/chart" uri="{C3380CC4-5D6E-409C-BE32-E72D297353CC}">
              <c16:uniqueId val="{00000000-B6EA-411F-8FBD-6FBE3035421E}"/>
            </c:ext>
          </c:extLst>
        </c:ser>
        <c:dLbls>
          <c:showLegendKey val="0"/>
          <c:showVal val="0"/>
          <c:showCatName val="0"/>
          <c:showSerName val="0"/>
          <c:showPercent val="0"/>
          <c:showBubbleSize val="0"/>
        </c:dLbls>
        <c:smooth val="0"/>
        <c:axId val="119788991"/>
        <c:axId val="119806751"/>
      </c:lineChart>
      <c:catAx>
        <c:axId val="11978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06751"/>
        <c:crosses val="autoZero"/>
        <c:auto val="1"/>
        <c:lblAlgn val="ctr"/>
        <c:lblOffset val="100"/>
        <c:noMultiLvlLbl val="0"/>
      </c:catAx>
      <c:valAx>
        <c:axId val="119806751"/>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8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[Book1.xlsx]corrl social_sectr &amp; tax_revenu!PivotTable1</c:name>
    <c:fmtId val="0"/>
  </c:pivotSource>
  <c:chart>
    <c:title>
      <c:tx>
        <c:rich>
          <a:bodyPr rot="0" spcFirstLastPara="1" vertOverflow="ellipsis" vert="horz" wrap="square" anchor="ctr" anchorCtr="1"/>
          <a:lstStyle/>
          <a:p>
            <a:pPr>
              <a:defRPr sz="1100" b="1" i="0" u="none" strike="noStrike" kern="1200" spc="0" baseline="0">
                <a:solidFill>
                  <a:schemeClr val="tx1">
                    <a:lumMod val="75000"/>
                    <a:lumOff val="25000"/>
                  </a:schemeClr>
                </a:solidFill>
                <a:latin typeface="+mn-lt"/>
                <a:ea typeface="+mn-ea"/>
                <a:cs typeface="+mn-cs"/>
              </a:defRPr>
            </a:pPr>
            <a:r>
              <a:rPr lang="en-US" sz="1100" b="1">
                <a:solidFill>
                  <a:schemeClr val="tx1">
                    <a:lumMod val="75000"/>
                    <a:lumOff val="25000"/>
                  </a:schemeClr>
                </a:solidFill>
              </a:rPr>
              <a:t>correlation</a:t>
            </a:r>
            <a:r>
              <a:rPr lang="en-US" sz="1100" b="1" baseline="0">
                <a:solidFill>
                  <a:schemeClr val="tx1">
                    <a:lumMod val="75000"/>
                    <a:lumOff val="25000"/>
                  </a:schemeClr>
                </a:solidFill>
              </a:rPr>
              <a:t> between tw social sector service &amp;tax revenue</a:t>
            </a:r>
            <a:endParaRPr lang="en-US" sz="1100" b="1">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'corrl social_sectr &amp; tax_revenu'!$F$36</c:f>
              <c:strCache>
                <c:ptCount val="1"/>
                <c:pt idx="0">
                  <c:v>Total</c:v>
                </c:pt>
              </c:strCache>
            </c:strRef>
          </c:tx>
          <c:spPr>
            <a:ln w="28575" cap="rnd">
              <a:solidFill>
                <a:schemeClr val="accent1"/>
              </a:solidFill>
              <a:round/>
            </a:ln>
            <a:effectLst/>
          </c:spPr>
          <c:marker>
            <c:symbol val="none"/>
          </c:marker>
          <c:cat>
            <c:strRef>
              <c:f>'corrl social_sectr &amp; tax_revenu'!$E$37:$E$67</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'corrl social_sectr &amp; tax_revenu'!$F$37:$F$67</c:f>
              <c:numCache>
                <c:formatCode>0.000</c:formatCode>
                <c:ptCount val="31"/>
                <c:pt idx="0">
                  <c:v>0.99780326907162387</c:v>
                </c:pt>
                <c:pt idx="1">
                  <c:v>0.98717014402622039</c:v>
                </c:pt>
                <c:pt idx="2">
                  <c:v>0.99637122608479323</c:v>
                </c:pt>
                <c:pt idx="3">
                  <c:v>0.99533283285210572</c:v>
                </c:pt>
                <c:pt idx="4">
                  <c:v>0.99434848116274588</c:v>
                </c:pt>
                <c:pt idx="5">
                  <c:v>0.99986474639662293</c:v>
                </c:pt>
                <c:pt idx="6">
                  <c:v>0.99768144431976502</c:v>
                </c:pt>
                <c:pt idx="7">
                  <c:v>0.99892424266350544</c:v>
                </c:pt>
                <c:pt idx="8">
                  <c:v>0.99439263557227819</c:v>
                </c:pt>
                <c:pt idx="9">
                  <c:v>0.99377359748604088</c:v>
                </c:pt>
                <c:pt idx="10">
                  <c:v>0.99285830376587336</c:v>
                </c:pt>
                <c:pt idx="11">
                  <c:v>0.99399657447283896</c:v>
                </c:pt>
                <c:pt idx="12">
                  <c:v>0.99966039623683212</c:v>
                </c:pt>
                <c:pt idx="13">
                  <c:v>0.99753705897618405</c:v>
                </c:pt>
                <c:pt idx="14">
                  <c:v>0.99672531700209432</c:v>
                </c:pt>
                <c:pt idx="15">
                  <c:v>0.99892634341170439</c:v>
                </c:pt>
                <c:pt idx="16">
                  <c:v>0.9829609054358025</c:v>
                </c:pt>
                <c:pt idx="17">
                  <c:v>0.99782121622931153</c:v>
                </c:pt>
                <c:pt idx="18">
                  <c:v>0.98240228639551475</c:v>
                </c:pt>
                <c:pt idx="19">
                  <c:v>0.99460287116624913</c:v>
                </c:pt>
                <c:pt idx="20">
                  <c:v>0.99345010252249677</c:v>
                </c:pt>
                <c:pt idx="21">
                  <c:v>0.98477051381735503</c:v>
                </c:pt>
                <c:pt idx="22">
                  <c:v>0.99864157761872452</c:v>
                </c:pt>
                <c:pt idx="23">
                  <c:v>0.99848694418515793</c:v>
                </c:pt>
                <c:pt idx="24">
                  <c:v>0.99709533923964067</c:v>
                </c:pt>
                <c:pt idx="25">
                  <c:v>0.99969482544197863</c:v>
                </c:pt>
                <c:pt idx="26">
                  <c:v>1</c:v>
                </c:pt>
                <c:pt idx="27">
                  <c:v>0.9883434630753134</c:v>
                </c:pt>
                <c:pt idx="28">
                  <c:v>0.99929257442345165</c:v>
                </c:pt>
                <c:pt idx="29">
                  <c:v>0.99932671356021419</c:v>
                </c:pt>
                <c:pt idx="30">
                  <c:v>0.99965172896947563</c:v>
                </c:pt>
              </c:numCache>
            </c:numRef>
          </c:val>
          <c:smooth val="0"/>
          <c:extLst>
            <c:ext xmlns:c16="http://schemas.microsoft.com/office/drawing/2014/chart" uri="{C3380CC4-5D6E-409C-BE32-E72D297353CC}">
              <c16:uniqueId val="{00000000-61DB-47AB-9111-EB487F2585A4}"/>
            </c:ext>
          </c:extLst>
        </c:ser>
        <c:dLbls>
          <c:showLegendKey val="0"/>
          <c:showVal val="0"/>
          <c:showCatName val="0"/>
          <c:showSerName val="0"/>
          <c:showPercent val="0"/>
          <c:showBubbleSize val="0"/>
        </c:dLbls>
        <c:smooth val="0"/>
        <c:axId val="233732975"/>
        <c:axId val="233737295"/>
      </c:lineChart>
      <c:catAx>
        <c:axId val="23373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737295"/>
        <c:crosses val="autoZero"/>
        <c:auto val="1"/>
        <c:lblAlgn val="ctr"/>
        <c:lblOffset val="100"/>
        <c:noMultiLvlLbl val="0"/>
      </c:catAx>
      <c:valAx>
        <c:axId val="233737295"/>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732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[Book1.xlsx]t_agg_exp!PivotTable2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t_agg_exp!$B$1</c:f>
              <c:strCache>
                <c:ptCount val="1"/>
                <c:pt idx="0">
                  <c:v>Sum of 1980_84</c:v>
                </c:pt>
              </c:strCache>
            </c:strRef>
          </c:tx>
          <c:spPr>
            <a:solidFill>
              <a:schemeClr val="accent1"/>
            </a:solidFill>
            <a:ln>
              <a:noFill/>
            </a:ln>
            <a:effectLst/>
          </c:spPr>
          <c:invertIfNegative val="0"/>
          <c:cat>
            <c:strRef>
              <c:f>t_agg_exp!$A$2:$A$3</c:f>
              <c:strCache>
                <c:ptCount val="1"/>
                <c:pt idx="0">
                  <c:v>Andhra Pradesh</c:v>
                </c:pt>
              </c:strCache>
            </c:strRef>
          </c:cat>
          <c:val>
            <c:numRef>
              <c:f>t_agg_exp!$B$2:$B$3</c:f>
              <c:numCache>
                <c:formatCode>General</c:formatCode>
                <c:ptCount val="1"/>
                <c:pt idx="0">
                  <c:v>11081</c:v>
                </c:pt>
              </c:numCache>
            </c:numRef>
          </c:val>
          <c:extLst>
            <c:ext xmlns:c16="http://schemas.microsoft.com/office/drawing/2014/chart" uri="{C3380CC4-5D6E-409C-BE32-E72D297353CC}">
              <c16:uniqueId val="{00000000-23CC-40E0-B275-3B33ADE5B1DC}"/>
            </c:ext>
          </c:extLst>
        </c:ser>
        <c:ser>
          <c:idx val="1"/>
          <c:order val="1"/>
          <c:tx>
            <c:strRef>
              <c:f>t_agg_exp!$C$1</c:f>
              <c:strCache>
                <c:ptCount val="1"/>
                <c:pt idx="0">
                  <c:v>Sum of 1985_89</c:v>
                </c:pt>
              </c:strCache>
            </c:strRef>
          </c:tx>
          <c:spPr>
            <a:solidFill>
              <a:schemeClr val="accent2"/>
            </a:solidFill>
            <a:ln>
              <a:noFill/>
            </a:ln>
            <a:effectLst/>
          </c:spPr>
          <c:invertIfNegative val="0"/>
          <c:cat>
            <c:strRef>
              <c:f>t_agg_exp!$A$2:$A$3</c:f>
              <c:strCache>
                <c:ptCount val="1"/>
                <c:pt idx="0">
                  <c:v>Andhra Pradesh</c:v>
                </c:pt>
              </c:strCache>
            </c:strRef>
          </c:cat>
          <c:val>
            <c:numRef>
              <c:f>t_agg_exp!$C$2:$C$3</c:f>
              <c:numCache>
                <c:formatCode>General</c:formatCode>
                <c:ptCount val="1"/>
                <c:pt idx="0">
                  <c:v>22766</c:v>
                </c:pt>
              </c:numCache>
            </c:numRef>
          </c:val>
          <c:extLst>
            <c:ext xmlns:c16="http://schemas.microsoft.com/office/drawing/2014/chart" uri="{C3380CC4-5D6E-409C-BE32-E72D297353CC}">
              <c16:uniqueId val="{00000001-23CC-40E0-B275-3B33ADE5B1DC}"/>
            </c:ext>
          </c:extLst>
        </c:ser>
        <c:ser>
          <c:idx val="2"/>
          <c:order val="2"/>
          <c:tx>
            <c:strRef>
              <c:f>t_agg_exp!$D$1</c:f>
              <c:strCache>
                <c:ptCount val="1"/>
                <c:pt idx="0">
                  <c:v>Sum of 1990_94</c:v>
                </c:pt>
              </c:strCache>
            </c:strRef>
          </c:tx>
          <c:spPr>
            <a:solidFill>
              <a:schemeClr val="accent3"/>
            </a:solidFill>
            <a:ln>
              <a:noFill/>
            </a:ln>
            <a:effectLst/>
          </c:spPr>
          <c:invertIfNegative val="0"/>
          <c:cat>
            <c:strRef>
              <c:f>t_agg_exp!$A$2:$A$3</c:f>
              <c:strCache>
                <c:ptCount val="1"/>
                <c:pt idx="0">
                  <c:v>Andhra Pradesh</c:v>
                </c:pt>
              </c:strCache>
            </c:strRef>
          </c:cat>
          <c:val>
            <c:numRef>
              <c:f>t_agg_exp!$D$2:$D$3</c:f>
              <c:numCache>
                <c:formatCode>General</c:formatCode>
                <c:ptCount val="1"/>
                <c:pt idx="0">
                  <c:v>46323</c:v>
                </c:pt>
              </c:numCache>
            </c:numRef>
          </c:val>
          <c:extLst>
            <c:ext xmlns:c16="http://schemas.microsoft.com/office/drawing/2014/chart" uri="{C3380CC4-5D6E-409C-BE32-E72D297353CC}">
              <c16:uniqueId val="{00000002-23CC-40E0-B275-3B33ADE5B1DC}"/>
            </c:ext>
          </c:extLst>
        </c:ser>
        <c:ser>
          <c:idx val="3"/>
          <c:order val="3"/>
          <c:tx>
            <c:strRef>
              <c:f>t_agg_exp!$E$1</c:f>
              <c:strCache>
                <c:ptCount val="1"/>
                <c:pt idx="0">
                  <c:v>Sum of 1995_99</c:v>
                </c:pt>
              </c:strCache>
            </c:strRef>
          </c:tx>
          <c:spPr>
            <a:solidFill>
              <a:schemeClr val="accent4"/>
            </a:solidFill>
            <a:ln>
              <a:noFill/>
            </a:ln>
            <a:effectLst/>
          </c:spPr>
          <c:invertIfNegative val="0"/>
          <c:cat>
            <c:strRef>
              <c:f>t_agg_exp!$A$2:$A$3</c:f>
              <c:strCache>
                <c:ptCount val="1"/>
                <c:pt idx="0">
                  <c:v>Andhra Pradesh</c:v>
                </c:pt>
              </c:strCache>
            </c:strRef>
          </c:cat>
          <c:val>
            <c:numRef>
              <c:f>t_agg_exp!$E$2:$E$3</c:f>
              <c:numCache>
                <c:formatCode>General</c:formatCode>
                <c:ptCount val="1"/>
                <c:pt idx="0">
                  <c:v>93036</c:v>
                </c:pt>
              </c:numCache>
            </c:numRef>
          </c:val>
          <c:extLst>
            <c:ext xmlns:c16="http://schemas.microsoft.com/office/drawing/2014/chart" uri="{C3380CC4-5D6E-409C-BE32-E72D297353CC}">
              <c16:uniqueId val="{00000003-23CC-40E0-B275-3B33ADE5B1DC}"/>
            </c:ext>
          </c:extLst>
        </c:ser>
        <c:ser>
          <c:idx val="4"/>
          <c:order val="4"/>
          <c:tx>
            <c:strRef>
              <c:f>t_agg_exp!$F$1</c:f>
              <c:strCache>
                <c:ptCount val="1"/>
                <c:pt idx="0">
                  <c:v>Sum of 2000_04</c:v>
                </c:pt>
              </c:strCache>
            </c:strRef>
          </c:tx>
          <c:spPr>
            <a:solidFill>
              <a:schemeClr val="accent5"/>
            </a:solidFill>
            <a:ln>
              <a:noFill/>
            </a:ln>
            <a:effectLst/>
          </c:spPr>
          <c:invertIfNegative val="0"/>
          <c:cat>
            <c:strRef>
              <c:f>t_agg_exp!$A$2:$A$3</c:f>
              <c:strCache>
                <c:ptCount val="1"/>
                <c:pt idx="0">
                  <c:v>Andhra Pradesh</c:v>
                </c:pt>
              </c:strCache>
            </c:strRef>
          </c:cat>
          <c:val>
            <c:numRef>
              <c:f>t_agg_exp!$F$2:$F$3</c:f>
              <c:numCache>
                <c:formatCode>General</c:formatCode>
                <c:ptCount val="1"/>
                <c:pt idx="0">
                  <c:v>180839</c:v>
                </c:pt>
              </c:numCache>
            </c:numRef>
          </c:val>
          <c:extLst>
            <c:ext xmlns:c16="http://schemas.microsoft.com/office/drawing/2014/chart" uri="{C3380CC4-5D6E-409C-BE32-E72D297353CC}">
              <c16:uniqueId val="{00000004-23CC-40E0-B275-3B33ADE5B1DC}"/>
            </c:ext>
          </c:extLst>
        </c:ser>
        <c:ser>
          <c:idx val="5"/>
          <c:order val="5"/>
          <c:tx>
            <c:strRef>
              <c:f>t_agg_exp!$G$1</c:f>
              <c:strCache>
                <c:ptCount val="1"/>
                <c:pt idx="0">
                  <c:v>Sum of 2005_9</c:v>
                </c:pt>
              </c:strCache>
            </c:strRef>
          </c:tx>
          <c:spPr>
            <a:solidFill>
              <a:schemeClr val="accent6"/>
            </a:solidFill>
            <a:ln>
              <a:noFill/>
            </a:ln>
            <a:effectLst/>
          </c:spPr>
          <c:invertIfNegative val="0"/>
          <c:cat>
            <c:strRef>
              <c:f>t_agg_exp!$A$2:$A$3</c:f>
              <c:strCache>
                <c:ptCount val="1"/>
                <c:pt idx="0">
                  <c:v>Andhra Pradesh</c:v>
                </c:pt>
              </c:strCache>
            </c:strRef>
          </c:cat>
          <c:val>
            <c:numRef>
              <c:f>t_agg_exp!$G$2:$G$3</c:f>
              <c:numCache>
                <c:formatCode>General</c:formatCode>
                <c:ptCount val="1"/>
                <c:pt idx="0">
                  <c:v>345707.68</c:v>
                </c:pt>
              </c:numCache>
            </c:numRef>
          </c:val>
          <c:extLst>
            <c:ext xmlns:c16="http://schemas.microsoft.com/office/drawing/2014/chart" uri="{C3380CC4-5D6E-409C-BE32-E72D297353CC}">
              <c16:uniqueId val="{00000005-23CC-40E0-B275-3B33ADE5B1DC}"/>
            </c:ext>
          </c:extLst>
        </c:ser>
        <c:ser>
          <c:idx val="6"/>
          <c:order val="6"/>
          <c:tx>
            <c:strRef>
              <c:f>t_agg_exp!$H$1</c:f>
              <c:strCache>
                <c:ptCount val="1"/>
                <c:pt idx="0">
                  <c:v>Sum of 2010_14</c:v>
                </c:pt>
              </c:strCache>
            </c:strRef>
          </c:tx>
          <c:spPr>
            <a:solidFill>
              <a:schemeClr val="accent1">
                <a:lumMod val="60000"/>
              </a:schemeClr>
            </a:solidFill>
            <a:ln>
              <a:noFill/>
            </a:ln>
            <a:effectLst/>
          </c:spPr>
          <c:invertIfNegative val="0"/>
          <c:cat>
            <c:strRef>
              <c:f>t_agg_exp!$A$2:$A$3</c:f>
              <c:strCache>
                <c:ptCount val="1"/>
                <c:pt idx="0">
                  <c:v>Andhra Pradesh</c:v>
                </c:pt>
              </c:strCache>
            </c:strRef>
          </c:cat>
          <c:val>
            <c:numRef>
              <c:f>t_agg_exp!$H$2:$H$3</c:f>
              <c:numCache>
                <c:formatCode>General</c:formatCode>
                <c:ptCount val="1"/>
                <c:pt idx="0">
                  <c:v>593654.84</c:v>
                </c:pt>
              </c:numCache>
            </c:numRef>
          </c:val>
          <c:extLst>
            <c:ext xmlns:c16="http://schemas.microsoft.com/office/drawing/2014/chart" uri="{C3380CC4-5D6E-409C-BE32-E72D297353CC}">
              <c16:uniqueId val="{00000006-23CC-40E0-B275-3B33ADE5B1DC}"/>
            </c:ext>
          </c:extLst>
        </c:ser>
        <c:ser>
          <c:idx val="7"/>
          <c:order val="7"/>
          <c:tx>
            <c:strRef>
              <c:f>t_agg_exp!$I$1</c:f>
              <c:strCache>
                <c:ptCount val="1"/>
                <c:pt idx="0">
                  <c:v>Sum of 2015_16</c:v>
                </c:pt>
              </c:strCache>
            </c:strRef>
          </c:tx>
          <c:spPr>
            <a:solidFill>
              <a:schemeClr val="accent2">
                <a:lumMod val="60000"/>
              </a:schemeClr>
            </a:solidFill>
            <a:ln>
              <a:noFill/>
            </a:ln>
            <a:effectLst/>
          </c:spPr>
          <c:invertIfNegative val="0"/>
          <c:cat>
            <c:strRef>
              <c:f>t_agg_exp!$A$2:$A$3</c:f>
              <c:strCache>
                <c:ptCount val="1"/>
                <c:pt idx="0">
                  <c:v>Andhra Pradesh</c:v>
                </c:pt>
              </c:strCache>
            </c:strRef>
          </c:cat>
          <c:val>
            <c:numRef>
              <c:f>t_agg_exp!$I$2:$I$3</c:f>
              <c:numCache>
                <c:formatCode>General</c:formatCode>
                <c:ptCount val="1"/>
                <c:pt idx="0">
                  <c:v>112048.99</c:v>
                </c:pt>
              </c:numCache>
            </c:numRef>
          </c:val>
          <c:extLst>
            <c:ext xmlns:c16="http://schemas.microsoft.com/office/drawing/2014/chart" uri="{C3380CC4-5D6E-409C-BE32-E72D297353CC}">
              <c16:uniqueId val="{00000007-23CC-40E0-B275-3B33ADE5B1DC}"/>
            </c:ext>
          </c:extLst>
        </c:ser>
        <c:dLbls>
          <c:showLegendKey val="0"/>
          <c:showVal val="0"/>
          <c:showCatName val="0"/>
          <c:showSerName val="0"/>
          <c:showPercent val="0"/>
          <c:showBubbleSize val="0"/>
        </c:dLbls>
        <c:gapWidth val="219"/>
        <c:overlap val="-27"/>
        <c:axId val="1206289823"/>
        <c:axId val="1206301823"/>
      </c:barChart>
      <c:catAx>
        <c:axId val="1206289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01823"/>
        <c:crosses val="autoZero"/>
        <c:auto val="1"/>
        <c:lblAlgn val="ctr"/>
        <c:lblOffset val="100"/>
        <c:noMultiLvlLbl val="0"/>
      </c:catAx>
      <c:valAx>
        <c:axId val="1206301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28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[Book1.xlsx]revenue_expendtr!PivotTable7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Expenditure</a:t>
            </a:r>
            <a:endParaRPr lang="en-US"/>
          </a:p>
        </c:rich>
      </c:tx>
      <c:layout>
        <c:manualLayout>
          <c:xMode val="edge"/>
          <c:yMode val="edge"/>
          <c:x val="0.2605388297051103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revenue_expendtr!$B$34</c:f>
              <c:strCache>
                <c:ptCount val="1"/>
                <c:pt idx="0">
                  <c:v>Sum of 1980_84</c:v>
                </c:pt>
              </c:strCache>
            </c:strRef>
          </c:tx>
          <c:spPr>
            <a:solidFill>
              <a:schemeClr val="accent1"/>
            </a:solidFill>
            <a:ln>
              <a:noFill/>
            </a:ln>
            <a:effectLst/>
          </c:spPr>
          <c:invertIfNegative val="0"/>
          <c:cat>
            <c:strRef>
              <c:f>revenue_expendtr!$A$35:$A$36</c:f>
              <c:strCache>
                <c:ptCount val="1"/>
                <c:pt idx="0">
                  <c:v>Andhra Pradesh</c:v>
                </c:pt>
              </c:strCache>
            </c:strRef>
          </c:cat>
          <c:val>
            <c:numRef>
              <c:f>revenue_expendtr!$B$35:$B$36</c:f>
              <c:numCache>
                <c:formatCode>General</c:formatCode>
                <c:ptCount val="1"/>
                <c:pt idx="0">
                  <c:v>8559</c:v>
                </c:pt>
              </c:numCache>
            </c:numRef>
          </c:val>
          <c:extLst>
            <c:ext xmlns:c16="http://schemas.microsoft.com/office/drawing/2014/chart" uri="{C3380CC4-5D6E-409C-BE32-E72D297353CC}">
              <c16:uniqueId val="{00000000-4DF4-4E9C-807D-98AC29E011C4}"/>
            </c:ext>
          </c:extLst>
        </c:ser>
        <c:ser>
          <c:idx val="1"/>
          <c:order val="1"/>
          <c:tx>
            <c:strRef>
              <c:f>revenue_expendtr!$C$34</c:f>
              <c:strCache>
                <c:ptCount val="1"/>
                <c:pt idx="0">
                  <c:v>Sum of 1985_89</c:v>
                </c:pt>
              </c:strCache>
            </c:strRef>
          </c:tx>
          <c:spPr>
            <a:solidFill>
              <a:schemeClr val="accent2"/>
            </a:solidFill>
            <a:ln>
              <a:noFill/>
            </a:ln>
            <a:effectLst/>
          </c:spPr>
          <c:invertIfNegative val="0"/>
          <c:cat>
            <c:strRef>
              <c:f>revenue_expendtr!$A$35:$A$36</c:f>
              <c:strCache>
                <c:ptCount val="1"/>
                <c:pt idx="0">
                  <c:v>Andhra Pradesh</c:v>
                </c:pt>
              </c:strCache>
            </c:strRef>
          </c:cat>
          <c:val>
            <c:numRef>
              <c:f>revenue_expendtr!$C$35:$C$36</c:f>
              <c:numCache>
                <c:formatCode>General</c:formatCode>
                <c:ptCount val="1"/>
                <c:pt idx="0">
                  <c:v>18428</c:v>
                </c:pt>
              </c:numCache>
            </c:numRef>
          </c:val>
          <c:extLst>
            <c:ext xmlns:c16="http://schemas.microsoft.com/office/drawing/2014/chart" uri="{C3380CC4-5D6E-409C-BE32-E72D297353CC}">
              <c16:uniqueId val="{00000001-4DF4-4E9C-807D-98AC29E011C4}"/>
            </c:ext>
          </c:extLst>
        </c:ser>
        <c:ser>
          <c:idx val="2"/>
          <c:order val="2"/>
          <c:tx>
            <c:strRef>
              <c:f>revenue_expendtr!$D$34</c:f>
              <c:strCache>
                <c:ptCount val="1"/>
                <c:pt idx="0">
                  <c:v>Sum of 1990_94</c:v>
                </c:pt>
              </c:strCache>
            </c:strRef>
          </c:tx>
          <c:spPr>
            <a:solidFill>
              <a:schemeClr val="accent3"/>
            </a:solidFill>
            <a:ln>
              <a:noFill/>
            </a:ln>
            <a:effectLst/>
          </c:spPr>
          <c:invertIfNegative val="0"/>
          <c:cat>
            <c:strRef>
              <c:f>revenue_expendtr!$A$35:$A$36</c:f>
              <c:strCache>
                <c:ptCount val="1"/>
                <c:pt idx="0">
                  <c:v>Andhra Pradesh</c:v>
                </c:pt>
              </c:strCache>
            </c:strRef>
          </c:cat>
          <c:val>
            <c:numRef>
              <c:f>revenue_expendtr!$D$35:$D$36</c:f>
              <c:numCache>
                <c:formatCode>General</c:formatCode>
                <c:ptCount val="1"/>
                <c:pt idx="0">
                  <c:v>36679</c:v>
                </c:pt>
              </c:numCache>
            </c:numRef>
          </c:val>
          <c:extLst>
            <c:ext xmlns:c16="http://schemas.microsoft.com/office/drawing/2014/chart" uri="{C3380CC4-5D6E-409C-BE32-E72D297353CC}">
              <c16:uniqueId val="{00000002-4DF4-4E9C-807D-98AC29E011C4}"/>
            </c:ext>
          </c:extLst>
        </c:ser>
        <c:ser>
          <c:idx val="3"/>
          <c:order val="3"/>
          <c:tx>
            <c:strRef>
              <c:f>revenue_expendtr!$E$34</c:f>
              <c:strCache>
                <c:ptCount val="1"/>
                <c:pt idx="0">
                  <c:v>Sum of 1995_99</c:v>
                </c:pt>
              </c:strCache>
            </c:strRef>
          </c:tx>
          <c:spPr>
            <a:solidFill>
              <a:schemeClr val="accent4"/>
            </a:solidFill>
            <a:ln>
              <a:noFill/>
            </a:ln>
            <a:effectLst/>
          </c:spPr>
          <c:invertIfNegative val="0"/>
          <c:cat>
            <c:strRef>
              <c:f>revenue_expendtr!$A$35:$A$36</c:f>
              <c:strCache>
                <c:ptCount val="1"/>
                <c:pt idx="0">
                  <c:v>Andhra Pradesh</c:v>
                </c:pt>
              </c:strCache>
            </c:strRef>
          </c:cat>
          <c:val>
            <c:numRef>
              <c:f>revenue_expendtr!$E$35:$E$36</c:f>
              <c:numCache>
                <c:formatCode>General</c:formatCode>
                <c:ptCount val="1"/>
                <c:pt idx="0">
                  <c:v>74532</c:v>
                </c:pt>
              </c:numCache>
            </c:numRef>
          </c:val>
          <c:extLst>
            <c:ext xmlns:c16="http://schemas.microsoft.com/office/drawing/2014/chart" uri="{C3380CC4-5D6E-409C-BE32-E72D297353CC}">
              <c16:uniqueId val="{00000003-4DF4-4E9C-807D-98AC29E011C4}"/>
            </c:ext>
          </c:extLst>
        </c:ser>
        <c:ser>
          <c:idx val="4"/>
          <c:order val="4"/>
          <c:tx>
            <c:strRef>
              <c:f>revenue_expendtr!$F$34</c:f>
              <c:strCache>
                <c:ptCount val="1"/>
                <c:pt idx="0">
                  <c:v>Sum of 2000_04</c:v>
                </c:pt>
              </c:strCache>
            </c:strRef>
          </c:tx>
          <c:spPr>
            <a:solidFill>
              <a:schemeClr val="accent5"/>
            </a:solidFill>
            <a:ln>
              <a:noFill/>
            </a:ln>
            <a:effectLst/>
          </c:spPr>
          <c:invertIfNegative val="0"/>
          <c:cat>
            <c:strRef>
              <c:f>revenue_expendtr!$A$35:$A$36</c:f>
              <c:strCache>
                <c:ptCount val="1"/>
                <c:pt idx="0">
                  <c:v>Andhra Pradesh</c:v>
                </c:pt>
              </c:strCache>
            </c:strRef>
          </c:cat>
          <c:val>
            <c:numRef>
              <c:f>revenue_expendtr!$F$35:$F$36</c:f>
              <c:numCache>
                <c:formatCode>General</c:formatCode>
                <c:ptCount val="1"/>
                <c:pt idx="0">
                  <c:v>134990</c:v>
                </c:pt>
              </c:numCache>
            </c:numRef>
          </c:val>
          <c:extLst>
            <c:ext xmlns:c16="http://schemas.microsoft.com/office/drawing/2014/chart" uri="{C3380CC4-5D6E-409C-BE32-E72D297353CC}">
              <c16:uniqueId val="{00000004-4DF4-4E9C-807D-98AC29E011C4}"/>
            </c:ext>
          </c:extLst>
        </c:ser>
        <c:ser>
          <c:idx val="5"/>
          <c:order val="5"/>
          <c:tx>
            <c:strRef>
              <c:f>revenue_expendtr!$G$34</c:f>
              <c:strCache>
                <c:ptCount val="1"/>
                <c:pt idx="0">
                  <c:v>Sum of 2005_09</c:v>
                </c:pt>
              </c:strCache>
            </c:strRef>
          </c:tx>
          <c:spPr>
            <a:solidFill>
              <a:schemeClr val="accent6"/>
            </a:solidFill>
            <a:ln>
              <a:noFill/>
            </a:ln>
            <a:effectLst/>
          </c:spPr>
          <c:invertIfNegative val="0"/>
          <c:cat>
            <c:strRef>
              <c:f>revenue_expendtr!$A$35:$A$36</c:f>
              <c:strCache>
                <c:ptCount val="1"/>
                <c:pt idx="0">
                  <c:v>Andhra Pradesh</c:v>
                </c:pt>
              </c:strCache>
            </c:strRef>
          </c:cat>
          <c:val>
            <c:numRef>
              <c:f>revenue_expendtr!$G$35:$G$36</c:f>
              <c:numCache>
                <c:formatCode>General</c:formatCode>
                <c:ptCount val="1"/>
                <c:pt idx="0">
                  <c:v>255639.15</c:v>
                </c:pt>
              </c:numCache>
            </c:numRef>
          </c:val>
          <c:extLst>
            <c:ext xmlns:c16="http://schemas.microsoft.com/office/drawing/2014/chart" uri="{C3380CC4-5D6E-409C-BE32-E72D297353CC}">
              <c16:uniqueId val="{00000005-4DF4-4E9C-807D-98AC29E011C4}"/>
            </c:ext>
          </c:extLst>
        </c:ser>
        <c:ser>
          <c:idx val="6"/>
          <c:order val="6"/>
          <c:tx>
            <c:strRef>
              <c:f>revenue_expendtr!$H$34</c:f>
              <c:strCache>
                <c:ptCount val="1"/>
                <c:pt idx="0">
                  <c:v>Sum of 2010_14</c:v>
                </c:pt>
              </c:strCache>
            </c:strRef>
          </c:tx>
          <c:spPr>
            <a:solidFill>
              <a:schemeClr val="accent1">
                <a:lumMod val="60000"/>
              </a:schemeClr>
            </a:solidFill>
            <a:ln>
              <a:noFill/>
            </a:ln>
            <a:effectLst/>
          </c:spPr>
          <c:invertIfNegative val="0"/>
          <c:cat>
            <c:strRef>
              <c:f>revenue_expendtr!$A$35:$A$36</c:f>
              <c:strCache>
                <c:ptCount val="1"/>
                <c:pt idx="0">
                  <c:v>Andhra Pradesh</c:v>
                </c:pt>
              </c:strCache>
            </c:strRef>
          </c:cat>
          <c:val>
            <c:numRef>
              <c:f>revenue_expendtr!$H$35:$H$36</c:f>
              <c:numCache>
                <c:formatCode>General</c:formatCode>
                <c:ptCount val="1"/>
                <c:pt idx="0">
                  <c:v>480335.12</c:v>
                </c:pt>
              </c:numCache>
            </c:numRef>
          </c:val>
          <c:extLst>
            <c:ext xmlns:c16="http://schemas.microsoft.com/office/drawing/2014/chart" uri="{C3380CC4-5D6E-409C-BE32-E72D297353CC}">
              <c16:uniqueId val="{00000006-4DF4-4E9C-807D-98AC29E011C4}"/>
            </c:ext>
          </c:extLst>
        </c:ser>
        <c:ser>
          <c:idx val="7"/>
          <c:order val="7"/>
          <c:tx>
            <c:strRef>
              <c:f>revenue_expendtr!$I$34</c:f>
              <c:strCache>
                <c:ptCount val="1"/>
                <c:pt idx="0">
                  <c:v>Sum of 2015_16</c:v>
                </c:pt>
              </c:strCache>
            </c:strRef>
          </c:tx>
          <c:spPr>
            <a:solidFill>
              <a:schemeClr val="accent2">
                <a:lumMod val="60000"/>
              </a:schemeClr>
            </a:solidFill>
            <a:ln>
              <a:noFill/>
            </a:ln>
            <a:effectLst/>
          </c:spPr>
          <c:invertIfNegative val="0"/>
          <c:cat>
            <c:strRef>
              <c:f>revenue_expendtr!$A$35:$A$36</c:f>
              <c:strCache>
                <c:ptCount val="1"/>
                <c:pt idx="0">
                  <c:v>Andhra Pradesh</c:v>
                </c:pt>
              </c:strCache>
            </c:strRef>
          </c:cat>
          <c:val>
            <c:numRef>
              <c:f>revenue_expendtr!$I$35:$I$36</c:f>
              <c:numCache>
                <c:formatCode>General</c:formatCode>
                <c:ptCount val="1"/>
                <c:pt idx="0">
                  <c:v>97424.78</c:v>
                </c:pt>
              </c:numCache>
            </c:numRef>
          </c:val>
          <c:extLst>
            <c:ext xmlns:c16="http://schemas.microsoft.com/office/drawing/2014/chart" uri="{C3380CC4-5D6E-409C-BE32-E72D297353CC}">
              <c16:uniqueId val="{00000007-4DF4-4E9C-807D-98AC29E011C4}"/>
            </c:ext>
          </c:extLst>
        </c:ser>
        <c:dLbls>
          <c:showLegendKey val="0"/>
          <c:showVal val="0"/>
          <c:showCatName val="0"/>
          <c:showSerName val="0"/>
          <c:showPercent val="0"/>
          <c:showBubbleSize val="0"/>
        </c:dLbls>
        <c:gapWidth val="219"/>
        <c:overlap val="-27"/>
        <c:axId val="610007711"/>
        <c:axId val="610032671"/>
      </c:barChart>
      <c:catAx>
        <c:axId val="61000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32671"/>
        <c:crosses val="autoZero"/>
        <c:auto val="1"/>
        <c:lblAlgn val="ctr"/>
        <c:lblOffset val="100"/>
        <c:noMultiLvlLbl val="0"/>
      </c:catAx>
      <c:valAx>
        <c:axId val="610032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00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[Book1.xlsx]top 10 state gfd!PivotTable25</c:name>
    <c:fmtId val="1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numFmt formatCode="0.00%" sourceLinked="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167"/>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 10 state gfd'!$B$1</c:f>
              <c:strCache>
                <c:ptCount val="1"/>
                <c:pt idx="0">
                  <c:v>Total</c:v>
                </c:pt>
              </c:strCache>
            </c:strRef>
          </c:tx>
          <c:dPt>
            <c:idx val="0"/>
            <c:bubble3D val="0"/>
            <c:explosion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943-47E9-8E8A-10EDA7437C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943-47E9-8E8A-10EDA7437C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943-47E9-8E8A-10EDA7437C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943-47E9-8E8A-10EDA7437C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E943-47E9-8E8A-10EDA7437C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E943-47E9-8E8A-10EDA7437C0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E943-47E9-8E8A-10EDA7437C0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E943-47E9-8E8A-10EDA7437C0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E943-47E9-8E8A-10EDA7437C0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E943-47E9-8E8A-10EDA7437C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extLst>
          </c:dLbls>
          <c:cat>
            <c:strRef>
              <c:f>'top 10 state gfd'!$A$2:$A$11</c:f>
              <c:strCache>
                <c:ptCount val="10"/>
                <c:pt idx="0">
                  <c:v>Maharashtra</c:v>
                </c:pt>
                <c:pt idx="1">
                  <c:v>Uttar Pradesh</c:v>
                </c:pt>
                <c:pt idx="2">
                  <c:v>West Bengal</c:v>
                </c:pt>
                <c:pt idx="3">
                  <c:v>Tamil Nadu</c:v>
                </c:pt>
                <c:pt idx="4">
                  <c:v>Andhra Pradesh</c:v>
                </c:pt>
                <c:pt idx="5">
                  <c:v>Gujarat</c:v>
                </c:pt>
                <c:pt idx="6">
                  <c:v>Karnataka</c:v>
                </c:pt>
                <c:pt idx="7">
                  <c:v>Rajasthan</c:v>
                </c:pt>
                <c:pt idx="8">
                  <c:v>Kerala</c:v>
                </c:pt>
                <c:pt idx="9">
                  <c:v>Bihar</c:v>
                </c:pt>
              </c:strCache>
            </c:strRef>
          </c:cat>
          <c:val>
            <c:numRef>
              <c:f>'top 10 state gfd'!$B$2:$B$11</c:f>
              <c:numCache>
                <c:formatCode>0.00%</c:formatCode>
                <c:ptCount val="10"/>
                <c:pt idx="0">
                  <c:v>0.15331557960915082</c:v>
                </c:pt>
                <c:pt idx="1">
                  <c:v>0.14783471003352067</c:v>
                </c:pt>
                <c:pt idx="2">
                  <c:v>0.1290507692354485</c:v>
                </c:pt>
                <c:pt idx="3">
                  <c:v>9.7357918491833451E-2</c:v>
                </c:pt>
                <c:pt idx="4">
                  <c:v>9.61326047869977E-2</c:v>
                </c:pt>
                <c:pt idx="5">
                  <c:v>9.5075004302855787E-2</c:v>
                </c:pt>
                <c:pt idx="6">
                  <c:v>7.5585806570245231E-2</c:v>
                </c:pt>
                <c:pt idx="7">
                  <c:v>7.1408563318468177E-2</c:v>
                </c:pt>
                <c:pt idx="8">
                  <c:v>7.0276008249750097E-2</c:v>
                </c:pt>
                <c:pt idx="9">
                  <c:v>6.3963035401729595E-2</c:v>
                </c:pt>
              </c:numCache>
            </c:numRef>
          </c:val>
          <c:extLst>
            <c:ext xmlns:c16="http://schemas.microsoft.com/office/drawing/2014/chart" uri="{C3380CC4-5D6E-409C-BE32-E72D297353CC}">
              <c16:uniqueId val="{00000000-0CC3-4ABE-B4BC-3C22BF246803}"/>
            </c:ext>
          </c:extLst>
        </c:ser>
        <c:dLbls>
          <c:dLblPos val="inEnd"/>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D0D58FA-B08D-4651-9582-AA28C95C122F}" formatIdx="0">
          <cx:tx>
            <cx:txData>
              <cx:f>_xlchart.v5.2</cx:f>
              <cx:v/>
            </cx:txData>
          </cx:tx>
          <cx:dataLabels>
            <cx:spPr>
              <a:noFill/>
            </cx:spPr>
            <cx:txPr>
              <a:bodyPr spcFirstLastPara="1" vertOverflow="ellipsis" horzOverflow="overflow" wrap="square" lIns="0" tIns="0" rIns="0" bIns="0" anchor="ctr" anchorCtr="1"/>
              <a:lstStyle/>
              <a:p>
                <a:pPr algn="ctr" rtl="0">
                  <a:defRPr>
                    <a:solidFill>
                      <a:schemeClr val="tx1"/>
                    </a:solidFill>
                    <a:effectLst>
                      <a:glow rad="127000">
                        <a:srgbClr val="000000">
                          <a:alpha val="56078"/>
                        </a:srgbClr>
                      </a:glow>
                    </a:effectLst>
                  </a:defRPr>
                </a:pPr>
                <a:endParaRPr lang="en-US" sz="850" b="0" i="0" u="none" strike="noStrike" baseline="0">
                  <a:solidFill>
                    <a:schemeClr val="tx1"/>
                  </a:solidFill>
                  <a:effectLst>
                    <a:glow rad="127000">
                      <a:srgbClr val="000000">
                        <a:alpha val="56078"/>
                      </a:srgbClr>
                    </a:glow>
                  </a:effectLst>
                  <a:latin typeface="Calibri" panose="020F0502020204030204"/>
                </a:endParaRPr>
              </a:p>
            </cx:txPr>
            <cx:visibility seriesName="0" categoryName="1" value="0"/>
            <cx:separator>, </cx:separator>
          </cx:dataLabels>
          <cx:dataId val="0"/>
          <cx:layoutPr>
            <cx:regionLabelLayout val="none"/>
            <cx:geography cultureLanguage="en-US" cultureRegion="IN" attribution="Powered by Bing">
              <cx:geoCache provider="{E9337A44-BEBE-4D9F-B70C-5C5E7DAFC167}">
                <cx:binary>1HxZc9y4suZfcfhhnoZqbCSAM6dvRINklVSlkmQtlu0XRlkLuIMLuP76m7IlX6m63HZH+8yM6sXh
YoFI4ENmfrlA/74Z/3WT322bN2ORl+2/bsbf38bWVv/67bf2Jr4rtu1Bkdw0pjX39uDGFL+Z+/vk
5u6322Y7JKX+jSDMfruJt429G9/+17/hbfrOHJubrU1M+a67a6bzu7bLbfsXz/Y+erO9LZIySFrb
JDcW//52k8ym2RZv39yVNrHT5VTd/f72xY/evvlt91V/mvZNDpLZ7hbGEnpAEXcxouLtm9yU+vF7
SQ4E9RCRiMkvH/o058m2gHE/IcgXMba3t81d28JCvvz7bOALqeH7T2/f3JiutA+bpWHffn97VN4m
27dvktb4Xx/45kHko5Mva/zt5Tb/1793voBV73zzDIndLfrRoz8BsdoWRffmf22L6v+8WW/buEia
pw3656BQeuB6XLouwl83X77AhrsHGHHP854ee09Tf8Xmb8q2H6e9L9nBbLV+VZipBFT0aav+OUrE
PQCQhItdir588AuUBDxG0vOYJE9zfoXnh2LsB+Rx2A4E6vxVQdDarb172o7vQfAfVNs/2vaXWk/v
gLqMConFPkV9MKKEuxJJuteI/lCa/SfhcdjOSfjj4lWdhD/K27jZvjlrtrd3bfzmR2fipbH/K4+G
3QPugvl0KejdM4/G5YH0XNBG8ujR+NOcX9XypUBPz/ad0e+g8mJBb196jN/f/nH2uuBpunILlCZ/
QuivNuRvUg5xQPmDPmBvn92U7MB14SmA+FVpwPl9ZTuPOP0dyb4D1Z9fsatM/9isvjywzxkXP3Al
BZsBpOvL5+Uxld6Dc6ccfMfXz45z/+PPsn+fC/6/W/6ODf/PkjE/jrfWJq3eNvHTYdmnuH/znOID
4nmCSZfsO6eCHCCGwbwjAPD5Af1ZafaD83L0zrH0L1+VEVkB38ribXn7tEG/ABR64LkeJlI8utSX
YQuQLtdjmBLv0SGzp6kfqfHPSLQfmGeL2UFldfiqUFkaCKq+bzP+npKAt6UeJVSSvQyIswPkEk96
hHy1Zu7T1F/x+IEs+5H4MmgHg+UfrwqDK2sh2/BIfp625Bdoh3cgCQX9eHQtaCckQaAdHnXJk/Ls
BPU/LdV+XHaG7yB09boI0GZ7G0/f+OkvhAhieyowsBuxz6twcUCEkB6lj6H/DkQ/L9Z+jHbH74C0
eV0gLbt022ztL0SHHHiScCzcJ/r1MobAwN04osjb8Ss/Ich+PL4N3AFiuXpV9uxw20zb8hf6FSIP
sBRYMnAYz4M4CLgZIgyxR+3ZYcc/Icd+HL4N3MHh8B8HAv9XmfBhUvyHojaKv7oWT+xlw5wfEOoR
TL3vAPM3BPsOQn96wy5Ur8t2rbdNubXb7BcqDWYHHCNGGNuPEYSWkLGEfOX+dNRPSbQfnGdDd1BZ
vy5itr5rtvmvhAQdMMg3Yfh8y2a8tGcMCQIhy2MuZCeW/LE438HjcRm7YBy/Kq+y2UK4BsUV2/xK
ROQBg4heQCpwX/6FP+RfhGQI70Dxk8Lsx+PF4B1QNq8rfNxsy6Tqml/IucBqUeZBGLmXc0l6IKDM
AjXKL0lD0KKnqb+GkD8hz/cweVzILh5QX3xFlcjLbZHkb062t93TvvzzOBLjA4Q9jPBToLhTgBQH
DHFEkLuTQ/85WfbD8XzsDiKXrwuRzZ2GxPl2+oVGC2qNLlSaMOWPrvslIBJSlZx7giPvm5d5npL8
KYn2w/Js6A4qm9flTE62GkD5pblI7wB5WAAh3uvboZDBPIj0+SMjRjvK8jMC7cfkf0buQHLyuiA5
vU3a+FdqCeS3MEWM0f8pHT0jWwIAIeD3wc989fw7ycgfi7MfjqdxO2Ccvq7Q8awr0+3nX+dDKDoQ
jGDmPvQ/PEMBuleA7QrCIJD/8tlB4cdy7EfhadwOCmfqn3rz71byHlYIDVKS88eK8kujzMkBhkgM
jPZODu9J0u/n4P/eCh+B2+EsZ9sM+sa25Z8bqM6gbQeaxHYSE3/64tfW7Hake+zter4FL37xd9vY
CDRiEKio7uaL5EN5whOQEt972H4oxn4kHoe9kPj/73618226bS3U4n6dghPvwBUMaj9Az79+Xuo5
8HZoYCPgAfdu/U9JtH/7nw3d0fbz15U2vUiyLPmV3ZzQWwC7TYGa74NEAG/nnEhogvkKyU729Mfi
7MfjadwOGBevqz3w8g7oof6lWWzMD4D8eRxqbi91Qx4g6A2EOtxXHNCOh/gpUfZj8WzoDhyXy3/q
CXc8xq91EC+khVbny+YhzfAr2SE94AzqOlCsfgEGBE+cEQ5e4lErdgjJTwjyHSieVvBiabCy10UM
v5R1t7+4jwO4E3RpIGiweYxYX/ZxQLMeZBco5S6Qx+eR7E8Ksx+QF4N3QLl6XcYquMvj5Glr/nnC
h4gDj0FZAEFT+ZcPfqEiUN3B2GUcmp2/+pUdx/FDafbj8ThsB4ngdQWx13etfaPuwHPkvxCPB/LE
sIs4JA2eBU+CH0gO/TTsKQ20Y6t+Upj9cLwYvAPK9T8Oo/6e89j59bP7Gd96fwOonoVfrsH89NMv
64a7OTtD/6ob6qvxObr9/S2XCMgu2KNvF2weXvPCOn2r5u8ZdQf8G14COQjucuY9qpMLmjTACfr9
rSeg4g36JRA0jIMroqCCpWlsDJd0Hup6xKXS45C/wK4HQrSm+/II7CjmVMANJEKgxoTZtwtIZyaf
tCm/7dfj/9+UXXFmktK2v7+F01N9/dWXBTLgJFxISGchCZ2NQNzh+c32HO44wY/x/5Yk6b02H3lo
3TiP1TxP07WcKhKkNE6DZzuzZy5Y6M5cwgO3C4eZQ3cY3KF4OVfrIS8ddOmF01Cbz049mkWVzKJT
mc3ypS6qHvjMNyj2TIj3zejB3j/k4yTF4uH589UVcya6LPJCjkdZqKpAeex3TlwMquS0DDre8+tU
y2IZ09TFatYd1aqcKF6WrE+ORofpNa57EualRidONphM4TGrNj8QFNjfn7YGAGcutEBDnp1Ds8lz
QVPuZNMwljyMuCM3HkHeUnhWEFXG3BwPdqpyNQz9uOSoaT/1zTxK5QCc57rrsqvSjHalx9nc/7VY
5GHal6dDeJzCdTEMrgJOIpzC52JxWaMqlZMXdrhiGzvkmfEHYuJ7b7DJeiCOXNEy69coS4erwqYi
GDQXh/HI+DWZdHE6jfEa4+oIxc67FGuzimSUraO+E7FiicxuHdZMR5Sk9WFuiPncaZwti6muzv96
JdBQvWcpgoPeEEqZgH9fLkUk84BsR92w6vL4uBkHvXBGiVc5jqP3Zir5Ow/ldaG6smvOHdMOt6U3
mEjlRSkzldf5RT7Ex6g1oa14rkThUcU6vXVknvgsxYcapaem0UfJXDYhKum46EqMAjnwZDM3c+HT
eD4rWRzMcXGVMhdfZjQ9tGVy6EzcqrSVQ1i5Q6NoWq9SgnxbRbXfdrFVjifWzZwsun7tynd9La4z
W8YqrZ1CmYlcdI23nvpyJURxkc7TwumKZWSR39XuwmAZJqxTQzecJJ2+LJNzy+N8hapCRXW0zsvc
U+VgT22CPrSYjz5LSKHkdKOHLFNJOyA1FUYoAaApTef3purWsfQWiIsFJMo+F1F+G4su6Of4Mq3b
dVu1viD4mJpkMREzKK+LFxVqWz9H9Koexltv4KMaqBsHNc6O5zk6tw7MGRelp1LOedhNgimSD3RD
u05apdskixXuaLV2vXre2LQAPY2Bbq6xR9JRZUllO1Xq0TX+X5+cB3O/qwPQ/wU5ZI4pNLt4Ozak
4kWbue3khjiixalBWbkw6YCOBRFLWoyNz7l2LqQpxBhyr83asGvy4d6r8+bzWBf91Rj1zq1EQ3bI
Y6bD1KlcplxbFIET0erMxKY97PvBfNBzmdOFrorpVnYDvuiqyKxlPjofMM30MZqnZtmxgiYKz7Eb
cqbFWmRdurCdh36kMHtUH+zQg/uDjI8LBuClvlQCVT1/UH1ay2njZo3VfkocdlSBCztzJk8uaoyJ
inA+vyNJ0xwXch4rNXCnWuGZiau8b5t7N3Lw579GZI9RF+C3oIfi4UKk8B5c2jOjnuup6HN3cMNB
ENenjbmP++moRn0eDKP+gWXesw1wHwB6mSHHIjB4rpeTmZh4g5isG05Tyz/opuHhRFEOBf6/clR7
l/Rslh3jlIs08VrauGFGk+QOwbXk47ZlXMG59IxitpwWfz0hfvC1O5Yd2repfOAQgjKys4lwQtOq
IrUblnCraj2KLK+U23bpqplm970wrNLgcEQVxKRAHyCpUZ7JMmqCvy+GZJBMhzjDhfYMtru9zuBW
dey6oaOjWEWj9564lvvak4U/S1KpTnc6yL2uV6QYrjLb/0gC4FgvNsIVGLgU9OaCf4MeEf7w/Nlp
IqPGYspTL8xnd0pV3LXdprZx7IM7FcCChimQXdf6XtrTd3U2J8AScBstZCdK+wNbs0vGXAEhADSp
cIYl2K6HKsJzWWY2Z3XnwRGLdZ6Fni3ioKw0CWJc0R9MtXvigGZ4D14dzKMH/WFiB/94jkjOO0eG
PPf0yuYpPyrwOGxoG3WHsEvyR/sMPnZnpz1oHkAceB9YUYjyd3d6INYlBR6iMI/q6azVbPBlNA4f
nMTMrcqTSIfFQOsjMKWTVbzp1traJsgmHIV4GvkSuEUeIjJipZNmOLRZg07bWLZ+L7N5jUvwCQE0
ZnEfzEe6FMWE+jCDmwr+5OTJDany8jpuC+GXxLEhnjFbRVpO76e+6hRycIaVELQggSFzvRnsEN/C
DsUnljXVXWEp+xix2lvUiXtnezTdSMcdwoFEhZ/PXrGsHBT7jRkNA3Kg4dQ0vF+mNnHDMXcLv45p
fjK7rFwxGrtAIr2oU8B7QJKUzSrpRXxZxEWrWpqJTVHwdpFgjQNbFSzz7ZzKIzvXtlDlyIhRmZ74
lWnjzFFZhpNeRakttBp5mq5QPjTHFfXGe55M4UhROEpZH01jG6COihrsOHPfJ8Rki4FN0zFyY7No
O9tvIlLj93Wa0nd9MiHX9yLa3bAMpUdwO0f7cYvIMRCGblHiaPb7rCpSleCoDaRxxUkqiuQQz7l7
ZntR3Jbt3J6Obas9VaEsO9Fz1B5WuZsqt2/Jqs0F/lDWVX5dknZ0F4Nl03mdZ/2Zk+Vdo0aNYtcv
SD0FcdOjq8S2/TsaTd1VRVLpl5iXl9M8msPKONmJU9X6cB4b5zzjTXLSpXXsp5A0D3Bd8KWeveok
mp0uzIYRhR0TeOtEuDlym6Tb5DOxQY5zVznVRD+NXaF9NvH2Q6qdXOlp7j42UVyGzpRFqz7lGZCq
zNw0nekvibTRvdew+n0uTDCW/eBjYp3rzhvqzVxF2YVjaP+xobW9GafOkMVUklqqyGUpU0wPjnKQ
QOGA+V05RM460o27iPRA1GDb+OPodjZTDI7tJo687qqZ8jEQTp+HVVQSnzkiPR7GNgoa2XiHqG/F
EW9N6rt0wj6T8fhR1nReV105K0hazyHC8bDoINw4drUoj/JmAHPjtukyy23vZ2M0p7Bx8+A7rIoW
xNHxRT9KEfZj7ywyKsRp1FZZOEUOmEg8uhsLaSs/KayjWuNmy7Ki82ljmF61Jm65GlyerGsZZ+8h
2VQu+eziUGIbL2I5DH7fOfWJGXUSSrerfPZlYlJU16aO+7OaCetPbpkuXNZOweTIKhByaq9ijfTK
i6fkLJmj/B3jRb4YvHY8Jtp+aPJ0Oo/zJD4ydNSHUZ+JMCpzvahEN6rJGckNHVJgxKJOA5uQPBxR
a0+IU0itItgZb2G0x1Z2HmKt6tZ1e9UUEVrkJcuXFUHjCUUj9vMpIbeZcaJ3k4hQo/Km1usCLO4U
iqzmR2mqzSLOJtefuiYNZlbXvo0zL6wRSQ7zpJInbTz2m74oZBI0HW1PYzxWVvV5Y93LvnJamM7G
5HCc8vJEdzJeWjJgPx7oTPwu84ajEUJa4o+144So79xbQx3QH5zUCxa79phFmISmYdu6TNHHMnK7
08xBzREimH+MJWoOccST9zoa9bKLwMQpBw990BEnWVMX24UcxbyMvSreSuykqzw3HKKGOVqNmUXL
JEPsmCDDU99gJ1/PtHb8rMnQpu1x0gSeM7WXwvLS9xyc+5wYsbSppueezsS6avJpPTmF3qLRFMAr
x2yVVG79YeSd8SXJ8Xk/ghdwMpeGWUzSJWts8kkYd4YT2kxBUlbFRTtX8qjIWXTSYmE2hPf9dWlL
/cG1TX+Sw9H+6EwQtXfQIwKxe0/MWaHpcDwWCQvBoUDAhiGoa6I834h6WLYCj2Do+znoJ7NJelQt
i65O1mUOPAGCoCFa91g4SxnHGOLCCqhhafo+Uakj6uWQJ7VK9cBu3Jw6xxlrTNjKLDme8VRgsPKD
Ew4dIpc8bsogLt3m0BmFVrLO6LIoEO1Vb0y54i3qI4jwaT4eTWkBsdyss/JjaecS1p7PtwDWbJR2
sC0CRFm1SXU/H5UCXZelIGEMUfm1UznWp1At34xUczekeVNeeJDcCOsuzj5kRcLve9qjy5oU9mjS
VaXqQfBlnacGfGGWoiuTTd2Jta2+gjjBwwp7TbXkoEJa8bZvTiBrGb3nDcfnDe3nY2wqvnKiMtqM
49jetm6CCtXXcXw5lLM+c6CYf0dHJG9EEpcrMjpxaIqoWeNIOEHjlQ24dtebT9psmD/WI522dIzK
dwKVzqCs5wybUQjvCDvjvMhrtw9HQOs4H0avUyl1qrWORb9kJbP3pYQfJlK0h8yZcp/wmUYB1qXe
aJs3ixJ14gOELtEmKtiQK0YGtAZdQioaHFb6bksG1dRcL6eaurkqM+AnilfcCVJmmo8pTcr3vRhb
HUzG1I0yrgPY2qhxL4bO0nWGEucki7N+gYqhCKspanoVR477kZWlWcwWmw9TVGarodDsskVJfzY3
Wi7dwvJOxaKASeWc0hDsQA30qHbm0zGDBFswJ2O6gniMLDhJ85Xt9XBkSTK1aij69Ehz2y2gPIkS
haCFEPIs3WBSRSDGOM5EPi4Sd6jBg7XRipVDPvlt6dTn45gVN6xozLJ0uvjeekX3nkdO5KoodrSj
8l5kNrBZPBwaGdH7xrjULLPWGY95TsDXCrfc2KaKL5IunfyqSppVnsaQJIl7ORgVs64HUYRIC0ip
QDZEDKQ7g7lKoSDzlZ2PM4ID3QyIHhZoGO6yem63DNHSB7dnFmVV8cNE1CVXbVanECCTMTCsNIes
HQAkN5JNmCfT8B4DYw5pBRiWjXC4IjzKzjOTN58qRKpTuGoE67B2OCvyPgu7qk6bhWfm4XZE8PeX
VBd5yT1uYQ/nvCOfZlbhUmE5cum7RTf0KuOlPNckrvxp7slZU7j9vPCaqZ4DaICaj2SS20UqETjE
hBnqy2HMO+WMvID3JAX7UGLavM8tR2tq3P5BifPk0gDz1Ur34xAkQIXvLcmqT3WU1WdzVLMlsAwn
U2PXmCN3RnQzue6QAWn1uksyG3tvcG6W0rGwcuB252khxHZixi5RXMcXjNAxHDRq7nJWiSCKe35W
t1lxD2EWOekyQsBuokjBW/RNNzrOp0Kb+KIbitoFh4nJaq6Hyq9SR17x2drLymkQBaM+1kEWOSzI
naw6jPthvBrQlKRBljK2EAkCYzD0WTBMZX1Eyzg7jLWYj3Ob6BM86/qdkZWTKo5mcR0Df9nEA28/
VjlG16wbxY3unJmFvB9NkFWRyIO6Z04o2FQe1X3KWoW6ODntW92/zxhkTUZnKlbt1KIz0ZH4bEJN
/Q7P4ClabxL6CGyiXEM6E91XQpa1mtMyeUfhZL2LHc6GUvXD1OugIawWKmvKclKjAyrit23RfKxT
uEEQUtTxVJl6RjIA9pZeddiVwQz89qicGgyLgb8i1Shc0/4UwJbXAxGAIdLowaJOJF2LGZHNAGk7
MCeR4KAONBabwcvmTyjWRbEaWJ42YYxtOizchBWXBtl0XBScFtejZ6dOmbEwQayT+iYviqgMc68s
0VLUEOoGEXaBxwlaZVEoegoZSBrHdpnXNEaBM09dve4JBnpJRFSfQ2ogGkc1TkULiQZHTs28klPi
ETVHmE9BPmXNEGQaCMYpciEjvR6qftTHMC57nzhJPamiN1ao2atT4ztRTEwAeQIN+lzjQ1sPdRXU
8wzEKzdjPIQOr3AYyzoqAhMZnp1BaiFCvpe4HpQgNA9qj/dXUdQWJ45Mp8scjfasyusuHBzkqaHm
UqWTHSBLD5GXVsYrx+PGRM15D0gdR0NZTT6f+JwqNPT0uODFfE1K1t7H0vU2tu+SEUwSdjcxxKkI
YnndHTdtnjdK6paV4dQVojlxhZ5O6mwagREiY1a926PjhkcFPwRPioAWRqY6dRIWn/aS1h8FaoHJ
86EWn9O0yQpFwDZdG48UScjjUhxZ0+uLomTj6RxDhNiOc1YpME/yqq0lgNkk+kp3cOIgjZWEyEvM
xWjTOQ9iOrlbJyU4KIkJ6dDGPuqTMQSKIhcIm4+8noVymB2Xg9tboxIp41Mqe3k3dqNdZBDDrjph
9VnmZk6pKp27lSLNmB9O5Qxuv6hJ2EytLCFdPM/HXdyaK268/tCmEb0ydWqB/oJbuy9ztuUDblcp
q93PHuFV2IrKgTSRsYcmTrLDKUn4GcoglQVOB7VSlV2enBd9A64TaB9uFWvmvgg7OYOxHPt5I0te
f0YRHbYow+Ywr+c+1LEdVT0NhV+0jV6RiXvhwxXdRY6iyJdVClK1U30sZCWPSeo5d/VME63gruJ4
mNBOL7hjq0VZIJkqC8T9xuaVWU0tKULumuIzZNqjSrG57cHaJ8b5nKcJGHkGRQ15joakn9czbDFV
DzcfwQa4yFXQYQWRdj3OShLTBSKOimsheedndOgWE/PggSElBFSeLc9FhzFVLizRUbPRaaJK21NF
HdtO4Mp7HYWd0fecpbFPOpyfoZrTDwJ42KptkkgJnIAa5U4aimE6Zdrc9tI97DwmAjRl7REdDCsU
ikTno5bXK11ICJTKFPJXvAIeEbFAayuVoG4dMKeFn5Vi+kTFZBQEkE0IrsxZRlXR+86YVr7NSwfy
feC64bx3GT0pq7S4LxoxLyLbNgrOPLm0o+NCGUEDm6di9imP7DKC5I2vc11X4NUnATQjpzRIwOcD
o+7rLqhzzoF96aILCcDuT1XtXFIBPt2vI9FsksRpDxtBqSpkRkLrYOe0LHC1aMHoqiar4mszCrdQ
2IWqUKjdUlz0Ho+PCEtT8EhTihRcJWqWA84ATqgWBCMaIWHCnYd4oWivoG7hQdSY1B967KXrdkR8
reGwhVZOUNHoRF8aJWkMBYUOO45RvUAsUZyOcglhs/WrPGp8lJPpZKARuW8sqi607uZzx9H8PRRM
Tes30dxNyoicHQmNjG9HWOyh7DG+nYkrApx4+LoptTjNPTReuU5tP6Um1b7TplXnVwb8v8KFgdUk
HEHwnblRHEioF/hFVNirYYJ4a+HoFEdLUszTIZT9AIOprati0SRDf9KVnKzzOIqMciGyHVQ3ElAK
6Q7OuySf0pPamGiVJ9l8gbJKn2Fe8xVuQDqgKSSqochE8NVDiUVVSWEWtZn0oLRN2RkDXg41omxC
x1rH6LwC7ufXJRUrM0FdrK1MaVUFazqNSXXGG8YuC8dOcOip7FoFSSTyuRw8chc5s77w5qJYwp+/
9BZQGPkstDuvh5J1yx6KN8doksl55PLxrLJFtZRFgxZpbO8dB3taQU58Ws+paXwSswSiWJOHJari
s7Yw3oMjTfvzspjY3eSSOdSJ2x+xSoKPEp1t4Ox6wp7MEWWHTufGm26a7Hsvkem7fDDVdUMmCJcG
mj3UEYyYHAgZJ7SydRQtqendo0rKh3x0m21AXg3HV6N3qdNMPqsoPrVFPix7DjUviEW9RsWpHP3U
ut7liHEWWORCHU2T5GPBInYPx0NAxJ5KoApJ7Vk1TclwAd3OUqERsraLQZTJ6EO42mpfyrI6imrR
LobOiVRSu8mhhtBiweapPkmg7vLJxQ49TkwMyT+usz7IE/ezAXdzUUAS+TMkCZKo95seO3o7eabn
V/kkyUbMUEkx/jynTauiMgFqUWe5IIdpWQzvIXiTfpvGs73reJ1Xjj9KKEne6MzDw0dOIG16IqKk
4iEwo3Y1kb4LJuFE/YPFBEvFdMHLxViz5jYBi/RxgOrWporGKcg4VBYbJrtCDRLCot6Oug0ZE6QL
2pbGeNGnHv3oGOTVi8ZAtq+DmktQQWT5visZ2FfmuKOahY0vpUP5hk9t+cHVg/7cMNIB4zA1QD86
NOiyghkFifAYzhEyq8KtiVUtcbujDjopFrLGpd+yvkWhqLVn3lnoxoAUcT/PR4L1yBcmnilkTF3I
4+iumtX435SdWZOkOrud/5CJYBRw4wsgIefMmocboqcNkhBCQojh13vl3ud8n48ddtg3GV3V1dWZ
WSCtd61nqWig7sY0463upTh1dVy/99OKiBXWQy+xfcm5iJqJ3q0MzDf12ChyTdbltHqD52VSjmHp
p5Z9Tsxxq0DxMK8XMySZmsb2Wfut/FRz6pXhDOOEwpjOsRb9YX6XBymWJzgFtoCxslyojDTelBCW
QxS2/tvComDe+Wx0fw4utmP1oEUyD/5DKeQjY1ZdBJlDHH6S0zyQE5aTDqPVY6kUY1PfgrUdf1FP
zCdMnvWV2qZX+aLXPsyoYPH25DiLjLJlCeHpjipe+YFMs/O8IiFFfGQhDjLGPXNshRXf1Fm3d6Yo
DBN/Yb9qOQuxG0ntFG5L6bEm2FuxGDY3aoO6csg8dSVMlmHJIyMXWkTMV79Zgyu4EMJJoSZMwsst
meulDAVErlqxfUJKxOcY8/Kbv5BRV6z1N5E1XjDgCWxNzmnDn9ImffwQoy1Zikh1GIdDMW/PvA75
aUv6kRZ+i8s+4W6HUV9OTe6vjH3OsYDFMw3da9TWS973Rj1jjMLgabUVORF1zHPbp41bqTjsbeF7
MipXZ8Xs2SzY1XlsWbZsoe0zOnXSZlsnG5oZDKHFVM+C5Ri76Y+IA0fI2JyEn23vOWuGnbRPs5mP
9U3yBTdeIpZT05s0nzefPiNk2KpeU7lrt8VWm1j82+StNu9MMO5wPJN3jwZfv7sdCXYJcoqCOx0r
cSQwLr+2XvOUw7/Ezd/ngSDpizUMhhYsAYxZbroTMl2zmCv/wqNOZavUGN25qr0PwVss+pOKSxjl
yU4OAouW7Z0L9Lbznri+LbgRC+5oqnk1xyAQd6apWVdo2kYvm1Fd3rrOeLaGJkeE9uFphe9bTYRI
rCImgvCS/nEx3kSzoaV+pZ1ufWXa9FMu3SBm1dyDEMhWl0Um20Q3ddfl4eOqyQmfI5tgHNTGOAW8
5sbNpB38s5N0kBKzVMmPzk0RM05u2P0IF0R/e6ngYRZGKWe9pBvCiGqAxJ6qunUVduGmW7OQe+M9
+Fs1zyJpDx6DVI+VO67gGeAPFjLt1iV3UBq6e8uWnnvr1fsQkufPvBr5LP3Yee7mQTu5Z7zoc9Jx
cBc8Ii/hELtfJpidj9DGrAhrXxfuRpwjtEx8Ir2EcBJUyqybbVuthLFnJ470B52lLsNEKJhem5cc
GtcRe0Mm7yVttqQYapfvUrKtL6q3EQbebij8zW65CVJTwODrymhd5qyGQmRZbbr5aLjXnJpws0Xq
+GQXstrJETt1+4mG9uSY1IxZqrEYOHR0dk6f2uti/fWwIX/6wZuGvLtc6L0Z3fTW6O23RgIXZaHj
61sbOvOYLWp6wCzNFperjnF7+e36QbZQf/Wb4/3F9Pyyje783McjxD9bfLEWsQjskPUUfvEcW9+c
+Crde2MbPoOcIJsH/8sdTmb1ID+2jUYfGrTbT3cOcAEuaxrfsBEDTYlan2cJdOnJHfha9CwK9y6B
aZ3plUYVBx73YXXqVX48Lju/r786uRehJ4tx1sNpalddUMkWkgWTshqierGHdWri12Dh9pmzcX2G
Gp0+uSTjPWoIxJfXYrApOukuQx7w0Id9PLpV17TiLvpmrlylhp/W1mOpZqA+WlhaImgfjvO41cUy
uV2pdIuhdLHKckxmMyYDGJEnTohzn3AP9wjItrF0hB3eJZWgX8JVzjlu4LXQkVmLhtfTU+A1/ilM
PSxeohnL0R2nA0kb8tOkfKaZbh8GFKPYPjAu9wEiKEZPKx3XarVmrWB0i/KRIx8G67a3XscdVrrH
YtFpjiEvjpIfzur0u9Gbwq9lFsuTC/uxCHUKXieiXvwUcRr+pYIp/UCniP4ZZteZskatZB9jra9C
lXbVikNMHjNTuB+ThZWhZ/yzTZnzGokmqRwLSAqrMhtetto4T70nxo+o35AtcX/LupCQ3X/bpJvA
qujrXTql9DsNev8KiQrNHG9+YRZCcBr5vyty9/+ZpPwlhxXzd/sfp7n/68P//iphvoi/a3X//uTj
MPh/f1T9kY9DC8b/9YsetOu/vurftYoHX/qvWt7/wqz+c6L8/wFo/b/+5f8b7QpjMAVx8C9u5X9j
Xf+z9fpv1PU//sk/oCtI5RAs+T9gjvsPs/oP6Jp4OD0AXm2MCwKoQfqA7/4TdPXRX3qc+0pinK35
+Ff/Al0fVRrP9wjOo8epUAEavv8/oKtP8PX/FfVAKTAB7EJA8qCJiiMl/yteAdJVJfBEt1LGLtIo
i4liHjaoQeG/OTL+2Iw+N3q8aL0dwtnP3bA3h1jU1ULHP1uS5hK0Yha6cNxq2pez2zSZoO2AzDM8
Ql9NB8N9CNj50n261mTRFHk5ko3TgJNMs7FlFkuivbRKmbzRNK76dN43ckuzsWvOzgQAIor6Zw9b
Wc5lQnJWs5OR/WVUzdsoJj+Ll/olIIpmZCBHCoffse5YrMv2NTUQ2F5vS7U4HFtQbPJocer71LBf
a5eSTHKFeM11/njhX/XQTNny4kZTXFIo1VMsoN9mBkSg9apxps5+DsK72Lzutul9hDHkxQlF0SR1
zuJ5PDQeMopAwS3ABOLvGBtvYSprWJDvyOqxgJXUielTnaQ/AyjWxHlbtRSljDq828PSQ6jAVAjT
umgY3mh4OLmLbHknAFcUE/uMgQbXde1niYSPEvc+UgCFFcVq993j81sAmLdX+sOQ/jXS8++o8y69
avI+jK4WyOQ+UXCHp8j4VZQg+U0F7Pt+JPPnNoxwu2wFg3j+xRp6c93Qlnpxhn0aMhdehl2uyiU3
HW7LoXe1OKw8QvxGIIFGzJdsGv94ZGZHigimCDDc3geeuGXaJuRMR8/mo1DPgx3UxSTuERQ1v7Qp
S8phSJI82MiHZwH0dY7d6yiS8IGk3IlYq8KADamXzTskdRzmis8sG13vW6Y9e11VmhtuGwjkyb1j
unFxdYbjtVmWG623NtMWyInhYZLTcGtKwLevNibt0zZEB1VjmcRYTI9NCK+eOeyqg1BlakiCW9Nv
/Q4YhTxrNdZAFE2fy0DsOFQUbMR2zTZlkn09beQJkWS9/Bh4vMErUfBxjVWHLZHI4VzpYK/6WYvJ
7pIpPGOPBNLRkrungFmHGFRqvW35XHcBbE/sR6MITkNDPv1UnHTQVH0Q/pxYC6qxfWlBwoFa9/Im
hLBN43wb5heNYzBL6QABCsjLGqu+woZosnoTKgM0DUIL43PWE+Cj4OdtLhsTlU3UIEpW0X6zAfAM
wtNiJdE3ASNR+haqxkMwkHnw4GDOpd/OGH27At/VUbrORt3uJ+VmwgzdwRN1WUvn3jRdhiBVlo5O
jpHrF1BxP5FJVyPQEdUE31OMuWYooimYchJPV1C+/PLYrZq+/RMFFCFufITvKTPXxZsByPPJr3NE
bfjJMPY2sN+YC34nI7zxYQq3PEmnXeSM+uZC9B78JZ73bWgw9whzRIWnP40yeEzJz5MzugXfNjw/
BWc7YRH4Cl43v5r6BbbQu9cJ5yBg8XqIokrfNWc/4jxPejLs3BYROX7lhXzWWv9O7WstA5JtcVof
lZfQotkoKQwJ+lPXhM9IFCGJJh/BrelEPjdyPc/RXDHMtkCKGCsAEKR76g6/GzWFd2cKaMFc6xfg
S5KzHWR6/vtP3JdDBrJg3qllPEY1LLdJnLhPxZ9GT6+yQQrX6xeYk1Udu36F6+Fj4a+2W7a/BGxv
FfIrBLI6kcinmT+3W47TUMPzVK9pgXyvL+FQJ6Ui6c+64+MV5vOPJVSmdJ2UlrVF5qHiARof+njn
qmY4bmT7InINLhOdz0G/LgcPCjlb46C9xvVMdrOI+VHgGQfO1HybmJ9ZP7U5EkPn6q/TAo6C0Jys
vcGqOsBPivQ9kItfDDLkAJFWgPuOYVe3/oy2Wh4ng0kHI8LZYpY4TZ1XgTjpTsPqfg0GbP+YzAV5
ahrl/aznJcw4UctdetFwmg0Ce9Cdy95dh5/YQMUeYNMA79ACmIvIz3GMttuITW/nuPVwWBKs14vG
q6EB6NlpjdJT6nh3f1gsKgbklWvP29mAqpOZFS5M6ZYTgUWBteUUu+wEipJA/vVBxt0JV1kI+xle
INgxvsOTSa7wJ+yhQ0adMd38jqeEZz5soZ0ifoDNI6wrCrSHJ8GvEXWLvUnEPtTub7GRsOpnRDbo
ZIyXBejD3kRrsAu8kxfA2bET3qh2XcOqjaYjUhcYuFUT1cfYBp/d1k9Y74JdzQJ1FUfazv1VcCh5
soHWk2lSTNFM3sEUZHoMfi1MLFe7BS8g0/oL8kls6QIgPhLBMsaid3Wt2tsxoLdY1UHWiC7eDS2I
FHhoA6B3hDujxXKTmMTskCDOuADwMPqBgDMyJvthSdsMIMsPAkmZaRJi4djodhAaAMUAX7Rks16q
pusPrtOQ19nxcz2nzjsARugOU+9I2w9lqql9syAAynlTy+7vD0EPLZWJTVxgneUFvlmIYkD8Mfm8
uzSqXooaJZ6aAvEQ7nHTc3JsomU+UX9EWhy3227DT6HwU/9LcEiBLerPACN2Xbv9IOFeuT8tJtPd
Mo3w0NLWz6x1N4h90GGuB/+IwFGOOv5zqH1eBGmDnTISB57wNBecPXG3fuKlu9FPRvA++EubJX5f
LI3z1CLxmQJTbHFogAyON3hLwP8RRG8uLcDK2MJs61Jg9XAKEkPwm4YZEIcgO9r5gveJYSOqMW23
7TsVzWkW/I1VMjL70dS3brMhlr0p3YGkeNYyh/RHXjKeIsftdtvW/l7ShcBtWU/EwV+rQb8kXgtP
BLjYeDZR/bbJGJ6ut+6ipZ6PaTMvx2AKIPUC1Wfa39hZNawusRJfuyHMegd1mTxynXA/tWlFiXNq
Nffunith9D5uxgYHhZy8Zjn4fZI8+Q5PnlZ4uzuCARCaaMAae/VaFfxAUiJ3KyCbzPV0e1Ye0L0U
zBHiWnBeYAinfQR5USZA8TOSzsWknbgaxy3aJW7TXVVqymXa/uJrxw9WNxaySQY7CU8cQDkue9RP
0kss7DuxFBAGFFc4J8kBAdpZJ+xpC2GK4L9KP23wkhqUXgZXRwimApVLjQRzpP1yosyO93TeoqzF
glcsiT9WuFCcE+dtxQL71SVjUMqZYkTkvM62IJwxIcbhiY5bMcP2+dVPM7AhE55km/QwAsJflGAR
71qW06SezkAVn3y4osDAkHUO9erteLq5O0+k685vl/7opeQe4HP4KYqDSwwEOOvdp3juk3Pbxl7u
tFP83YjtbV8CK5c//cl8jQQiP47EuNuGLztE64/vzYc8873ha4SBDQxXO69OMHNQjvjObfM0dw6w
c4jnDzddKJzZwbl42tpC9GOmlrn+03X9Dwyh/ntkwI26kYZ/vLaQ8/UCsm7NPMRET/EUXZdhnS7G
HVUm+CBBFDDnPOv2GSd//cQK+e5EAb+1Y+2j68MObHPjJ1yrfiZpN/wOAKAm9SB/NkTEOUvBaKBi
coZfElxXESAi7Znz4wGxpptN3iaWTns5AhTEiuvu4f8AN0tffGPm9xEe6NWvgy5DYhx9hDSi1QjX
KJ8S925chEwJkuqyCWNnpxNJir6FnbqoYNxDItQ5d03w2prNPw9Et+C12+AVr/0K5zg+9RbdKN0H
b9vaB/fHR54l/puLVfyu1nXfmiOChfmsJ/adLAGCE1F7u9AZvELM3kpxlRNeEJsM5d9/ndbddork
/OrEbC7GUNZFAobjtqV9clt74InwGW9w1t9TJ/QOy+rxWxRKVriInwonmdQ1lKnZJ6P8icRUXf9+
eDT85qG+TcxgqFp0adUm7+bxQCDD702SxyniAkJ0d9y8JXhOZdADGDurRdy0E8ZrrtfSdsx7AtSE
raibx11QI66kKP5k4GT7Q5t4Zi86RXKJSa+c/K3eg3dyU4r7RftxMQBHyBvOckyh2PJCZ8rZkJnX
eO1ABy91WlA87RuR8GRWiJxFGvt7VvncDSi6on6kpdcgPlnIJR4S7256BKG++65rsv5yu8wDLBop
Pf2R8XiUdM4VsIAPYtI0r0fyHc9zVPqPnxWAnZ/R7PMrdrTUU0/R0LsHGh6tg827RiHETjLcBQCD
q5G4edg1cRkt6ZQHYDSyMKS3UWEsSkDKvCWGv4GC1qV4pNZAILofvv2B8Cg4cjtvO0TC4TEd2ttk
SHwMZU5Zc3AmuhVxzOIK1hDLeO//FJMccv1A0wUisnwJpudJbvGxDvunhfdqN2F0CNskN2saFKvX
uAWtuZMTgN3Yn7h3DLtsSw/zsCxnQUhcmPYZm4rO9CQ8kLIJmiQ0PsNDDVHxSOI9ygY8Q3i6R9LT
3Uyg6FkDAczJ8L4Mnfhq3RpJlLHPut0e27yJcne17nfvzx+RP8TPROn+TJAO5g6sxO+pGd4ErcVL
09bpydWEIrPH1yc0rbpQyd+PUWnoU5lHjf8ZrMDTx0p2JL1PnGI2VeBwgj65oFt2XTRjey9YsiCW
YclVwAvUFtpiHt/reIbcQB9T+CGe/9LFJa5jEOUTeUVxoGoG7CI+jK99JxoGSWHaSqsQb1c89miM
BdtzNyXdlaXqPPJqaeBFI3O92gEiF6g227UdXz9p56JXx0Z1RegePA/btl8vVEzDdfS36Uphf5RB
jaoSAhlzBQDYZUROUZECw88sGmGvA6XhE6o0BJgPU5P3MUrjnxIKjiBOMXBgF0YAS9GiWNj8NDm6
y6wbY2VzG3ZSpBYn2H9hZdMW98S20J31+mGHqBeEbu+zvap1WsVIgd9gGr+jdsJf6tW9Lq3YMkK3
CbCrXXMPRgI8FLQC5OBh4I8mdUCnA7gPOp9MCsgzbrqXQTPMYRvsV+S+bmacSVVrnzgX3a7OJSAY
FZI5DougcUwW1N14g93Vg260SzmoVeSTZUMZTXhDPKhfGjTpy+S2n7jHNZBbis3q2Rs7v6CiLgQo
I2RBoq2WVDYXJjq/EsvyZRv3K24jUYwseZ3QFTqDMn7DDkErof3LmODyH4mYKhhU/CLa5Enr1RzB
m59qWDGHOrB34WnETZwTJAW0qTOtl/DIDFfQGL18Sde4fwEMeIqma19v6i/KM4HfeIhhrAMPP61D
hpdcM4RSrSljb8nw243+8KjfMxBYpYdWQtZ3r77j/9Jm+1rRDC5hhn/dutr/ATep8tCNBUPXITea
t8zGgMzgqOQsSL+s5B6ys6jO8fT/0olucmpunWl+zESYq0S5uUTvesscDKHHrXXPqlbtO7BbFLhF
tTlGFdRfE1RWnkAUBJXLwm/igHkZ6bVeQZGnkfytvc2UA2ly2HXmQpDw7hzTIw7xLC1q06qdCSbx
uob824s2f7eGXb93sT6f54pHOr3xzrb32hmyjRsAYHIdTm5zm4XsXlYWEIgz7Amu4D1Wd3UPN2CQ
I4osHzzo31e4Gzs+AFqOEtqd48fDPEX8/PeHqXmgrLPecRlMJUpv4V3F3WGAvXQakvUwMWzSVPnk
tMytLsJ20UXnuzafBldhv5QdKHq3jNjMrknjRbuI1m25oT1bcZV6meFPGpHNiz+1zUlHtcgC4RUT
WjO/wwBBY5K+61CrH27LKrsqBOmbcI4tYrSXgY2fEXMX1A8RZAnQC4OFiTJFb9YXt0mE27HTAT2u
boAes9+dPT29wSYAjo30fYeVGXeZtIjb1NqUijct2PwIVeWlmz+EQAhLnaB+6kkoyjCCtzJIgaR7
SrCr6pDcAO75GRqBx7SeQ8jlJHwSxDmgb+Ff/v4UjTt5qwGfUrunXWevQdCxG1NA5qWrTyYJutxd
RO5E03ZpHRa8rMOZMBCXKIv+jCz9Rgin92HDlzLqdAUDL/2UY7TsJkLxrDuKKX5od2GX4vJGfYoM
M4wu52HGuirzff6rsZ9hV78+ds4i1uKILFBm9UA/o7ZFkubktkl/Kx+lMp4m7FI7PoDR9suTs8wn
Y8Jdne5kAjcTLqyEYIGpF7e/x2bFdNhxCjPYERc/mZHWOAsuoCRHv6XyYXpkk0Yq6dbyc3sPBA5p
QNUauagHh4wb0hWSgiEm+IWIklqQj+EAUivASiTgPCd8zJ0gODQdwOQOnZMc0dBfxGNgo52wIqZH
t+4xjcTpS0uj4RsBj8m93isxk29PtWjineolL6z3vRiynMbRvcRt8y37qL8OjK1ZiwZXBkIE6TD3
mwIBYX/sY/MjWr35bRzSupJJPOcd68tgJZcwssOfEd6iAxPhLyCoO7nEsIjCAJROs+IGnNUHEiqy
I/WFIk8vqHty24UeKeYYhK/ACRq/X2+bSpYT2v0/0BDQD0ck+Arm+BDSpXB6574EqjsnySf6LPNL
LH0we5w3b/4Wujmy7KVc6apvNXsXI2J64IFLe54UStmqp7gPN+AwuDMzQAvHMCQLzCLnCcWRGn6Z
8z3SBDfRgOaQGZMH+aoLfMuHRtnuoeh+1c0QZ7QRZbrxv8CUxj42K/ZQSEJA+5kgW/WAOpjCnFv7
wR7Rd94NQaGt/z3O84PJxsZuYqw92wILcTzirJFm59Z+KbVMjzRALw9Rdru3hCPXHHABtTYZr/Bj
3MyRtXfCOQw7fIpdFuN8Rv7MvAzXelV75Ev1bg3n1Tp3q9jJG9btiMpNm0fr6NwIg55I0Qu8SpRj
irB/5BOQP0VkceXPzfioMw1zzmgcYg1WM2o9Xg0ltKlc6wBv29JMBfesW/IlFEgIWPYg6HJXcnZf
W/qDDuTjkfJCx8Vx5c1x95Z609u09s0vD2lz69S/4PvPZ7gd6Zth3osJmrKfV7A5QSdudGY5jgdI
bqjR7Ya+EcdlvJ+3PJSEfQQBXW5zinObrXkzU0TxWgBBDNrrz5xuR2TcUDZjL18NSFoyaX5xMCwX
0pgvnGQhym5IWeV5oj3TiH0xuALPmwFXRsIeosIgbgigQg5r7AcviWOWg0Jwkg0sQd4YG1HhAJfT
qGN5R0OhexuUh9MOrHeQHPyCFOOVEiazMeTyOMYeIu1UIRdxRXpepuY0dKnY4wDotz4ifdEJtPyp
2w95nYIRdR+zFcIZ9ffYdAzGAKlnb+9x1QHezBoEob/j5jKSBGY87LBKcLVbuxlyjsziENoDi3AE
ClIWevSGl57R+ojOak56F0k1rt7Bte7l74dg3TshG5/SdHOOPK4z1teHud7Pg99eOsjIClTKyzpi
i2QRXso/D42PF6VmkpO6W3L5KBighFLUwS/MPO3V6dq4iiZhUNGIBvR3ghKwO9ZtTAsR6OaCYeM+
QwR+4FW5mKnx1BZnPg56fUWUhgkliUGzrRjNyPrUSr1cYr7NGRqu0d5/SLg47Voc1IELhXYjgnso
auzjXZB3nlbHdpg47A24HkPsYSjQcF1X38X91UTji+BYxmyE5swQuvEOB6TcO6Rk1YZ2y40gbMHK
tLO8/ZhW0d5RdGrvk8JPTUbeUTODEgMqVQ4L2VM08QK285Z3SefkfwsANkZhwVP/x7qk/KAEns0i
6xAxxtYX6xZGVYN56+JYW0FYVgkVEYpQdQbI6BhRehGUmkPLXUipXkO54/iVArdTAx2qUT39awnl
CuoZs2O3IdiTI8bsCTNZYVu4AqlB3L/hFL5D41B27zSMLKDHP/y4JSi2CHLmMJF29dL7FYquIZib
ufsA/Q0HfPHCuzc435OPPuaSxLiiVBy/1LPEuBkl97apL63XzFAcjbm5jY5znOiCQKfz1jOYRHC1
K6qlRswXi2Yk/qfpxLfpaMJZX/WjatlQtlwGcKeAxdsaVivSJeza12YkMF5WYncj+6p5174kri3m
LmQHNwAeByojyDCJrDgARLZYnoYjbkB9chLCciDc3Z6mTclhmhw7B/ihr5b95jkoZDR2ek37OS6w
RZJ38/D/3cH5KVt0wQEAbaXWwGHqcYPvDlL36AZU7yRk9GGaHrCky0+UB9F5XZ0P+CE4xIiIL5R8
llcGcqfgfEAq4fKxxP3eHeaQWNSJEYOgcHyeYgFBgaIQAR6NloRv/IOcsKDElHZlvBrQPyF2oaQH
ednM01XoEftG2tudbJJh52PuGFlHz/Fsq7RBTL0u5hqxZTsmbRX6rTkn23TB7dmWvCFxtpCFfRpP
VJ0b751aJPu5DT+XDrRMBxwaGNd3ktp3+IAE2LxXNov7rlT63TdeDpTxVT9GJRxItZZEjd7FVI/u
xPtA2M+QBCfb0P4WoYlawv+/eC0BPuWF/d5MGgEbzhYoAwa5E9h1xg9gjs5iCQ9pjOiBcmSGPGW3
wU/kLU7JK5jB6SoxasoaTlXrYndNNcP9iF+hlo/+8hO/Dm94Dh8PxKFJAejzKBso375fyCkY/2pC
+kgG5XxXxqlzSEjAmtY+zAeF3KLpKhuy5uhwHzUAedN4Dy5qQpN2xFkgeT2fgFvPaOrgkCC05eYM
pYPmzjhu4nAmNhe2aTO1teqWGD88wsUSJdoqPF8iwcu0jmacrePqV7akplJJMp1bWYCnwka4WYJh
1R9zrBswHjEK7SNFDeZv+kSd/0HdeSxHrqRp9olQBsAhtxChI6iZJDewZApo5QAc4unnxO1us5oe
GxubxSxmw7KqW3nJZADuv3/iOAmvfrCYNYe1+dFMDDngXj7bnnbBlIjIcaYvz0EnTXwC6ma7l66O
t5CFqeukeyHmF8ypV71mc1vrVy916EiMOEbuhyRTDC+ofm4TM97GOWNIMPl3YvbOffHR8/wENhOk
7edjnCT1dcgaVKG+Z8GZrqgQQG8y483MsZrTJVDm5t2MhEPQIK1AZVlU0pQ4GiNH7kE6kVJAhZJF
qdgaFEdfKGjB6BXZPrHz9PK4pXn+6FbZRz0PiO5oYi7J5HDa0D54g7og65mJJtPaS/oMYdaIX6Wm
zFNPFcH1MBDKernM7vRe04EKE/pvzDEXClrBaGYUuFS3GzENknoj1l6DY8rc5Hfn039y2p+TX1e3
mkXGqgg3JvMo6XBIM6w9fzh3AyOLJ6Nlqct3kYproi+Ueps3vVlv3CLz6Ofk2jUX7I9QWE5ifBGd
ePdrI6N/QtjdrBghsmL9rNYhJp9u8T8nn52y8MQG9y3X/DkcW0GQXlBfS5pz3eFfG9mHWd5hB5Hi
mUR+YXEhnEZh0F7XyENZjzrR/dFJcSKaLETTNeNmVvNzsjAlZfQsnG545R+/tfVinLQes6YsveU9
E7Ydysbpn0XZ9mF9z5k2wnVizgz9kzElUeEVHEfa5ffK3nf1MzVcp6LChVuLizZKmFBt9V1I5uhE
WWk0+2YTu3f9JyOQvneURRBtWLcw93mLe6lPDzwcw4XYzJXeinrdcv2GrHvaFmET3kteHNyQ2MMf
DisSjId+prveqpKgMl2duE6GKuIQWMVOYdRPNnVQiOyfPhbF4+p688kyh6/RGd8kpV2yG9pLKlZ2
VOIIu81I6Mxa43BSQjTPZL6euzlJbt2WZTGL8kvV9iIsC5UiqOgcS1z9kcMZm9K0YmcOWEyGtcYy
G73HVcjuuKIvBm1hMmykBX+ybF/RMfW46f7kWzfGS1iLaebh3VBPDPGBWfWZD8thMLSw9X76oEGm
xX4v0wKgx7Zr1vZ5qKanXMftBZzVo3EsicMWBcEqE1Dm7DTdFfoMkMVDo8wchRnM71s4F4r+6YPS
vOZUCPHIHfTaLdflEtVuMYSDn0bCm9qzbLZp72X69+SvEFFkV4bOVJK90PvLmLQG8uJY7icbs2oo
WIQk34aS1tqzHrpb5FS+GQ9i9XeQSLyIvk9Eo0NGRpF+JIw3KDKqPJc2UXfDkB86vWDLmQBDUd5c
DkaM3IhwnE+nLM1k6E1bVA4r2pvjaw9aoV5kR8bHWHHkDZTAsOqzau+q8mcl2dcrgi1559lX7Khd
2RpsuUmaPouxukrPobpfo6ircd6PYM0OrkSLWdPqiqjkmFr9wpzU6fX3ZqZiRy/xkQJ9SL+i4EjQ
IQaN09njkGfkG4GM9tm1fKSP1byiC84BG5B2UBnzdzHypxv9j7fq/pn86qMx+f3ZU8NIn8w6bEB7
zts8Twe81TmUi79dTMOl1GkbCZ1qah/UZHa+bYu9s+ishrJ18Oc0jnnZn5yk6msm9G/SPlPctTiu
ZT9kO8rWxs60q+Ed+kLP8mU7h55gcrioyr/YRRObdlNxHG282FImzQar4uRAO/hMNPORg05ySO9j
7qwQXQAYxRoa4evWfFijHph9Yt3ASNk3cf/S+zaaw1aFTlqofS00LUh8RMN069z9qDvLYZH6/Ei9
OhhyS5wMbTwJ1rmdj+oV8ZOe6cmkf7pqe+abIAPMhCgmq62emdVveXFrkSW2Iv1c7qI7XCHxPpcd
G2taBN7SL79tIgqjlZ+nYrGPQ+NhtvfiSteQzIXvtfHSlCM2ntJvJLqenB42hqP1fuRzyAfDJ08F
CvfglMXO89mK8O4Do6RfmmD36Mb0XpDEoJ45Pdv1dqGCIGhTem80X8cAG6kg+85j6/E606Q94uL2
QSpL2mBy+s7dFiee04Zr9rxHi/48G9X7kM3H0hn/EmJcAq1w2J1+bzlzdOpy2F85isDXO1YNbB56
CzDyvLYPHBb8dmVdKDbzT1Zmf+rlfjKjud9RXpsUE8NorFkwiI5NSKY/pO+aR84vAXf9EeKaKi8Y
jW0grgz8oWvG+cg5s6S+Nl3JcXRn6w7SMQrkJOVLL9QZE6NmE+LmTSdn+4HInITm0JGBt8tf3RVo
5bVX6rdr1l+61J/HtvjFZ3yyEqJpShusKKcT5hOKpkxWBqU99jvh7FLMPZI+NCWbhCS9Pse6zkmt
skhBbGXC8579ZuhGAafqGTiAjYYM2bIzTTRd/9PV7beEvODmOr+WbL0kBHgZg6m+ajlAmrZDuSLO
X99aSoy1a0gWtchdppdmsO+Z6fRZg55wTHEmeY6xkV0aH2PSbQfNXc9iqZ1A3pMx01Ce2WO12+zb
v0xPElCeT5rnTg+yiKs1qXdACOit6fbVN/dOkbQHf0sQPimYXnqtfdDzwT11iAAHv5zeEyz0BUri
fjb5GBDtr7UDhqO4GsSolnRF5fKc7I7kCEnnjcFiOPusocWV57MWrqV4wFM9wZy5NC2TGiMv+5I+
71q6ML7UfnpZv3dgCDGaeZe5uJA4oyfqAsJwnK040OBhkiE5+Fo5c+A1H3niv4hBXx4KGlBnbrJj
vJ+nwBm36sttkVczf/pwN4qEPFcfazaR6OM8Gy4D7ubk+idpIzVkwNBpsyTZHkKIoInd4EhL6nam
87lMdnGx+PQ5AaszE/KpdWbKtDXBgLSHVgLhgqw4j2S6nz0OVHfBbDjQiAsziFe0SIFAWXxK2zQe
2MHizOP7a1ZShcoDdML9xyiZ1HU5x6RN+9cn+UZNUYULnXc04dKkUZL/0t09BK7rbOHwUMyL9co1
gntzz2zeq3tWbGwxjO+MjyWZ+GZkXRmF3PYkK3s9jK1DdbZsFYQvlT0RxB2DbE2JpJvq3AhoXX2e
OwF5Tn9H4rGObIv68jSpJXStaT2uGS9kZhffnahKjrHK3PcpdM8pTaznrf+52STNjDYPVyKZ3+X0
upIQOOZe80rugwc6+QmwqwuZRSJNee1XnmE5MKUQSD41mf0Is6J5XunQRKPWyDfk+yPd0deidKZv
UHyXxSzGeNaVwbaQN1E+avPjLNAnbL260n+MslbXT0hEx8kSH2vf+Ed2uSJOlEl9z+eM62V0WfEH
7IDzTRllZf6h1dDC6N/jdm05YfmKTBZbhVeYj/r8V9A2MOS4d0t4GV4xbBSvuVLERvhTzpfR+1vg
5Y1ESNR5A2Gz0ijaZY3pkoEkVGoZigiwpmMxe2jbeRHXi0ZGrs8giOrmW7sJKk49as9UwkISphnQ
Tq92eubt65zg3WSCuAOY1IikDCgAP+iUwygjDHkHAhGRmqcX7bNuX1HjXpQixmSlrEvYlzIkhGzG
i0p+N3UkhsncMyv81WaGPR0J2bOI5Sm2yzA5T6t+HqWyEPJLEFJd/jNTxK57AW0JBBkNm1ou9yZX
CA0W6QNYRN42b3WfJntZ7XUEvIORkZDAtR23jIbKqP60nXzdfMLYBpawYnLyObaeeVjWYPAOBGAX
uuJy50n5DvDqki5+H5HJjGYOlCUEB1I6tEM4MtN9bq56MWQRn1y5z22KViwM7Zp80nxNxKeENxF4
NvHbrHWeciecOL/smlz7MnPCqr2+3s/a/d7sOCBRq/7HwH1bfU6p3q/aok9sVTrVa+qyFQaHutFD
L4MUO7tqB5rwdE7YqYv32V5PhZwOYuxLDnKNjaFTFoHIp6M2qjc9n6xdvUw/05wmN+Ag3rjhk+Sg
iIBnEOu74oSp/wOo0LhDD/+dVAmgD06l7Tq+zsVLjnNP9f8boBGht6/5nDZ82GGIVzMzI3jV3g4A
Ln1Uai+ZY0T0d3AmdW3vlKJCZGh/JIS4nBHM1781Hv6z9fHvvGzjf6EY+qAGcE08+EGu+c9NT//+
45i50W7U/pZ9a6GKFWR34B/IGHDBGKfI8rHVl38wvtgsjPzLGrVr13vtXhucP26j+VEF0XHXLG+O
THgkwTr8H36+/w52BFF6rzbQ5aNt4bMX/M+/rg4wjFvVw7ZfGnhjpUsMqLOSBqajpYJZymaXofYF
Tlc8jrgP5doNH6v7bRYdW41aenZ0iFaznIkM8ET+PynNXPNfEsbp3/H/g9aM8E16JP/70kyQc6Pt
f10TcGeu/8cf+M/KjPcvoVNscSzfsdkR7wT4/6zMiH/dudswbom1CzrHfM7/VZlx/3W/zdb3KLPw
brgmj+jQ/gcb3voXf8LxfKHrNsBi/f+uMmO71n97+fg+nuAmY8u275fn2v+tMtMrpxoavxb7ZXhC
Dpt3UDWholIVjCDgBHbfThea4UdD8zRATTkszobjPAYOTGn30Uzs8qSz5ypn1UKZg1zfmnkIS8Pr
8dHq9kZuJ2FEgGqncfA8tdKRx54DZjFTmK77bjmbtSKKkhrX6i0/KIF3DuqxD1SXHehX33clszpX
lbXTOn06tvP6AJVwjhZz3W7raBxmp/jT6a391tXmb3NhSIdB9Kw72x8AlM65m1v3vHY5gdl8OVaT
f2j8jC/L+l3aaQ6eTQbDDBwinx2G6WWJECHLBz/pDo5eMIOV+m3SCHHnW23TEyVfmfQ/fHOyr13t
Bpte7IAJkN/1WMDSda9vJlHB5Nz4sjvUiQkJS4rLBNPoB0SBJ7WRCeUkTFGp3eWJNOJ0xninixkm
Ult3BIBBUkLxPCi9uPpgA/bunJsHPbUjWfn7Rh+MeBto+0/D3J99t7pUS37x1lxFfa/nFLbNMsat
XtCNxmIPA4khjKBabM6NzbFlS5k+GKtoYjMEMg1FCwGYoCIAf+ncjlqRCUTEALNyNnP9D6t/t/e8
BbQLavdlaTyUFM+VsXIJ7WgaQZ6uS2365Xkf+WlBp2FSkewaI4BatC/HTFxgdyGQJ/qjteo0ly3z
V537GC8jiWSsi8NMKWbfmng06zTGfbKKoBWiP3HeB02DInsltbWGzXoXTOW6xl3ZfZR5PmEzay9L
W/R7EnNJ5FeDGax+iaUtrOKwNJkfuNuEjL6sEETb6rfZ9uvJTje+2MPf1S5WVEVGZ3qaWWf0nMXV
QJilJS9PxgDEw0bJwVz3FU1w4LHmjjNlfUhgFbB4ChoI9CtqbfPDvCkzGEAYqg7Cj0P9ekc0KKEb
3s7nJQe8Cetg1yXTAgoISePuBJGYykzAqykMM9q+0eR4HoJC8uDAHAsNz+Y9ajeE0AwnQy7pKdHd
/pzVlRHo/mzFvYBXsaYCOcbUyc+66cVX5HTqWXOCFDRcuGmNEZZN3UTojNOup9kcFN1gHJ0tuxbb
st2qUnoHO0FuaKsgM5Lk2qRQIqmJUrWpq+2SkcekZ+mc7vN4rbfWhUPWN3DaYacydyaBU9RXozrX
tCuDYYMbUCbJcpgbNLCJYX4YMWaNxpG/geEFOc/RyEHxLwbdYdoqCHArsWgfWfHsovXe8sX53eAr
72nA1s+LNf9ovO+8wMvUHP9q1ve8hcGBwfY4hwBSowVioeHVRa6h9zjvW2VoO4cWQuiV9c90kPat
HYHuTjMajsivbT4CMx1daB+oRI5zWqSFO9Suw8UGdCHVcFlSmwgs9b3IQ7NHJmXd49ldrMjnBouD
tdKBlwQ2pFR7V+s5MWsFrNxmuBQ2ILiOkLCTn3qsc7KS0gjliL9TJLbaDa6E1Nib3ADgTqdmeO16
O33WczKOKHnUAjYIyW7hH0aawpzwWCbtWpj7oicAOtT5fiKofTL9iend05IX2JcEAnO8ftBN8tD/
6KplvVRD+6oTttkru39qqpaOoGUANlFFeRReDVVCN079gpGnkg1HBztiABxxyNrlZ4GO9qpwUZvl
lMBBOoLbwokzrNfJyGHEbhvqiN2VkUmXAZGQBnsy+L9gZ6zHqq1qPgN+BVnZqTP6ge21xOI9jM76
/c6OfR1tRnkF2HNx5UlUCV5K6X+Uk53u6rr6Vr7jxjZaJgchMcbwCvgsi3WgD7U65DPkFiE6VQMK
jBmJ8jL4unrVTJ6dzhiaSOht/7UJ/R24BHUv4c9nS0eHKaThnxvX+FXU7Ck54yaCnx6pSdkw3bBe
hin5iRTZPfp4/ilH4GjSx7cJ7/ngD8ZKKqO0yVZyZgXiHC5zgwVhyF9rVr8W8gHssYHLBFIOVvC+
guNk9NMXuOn5sPqwYVVDGlXeqJlnJ+wBzLKuZLdxujbOacPYtV4eOFlde6/vwn5D+xjcM1ZROHq9
G01Ktw7WksGKaXOTI5yL4geOBaMq5WoCduvYqRwzTHvHv/3zZTKHnBPOBrBKJ3zjpn21GxaOSf1K
rcwCFUSfbtYfVlrmRzdZtbs5WpMOBO6suJ6CbU4/SdAj+w70IJ+VSsKpMdZoW7BSWmQgu0v1g5l4
P3pY1uckKz/rViZx4+2teeYIaQEFTft2T+xM7NMf5aQ5V79YToAm0TyhTYayc4gIjtN6z0mXoT+U
JZFNwtd1ncaOPXzaGlQMlv8ttnVbRRm/lp0slndz8uaA9msVdh7hEHfmV6oj5oMndAWp41muHGZx
PMtGM86da3uETWs7IOJ5MNomf8UIzCg8GDY4tNWCglBt4IOWwr8l7e/aGtcjYFGSfpUnPjZHvSew
vdJ6Ss4ajhWvkH6FSaFfk+pxNgrnWJYNfJNpfGoyY7v+84ViyZOEeBIUSmVQydZju9hayAm8hPbi
H/6JuN9TNWNyKCTp2VBkxLpGvEI6y6p7FAuXbRB6OGJJf5KR+mwGkiy8cfP1ny94EhiITn4wKxgi
hYFkR1FZbOpWSkoEGQ3/zNM/zJoOrut1z7NZP0sLK1TSH7RNbwugGb7o+Q4G0hnWbBYlnbO3RtMh
2CoBExikyDoUeenTyoLMHlIl+Fh/+P6pM95dbqgJS2t+4cYPun3kPdBBx70FFpIYYvflcUSq0xcU
CbZHDu4JXv/BdmBmIQG/L4Ap4pyfcNbl16QqIs7Y+iOTJRFoE8KePh8d3Yv8HtaqVh2qbAFP7LQ8
qOJNrPKN4n8eJNbIyFm6LypbdnqXvg6dQf2oTX+A7YgXSfF7hLEkG/ulm8Sblu/msnxar+5q/zBl
n9/Wqo8Xw8ZopoAUzINVv0DaHne4QPY564ePsl7J786TeLQXwwtYBYddOUPfAXGrnbSJChxn2epN
TlxqlPXbFI4gqmmp9QAU/fzWlqyUYr7/jUrnO+lZMXK4CXIVz00GuQY6caQJIzJQtcHAdja06T7q
9Oam1cXOHDlul8UpA3kcDV4apSPyyUiE74l82Zm+72V1i++lyf9mGxGMFjhtoFLy73Iyj0WSh5q+
ao8lxMbGt5rrLIqfBTr01rhn367fKWldEYn2SpCLzHlxnkvqqjXNk3Aw6vTQJJUfsq9uO3hXiqei
HiOrVFSBOyeC3j+FLKc3gX3StjDpRLGcNZ2/ecEsveRkIvjoxEnX5zGs3GY9aUZ6JTY2Xaz7F4Gc
PBim/2bKP+liVkeWkrM3VOulUyGi+fKEKbU+dcLZ7oE77mZy8jkYi1Q+K71HFSrsP7RY39LnaTK7
Sz3r3eM/X0BNfFWFgi8vypt0spKhRa57cojGU571bdjN+Dzwkezjan4S9zd/ZYB4Qmn0yYNJQotV
PAQgTQpHmO25cEq4UCYTYdpBYS8NgaK9eNUeLVkE/QKbVnTAh6So83NXqDfe1eVB70xgR+ZYQIOB
xpS683qd4c6FtOzacNC97bGYhXuonL6n/81/bYhlPTZ61e0UWM8TC0otXe2kSxH1YFCilPWBZlv6
ZpCqpVybQnHpGLZy/yunrhTW/1jcncWqJumV99W2E0gXurY1wZyV16UeP3Vl6TEBs5BLnGA1V3Dz
pbuFHFijokCwWJ2FKi7Q6mu9ZcDJeCAdc+v2wgQ2O9pfcrZLXm9K9qr64DqHlJX22vfNjdtajnVG
fLCqqSY5LTl/nTA4/GLrua39AmuSHdaZjRGxN+1Z3PGdhBbSSb1TMfn+yWBzlhlwUS0q2ViypxW0
+IgBFOZEll4rbic6Yype9al7IK7uxdxGo84z0NqUlzybpkeblSHEQsbtW5NQbmSmRD2DTMq/p6lB
080mgXEBv5QK6W7wk0dcoDrysNNi0Fa08fr14BXJ55wynSxiZdIipTBlTDRrBqAnye6gUO4HiDNG
ztwsgT9o9m9BevJKACzFInYghtO1ZZZmIFz+WoKAxwAnou3iepi5hcLgXgZ7vtiy+VK9BgQLSYa3
xcF7Buq0rA+LojhKb11kOjzHahC4jit95+aqcn/Yy/q3aR/5sK8Me/cCxgbVJvlt0VEA3jzv8Pyw
w8UlY2wNsmp9W2YpwOfBOkwMWm206ihlsttt9PKoq/G89OqjB9bTa5wB1tzb8/dqCZLZWmRt3q/c
zhSbGOhAvWhmqM3sr7DJLjzc2J35ey0xctkr7JJgJnS/v5JS7K4X6UNbmVBcy/GSwylDA6azytZk
7it33G2ZOzwNHcIsOOPvsZUF6Zbt2eLMjVANNEHTAyOxBqJvPKPMKhtXjoTk2vaq4UaRvDS7KNX+
2JbDuLBBySQRl4QuqIfrKKsyTPVuJGjnwxfisqhDQmiO5zOgnsnIrsRlNm0VFnPygcjCju7wj3z3
h23kvKBuei7sPLbW7Fsk6bHAzz3kdnpG77ZDoPN5YEuA3ol9IRnXvnPU5IqTDdsETrF9SEzl7CxF
zDTNqoMjxldTFN7ZTNEVfH6D/HuHz6agXp0uXMPFJ/map4ZxcJNiuoz+Fot2luEMDZuKqkRN4dK3
1XQfeG0u7aw9zfqUcJChdjI2Gpwj30FYdtk/9NTSj4Vk16Q6fckbiqwbVm7a1yEYHsNC5G9LBfLR
yTQq9uKDPmlm+JIUgvdZrM18whDSonbw7p7mOoZJai0xnjjXbmW0O9X4mHtlVJCxjXrB9OGLzuft
6Xt+xy3OuYBlWTsQoYDESm4TIxqTpajx81S8pjrXkmVcgFHSlgALxlGWQmU+G6eOK0gwU+Cw+9bw
meM471NTm8M5PeT8mDK9qbIPPKuUz7rdF5ACtgcwAuz8Pe0Urlo5uEx5mAdZd1ZVfcP0Cu//mRVz
/mmx5TpenKapBb6kASDm1LD73lw1nvyhxs/rXzrbJOPXs0Gtbp2/lgkWSUm0AyJ6sce/rMhOaSuh
RJipXvpsfLdko2erOxDeBmihRLmjxNyGql7+Vr3xRygWyAxJI7SmwjvN6S+YJtOx8PSfma7fyJ/0
e3ts9LDpW7T1HprqxmmwotO1gyzmBhU2LelACpaGR7+xCmpLSf7fY4Vms5SBzdUiu4T77XCxK+Ll
ne0dHBMHzXMiXuaG6MTy936fxVu/kNIXeXm0U5seeUe/Z2qLR2ruI0EvdJTUYiHOhrw9axY547zy
073KnZ9chiNCgY0O87PZ+yq5sBykESM/9OzlU+plFqedfZuWRSccAqlQp6hhLxWWdna/wi2Ps8RD
hvES5qrej1XrEfJfnxdXJyifK6pwF1pOwHIFYgCHhySa0pqBn8+C7pWgAM4sYjq0glvFTlRKInrj
W0Pylrco/VRJNoPoP6YFpHgvr0IGmpehwtnyuRTI53A3iIEIJGliPVMxQRugel7Gw7IVD/VGHqZr
yZS6Q8opqRi1XZaCYZTF+rjxLGXw6Ln5jxdmJSS8Ovp+XpKvmaUkTovmoc1dDyaG5PIWuZbMT5Cx
FJdFMTa+44W7+6xwXtqZsVfqqcnx5FEp0UPURw7z6Yw1vv242WN2xbVlX03Va/XDyt6TKkEi5Exc
9imvIErt0R+2nVGycKlUvpLU3GgPbF1kjNmXWzU7z1pEtCTwVFRr/baG5Ctr7R/FQqGkTQkI+53v
QWqIbEOdC8GvVuqFgsINX9IuXkbK/LyVJJy29p3D3B8Dx4ehnjmDrvrBadgXy3r+TZ/wYHGBi5MQ
wDVa4BckIalMsEGkk3IPpW/tsa6Gk69VZJ29HBFgekg5gQSioXU5UN4lb16dZ1ArAdlhCjbg2XaO
XXt7wyHgurhQcGqHqMM8WlxaqKsLy2h9xGaMUTKBy1LEiBqBAMWtTmdRArswON2wL1UHn37A8ziS
tTHI4x8WNDrmahN1jJd8In1NNoLEB12tKjZLwXP7PWNqbtS1diMmd8txgvsE+zZ3jos2DaeRDIkA
mcrPkXYh/6o87B3t3uBiaavGi9+JW54MGvIoGQFt++RC7M/EqwfC5uDe6yUFmOrFS9o9aa0JbMee
oGSMjFeZOsKp00NXI53hqoPGTArdF5VNV1e7tVqoskDjy/JkOXFjlsO+BrbP9aRvSVU/NzW7dOou
XH/FbUEYfYFfp3uInW6I0GmF7P/X1FN3/wdXfq6oYW3dcpvyBudVnrnAsT8Lv3rcVAH3KE254q7h
viXWtLnwOPFrwz3pNvqx19E6NIa52/cLIybRYhW54q7ZTvzs/g+XCnZcNqyDaqsvgktmmgW8oqT0
l2ccEQgA45x6obkZF8nB0R5md2+OJekdHZAOeM2+H0nh0ukkaiReTDPRnnOW2/Mi5o/U5zTHbR60
9I3daPtvaT4waBvwpDyUg9SYvxLB8tTR7JXeh6OrDUq8+WJL+SQ180mz24cGlAgjwXT/3V9kLR61
3ibHkBQHnbfAh/zpOvrbwuE7mNbkwueIOZwOUZu4xLmBzJTOCwDdJCTn+ax8dtcc8oSTjs82EzuT
EFpcPrvsI3oXrW6HkkntZfXpp0xCxpBCkOfBZv5Y+Yehmu3hzFaY4ZxyWLfa526o51ttciNUnamT
YRLVtFzWk9LKtaujSJRURhOrWSf40Fr2ZdRKbkTgdpOAJluEtmAe7Gx6TBLqR8odomIYyD9ePeC1
zdSE0DQTIADetdCL6eQ1CSIMV4As1FHDlHbG4HYXdKV9bfXFcRLVyaBlsOfOJcLXRM7nrLhkfn+w
BpjXs8aMOHvvVX7neybJgzc446WlgAT510KPYhfuLMzOcsh39drh5SMypCYK4CTrJUDyJidS6zcq
jNE8NY9c1dCGBoMIsXZQBmV7GHWk2dXpoBeimRJZfcUXUgEYJ5sOG7RRgvRBIvIj5AIdjhtvXUVc
kys05o9anORcHscGIjjqA9zz2TkOKNllrXghkZNO3MngOIYflO5IitkcARwSyayxnaIebFhIQAHi
rK+70xUUE9+3Qpvir8usCcZij2oRYN0dvGn+bP1tPc/M0r7ecWHNyOs3kDfpuYlpXmCCETWBiQbf
f0umyNWsJ20ro2nEkODyLjIp68QVbjlm0Vwxf3qFNcXDonMfU9HyPpTOQWLFR9wEFNf4ymT50d8N
icExODF3+bG7lWncbIvP8Yo4tmED9R+gXWE3lDs6WBQSht85B7eLJ4tdra1Hb4CHPzDFxELOO0Zz
Yny1rBAafrmsjSvHhnXSjktGqNlwqhDVkhVS0fPNqzrW24Kzj0KAzjWYASSiimygp/UD+Oh3ZYhi
V5abFZpdm+41b/tLFQDIg2VxmUSvE3L16CVqqWyv61I/dxQA3wct6eNi0iMkk/ZmDgRf+paLMHJb
B68yw86RqGEvBTk34hi7DoHzqHVLESrXgVk+GA+yYX0egWpGsnSilADaI3MrtTfS2IKrUAzjhyol
2eemhiZEvtIDMcxdMD6TTfPAhRy/tJZPWXPEoXGLH8ySgeLRCcqszQ4zMem8Zrhms0NR60Ma+0ZU
eoDzEvx1TtIEvPtX08XoLAgIHHJN++Cx8r0HnZuEWeDwAOeDvBrvZZ2glzOZ+BImapfMsT21IIk4
BzskEUn8Ev3Fdsicl4nbKAJzyR/mpQm8FeBSj4HK4GE/TbAcLPhjE9eE0JzPODI3xw4rIjB6HlMd
RoYxZfHqEbbLVpg0g/tn1s0T9hVOPxtMgCTt5943vV8o5DwwSrO+CU3+BCH4ZHrjF9eMNcGE8ESw
lFtA5vmyrSq7Gf5zpffiUllsxJPhfsHtPuVGt3wi30TyfhTuLNd6LbPHupZlE6RCnuAA9Qdy9lnU
4Wo+O1DPcsXfCe/Evslys1/hO8Veub2J/8HeeexIjmTp+lUGs2eBNOrF3EW4YHhomSI2REZWJjVp
1OLp78equVOR7KQ7xhcXGGCARqM7qtvMaWbHxDm/4DZ0KYN5GLHT25luOV0bPCMuRKdA3hgb5UlB
pwQyxk5ylTtQiXEOdl14aa73t2MeDrd//ae/aGFt1bwpTRJc/vMPAwEBx+1rAEtZY9+p88Mo5e7Q
GdMPi2vvVRwV2Ce3SKgZQxM8VmEHgUb0aEv1kM1z+4tpNt11wytuP0wkGrU6jg9FweOodtT2KRjq
7sn3A2B8YA+r4KWP7AYBuF0Xm2IP3gmaAihh9dKpqIaJpvscF9pVUDk8BWcus5v2KuC8ydlMPTBK
KgnM7wgnvgCzBa4RLGGAcNlBDweV3Cc3j7oLL42szjzb6MN7dKx1YK04L8YB3JrmtilKcZ/Z6o3s
x+pGD8x3nO3cfau2e7RAdrZvgnia+r2PCcJWUFDOJ6vaQFS+bO2UbV7rdm5KLJAt35GoucWf7A41
VvRdAbeZlc4GCeGC7EZ+QLTVR4Yts2CDTQDcUv2ugBjzCKviVlLtQSZBPFsZdSwmgSQG9SKmonmn
JnhQcrRErPQthvPimUOSXrRmhmYyqdg6CzGkoba+S0YucdhDIt6VfEH8cuvA6mNkyEbDQP4OL2lj
mzJ7HUs08+D3dWCuqcg46JqgISf8xj/EUr2KlQIdCIwxy6pBVacKPbMA1J4I+6C1LaLDLRq95A4i
tbDvgP82efxpGgwAD3rR7ju1e1RQENuGsrPZExGQb65NvSZr1SkosqN5IXXd0wJcAtpYu0PB7zXW
2t7Te6O7pKQKOEKGkipLPj1U7bgjQXKH+wiuoOMYe7Hafgn75KlMutqjynaLwEWMtBuQ41H2XKrT
7sr/NsJs2GP+E1yMmMJtyyDCuNTVX2x9kteyO6hO/Bz02rBju4UU3moYWzQzQw27EmN0Xpqse07M
pubeCIgq76hnBi1B6TDmSo9JjyqSZGukenozYc8AR0IpboIJOglIIgoTEXY4nX8/2Egt6uSP9llA
EViRUIKKb2Dp06ecl2dnK5+7bMwvu0m9HzKVujUGdHiHQPcxSYbt4/ROJ1+HMPowbSZ8YhJb+UT1
n8fbrKiC9jgWImjmZfm1aZfsaiTT1Ki8QOvekzz7Lyw4/Vukjzfg6ybgh8yaE7UPWhDXF3aQf4eX
QvWV7NmIX0YdUqKKBOe+UHhxRKDm9xo69XtMacyEnZJkNwSDfqo3pqbF6L5hzQr7EcxkBnOGZ74G
tZTsLgbBhzIBP6EO1s5GIfzmr3+rq1F6CZpM6LsCgSxm+zs4J49NF3dXU1QfuP7X5GF53qY65WQ3
eENmL96ICBihSKtbq35LdF++B7YPK7i6K4fK3PR5+wUAAXIinbFvXfMzugiUBvTkvdEUBJB57O9S
NzH2NVS62777GsGY5HI+3lME28PElNCwspa7jNiMM7IrCOqrGgWOq5mBjBRB440JCgG8lC8K/xbl
Z/e57/yf9mh5MVlp3FESC7ERmAOR/V6XGAJZqVrv8+uCx5dVD/DXp7Ld40bLLh1Rp6qxKbQUtDPU
qiP4o2BfN1zD9PBWI5EN1FygVK0Y3CIg7XXx9DTl2bTzm2yPQDvKZTG4HryWESGMINxnBs/BsuC/
jlXLTknWOBm4KAiHq3WWI0DLNkxGyCQnMFDhSoziTTXUr21XI++DY4VbuIicQZsSVvPcI2uCwnaA
PaIJfAPsMsO6U4CRMrTxrkgUB0XsfuNIZtBARuI5UnuYaGTIN/yJ3GkVc26RlDmo2icwxgo3selP
uwITGVhoiGWaeVdX6TO8OzL1CAfi3hnsSNBfKNymsVjVH2LoHH1lf5nEF82I3q0ebQeKzyQAqNtg
zuTe2THlA8oCPhSaGt2o+lZIThijKzLEgzJqotVn4NONG5EZuw/D/os1UZ0oovAmDvWD7wJvRQP9
R8tz7kIFrl1G4afEfnNsh3dbbr11yHvto0jdJYayZ5ecdlREEYywdvjleCMQF3yGb/IG07Wp8pKx
v42M8DNiFu5FNVugYSVRbxFHYE/sA4MUio9d82RukcR6K8jTXBT1vQP4sMkqAAb51rcQNUHk4gCY
CAebOzOCBdDSfF1DF/WjeKNWFRqGJQcNSVReCJdJUW9rirKwX9F8CJRLAafmolP0HUaAnyz31ZLm
DarIQStIZnWwHpFE3sIkfknD0EOHVWx01bZIIqiHPKivM9v8nE7OdVqj9FFkGzwgK4RXr6Nyeip6
DHYpCEUGmC7FwkyGp9AWNaKvAuceP4lgQ2pIcWL+sRU1sBlbDfD2AG7rehZS8WRWt3mA1h6voush
ocJMJSyexh26FAe8HxGZdAIIJv0mV2RMCbq+c3GuTC1E6VSSop2jvMQqMLNimJMrIySLfHAPcetf
VuhjxXpLIQ7LD3AkVN587lv690Y84f9222jyRhohF8h7h/ZDvfK0FC9qe7ZNhY0GuOZOgBMKx+yQ
2pAK4wldfbxFvaLVqP2R93RjenZSH0DSjLdBdwHcRgoTGY4CFJivaHfcSB1lsnHLrReRI7IZVktY
6xS40Xg0P0113m/kNx0vr43bIyHh69iedEj/C1u9Ted6ZlE3VLR4YaNqzNNYvazxsqAICg24tfZ4
ceB3nyMwHXf3XVw+9Hb4qgqD7DGFGaNXEDvJHkUjE7b14KZLa07l4TF2qHyCcangIAUUiqLpomqC
Q1Jxa1CMcDM2jueI4l62cAPA6b1FOAfeNYgTXk8t/JXUGKobRfPfBqOGfmHr19Rd8peWX+ONAcYS
GHXuWg1SzWBye0I/rAV0Hz2x5VMJqqxPeeFMV/rU7+LI9Q+Tpb9neiT2UWO8skWUVxFVKxm3/Ooc
PRXbTG8noB8bjqm5aombyEtLacMYAh5YES//7FJSCWZ00eVxjPwa41jPaId9kHEhHYPhvXIQJOSa
DhFCljn3Ffwcd0iKIO/iI3irCrj7AdCXTV0fBuuz7mBzoQ99caWPHXnHqCfPkJaviENEnuy05LUJ
ETOrORvKGsgc1HrACHYdXaq6gwJvieIYbi3JLExiJ2MN1gPPcdQAxEaUY7IdG/DuUJDujOEHWj7G
s5ZR1ZTWdNUEFK/wObe2g4uJveOQyjWBTyJxeNs0Q3TnUtzAEfEpHThZ/AiNWGBHJOZ6QArFPZAn
yNNdLN4d/FM2pao+uAF6pY0PrDmv7ivefdcIoUKDJLtQx7O1WLQvBG9wTeLumFodj8dmrK7V/KqP
u+ompSBBajE6+Chk8zBWkKNtXyhV46gQy4NVVP2l2k8WaD2sEcxYe8hc0Kg6oyLH4F0mKVsMcjAQ
kZpbO9rarR97dtE8a0APr6uAx6Gk5B4D7r8E5wPMMesGkg9S2+PuiAIUBm0cEU16RZpV7blkG3nt
7HKbuFO02VivM3pybCqoAMPFzlUHwpT/jPGEhFmNkcwYvQ+h893G+6og60WJt3hGL8MzEC40OgxB
4VQ4l4Hm3JaodklX7MFG8GYKAL6o2qHnQKJo/VpZpJHkTT6/+ytvLK3rTp3e0Tj61E0A2lIUmIon
xQRXAEoAAcuQxOpItcOOoHKT89pjsAvhNAwObfkZgWOSYja8Rd+2n2DSeX+hU4fIQD4NNP7OiNJv
ZawdDK1GSTHLD0U3Zltcpn4IiYIpjsFwfTX0x8ysCw9d0m3GaEAzq2nYRGTmFYOr3xcwYJwBSQQp
qCeYOA9tkR8OvBYSNw+r6ueYSF6kIdooDXoySQxzdSovFXh0nmWaswN9Nex9/V2mo31p8oCErNZw
IQTP8GrGBJzWZhikjMGXAANpE6bB0CbDkx1HuyJ1I5xuA67eaGntVC2mxM/FurB15wH9GHsjSQcf
Cpv5pF6QYkrxDD6NN6Ql/8zg0lwqWJsr1Zx3aThC4Qwc/v/C6j96Ufyf/0GOFZqqCWEbgObX8ffb
b9m3/N++5X/+GzzFjzj8f/7Pf2PxbfGHO/MmNNsgcUd9GKLJ31h8W/3DsXXLIUFE3sJSXVDyeVE1
4X/8u1D/4J/YwgF0D9AcTfp/sPjqH1hr665rqqZF+kQ3/jv2FbMTxy80GHS+dIO7Bv8ywPaqdPSR
dyIroKRGrhk7/Id+trZ1Z1e8gCz3JfY5ElVgXqxslBkUn6qxeJST9RWOtNe6byHGWhfoK4DEmz4l
XO5kZO65Wu7imymmyNubm4EYDHygbz2SH0IHlh3sCU4vnqpLUoIuOWYjlRDKoZM7ewu1JT+l2ICg
P1a1l0aZHhJLf7RA05qW7vWl8YjzPBVKLtzB+0CiZJQUD9ISnSRMXAZ/x21wY3CuJxmUxOZ9QlMP
8EecTbz8rT15jFna9EDh70aTxl1uDJ+kbmxkkz9Y3PLlOEOurQt8obaj8F+mkVKW42OjbQWXVU8d
z0eWwA5xiajN6nLye4AKQfrYBDaQHI6KyOzeqEq8qE71JTYYtkA1PN23DiDfd07WfFcaDiOZ3QAn
3X1Yfb8jEM0T9ZHP9NdEUsx0dRYUK2emXHzgM40UN2vEkI3dfBwFuUWNPruh9HWP1MO9XSk1DJxk
k0z2DpfCuUJwglBlLBlMJpIyXHtVy+SMg30yM4g+/ICohGXtisjHx+liwqj7xmmr/aACG++wld4l
ocA4iQdfSw0hLqdPXR6B0ddMzAMsHd2Rix+j3lR7kkQW/gJ6tLc1tkW/mG6GtMIwAcy75QTKQaXC
l001wrFmmm0ReOcZj8R8feHwXu11NJIHVEJwpQQa4erXPHVn+1Jf3bW1+E56Y7wA+P/YqpE31ZG2
If4+A46+9rkGO3F7nZdheVWUMrj+3800b7jovIzyx3/8+/cCz9JqfPoRwGD8ZT+cmXfr++gh/zP6
9i//+7+3ThfnHzZHzTTYPB31w9ZpOX/AajLgKrHS9L8JTv+5der2H6rtsKM6M5EJEhSBUP9NY7L+
YHkauuvAbTKo87riv7N1/sphUsS8adsArBaBxhLvrBqq4K4xQxBGE06tn0OekHcfhuE3Af1rOP3T
/Lxhfwij2FZ4FA85WZwaovoV2nKmBj61qt86FExxK9R6fGMbDR75iQg2f9lB/ulxQcZysylx2sS3
dhlOnvG9IAs/8tyb+9VT067+vlVw2CMT/ZsPWxu3xUmD1LMV92xMu3CEU38ho8kBsz+J4m8HrdX2
1wZuwVC03VKVsTtaPKukcYs2iO08QYhGJWx0eNJ55L55zmVjKZ+Oz9TKB5kLBilCiORp5w6R07AH
SE2t324MbIKiE3v7r9zL/5oYE3urj0vBiSZe+a2OHH86FvGrjxQYOTLVTXxIWXrpwE4wMPUYno9/
jzaP1D9HyT/9zSP7YelJO6sTsx7x8AiCrmRndDw9AxLWjW6qfG1bhL62o0EtmOIpziIiUWHR4mbo
iOzm+E9Y++LFGQKqExiEiYvILKu60aviZ9iNh1KdvXOH4PZ4J2vzNsfBh88sCNbeGRtzN1K7+hJU
lQ0wATW3462vfcJie0idOLJqHachjrDohwofFdHbOQfBiQltpsnH/fGOVqdrsVMUSm8iacvRqgSU
JECLfBJmY/MSdLPN5ArSYEGL24BFCZg082vSdNvjPa8N4GLDqNI+llKU5q4psJLYUUqKg63Eny04
s4PFViEG3ppjGqPQig8FFf0kQUUSEbTIP7ODxV4h4lHJoagrXo6BrfXQkGxRnimfq8GJPXVlMzIW
e8NcsVP7wSSAbN/w+iikpqV0YTLCGSsrKiEoq4YxgJmzZsRY7BRukRhpK0aUcCmKZ/u+0iTmWfht
d97xDlbOiL8ufx9iBo6L7/QSe5CmaUVD7q/I1d2Ua+mwI6/UDyeCZ62bRfyXRYc3zkBaXopkekmq
MbwvZVM91HER3p/3JYvo7xOKHL1qup5QEH03tDJMrl3cS52nxHSS4cwJmUPnw3gBhpaJw1sDmQdj
PCgZZSo30IDHH/+IlQg0lqHvg2FlhLhM2yWKSgh9GV+tCcz38ebXpmER4C21fNtRLZgaKdMwJLhR
cLLmQPA0Ug7H+1j7hEWMt5C2R0hhkLfqDoOCdHQopNTqSKb1eAdrH7GI8QR/4tId5ikoK93dl2Eb
w0VwZItniJJi+XBWN/oi0m3IN+iyDZYHc3S6Fbj93tV4SFDuMtPzroSzzeXHxZS5vNbiNiD4DC1r
MQG3evlY1RWG23o5uZjJK6FrP+LKrVvnXdb0xVXAHhkydUaWdqBfUvyxRq3ZAqlU9BORvnJM6otI
HyLyg42okGdWAjA7hWgtcyvdGUZXZ6KjVtYaVXSis5XdWJ+XyIdoHIM4UDMwhx65QGnv1bZV0CiB
Y9Nti4BqxF1idgAZcFjRhq/Hl8U8/b+5S5Gl+aXLdAh8u5h6HwsSEWp3BdIG9Xe8LUK5U8CjWY9J
LNKAfS5FUFWNhRRfRsPVzcfj3a9El77YIEbf4vqbKL6X2QqsPiMVIPypPB1vfe3qoS82CLMjz14K
alS6ysfsUEhEpsQJ4nSkRjBSBJWK0ePCNjk5iV5ecPmt4MEWf6FWbJonAnztGxc7iAOkV+ILZXjS
9mt9Y03uDzkMONoc/8i1FbrYP/AjsCCFUSQz9Kj3grGPd5WT5k+Kg0v6kPntiXfLymeIxQbSapXl
4LFheIE6xW+xU86SmGlwYntaa32xd0CLwclJsV3PBP+DrLnm4F/SRhX05uPDtBJbs2rIx9hCf2E0
BbhYryG3Ig6G3QjxqSStNl7mYL0zyAaWDL5LUjbixMys7OxisXfoEMlYR5XlWQ7GoACrXYjmUxKU
P+Di9/LE8lrrZbFpTMaUlK3F4yAM0mRnNRmSUpKCU6jJM69tYp60D/sSHhFqHpfD5FG+bDyB/8A2
laa9Pz4za1O/2AMsTQ0VeP+TF2N8uRGNBituLMSZC2uxBfCKKhwtIhREjZGdGmqfc8gzJ2Z47acv
QluzJLnZNJi8yFamxx5DHn3bBbi3nNn+IrbDuG2kXo2Th161e1BU6Hm8B4zzhkZbRLQuO1M2Ca03
vjAoyXKajSrWdcendW3z1RYh7eSoJHeYrXlaUm91REN1ZUAINvgCme15cBRPSch1y2EjMvtwvM+V
IP9LverDQo1VpVJ79MqRAou/AgFVAEcMgKIN2L1UPcuN26QnuloJO20R3Llv4umoKb3XK+YPnrdJ
tzeaREIy6sFcHP+cleWlLUJb7+wujxMf5BwB/oQ1YbzTjCI58cKY5+E3R7+2iOomZ/Oj3Nt7aKeV
OwLwTUmSm14CAdENfxY+hhHgxycW29rULKJcgwDuO1PcehCwlIui0k1cdcVlIltI8AUQfzmkJz5s
bdgWIc+J7yfQkSmfF7EP6dtE6tcOB4QHj0/L2tQvot70gzpBUJV8F9mLq8aC7d7hi3Tt5rghHe9i
7RMWgU/iVum0Nm72FVDM+tnXggTV5jZPfxxvf+UTEMr6ZUdPtKgrg04MkHHAB6bj9GLbKDikvh2c
t3bVRfSbsZIYjgNYHH9LErQ1QKXSdU/p0a1cetTFaa7L2BBIt3bYnihfA6SMLrravae2ddVIMz5v
91UXIZ7IqVIQrvvPTzAEZESzw6jm+BSsTLE6T82HvUo3sfx0whld3LuIlsyt1+cP0Nzrh9YTMMnY
s9E6/DNMa+X4ACjlDsNNsDUWjkznfcMiqEMDDRsVSMIOsNwPvCKdnW8o05nDvwhjYCQpNnk07tRO
tpuMcEQMzAqvjv/0lf1oWVAeGjJeKbjP3SAo4brV89AASsK3aN9J43NtwzA6r6NFKEO/FXmhqy2e
fabX1+pdnJTIZsTvoa4jhZSdyBavHLequwjpeqoaWVDs3gUR6lr+cOMk7qUCedVKlMugUjFBwk0s
MlFNMM76NNVdxLjqA38fQwUleKRqUKL2IO4gUjBE34xEe0ap/6wbIjKYvy7msnYHTKbbdhdbLiD5
GF+qtkKE9fgE/X4vVN1FmNt6rAQoD6GoZChIPisWoqhTbd+zF6YnFtvvY111F7E+tAamp7aLiQ6+
hDXUyAxBu2kIbXt7/Bt+v5r/gmh8DHdRDi6mBAGuOShaPrmViZpaBseY9ayBQnbNW6SQMu94Z2tf
s4h6LfJFVQxQIQNQkleop6NjlsTj7njra9OxCPu28qUeIO7lNa7+VivD9YC216xQdGKo1tpfnN64
NcQQ5ZTGg1h5x677FS2DxwRw5fGf//uTSXUX4e5GEULe2L55lD4zvLsDILtF+ISm7pWbxPp5a9ZZ
BDucQqVynbb1qsi8xXYCeRrR3eNL9/n4V6wMkrOIbCrZvay5o+9EFe3y2n8GIv1ZmNnfYIPVGuja
ZuUsItqJ+kDhigC2059UTx8oFSc+8PkJzbRdUMTIOvpQWY2qKW6HaAq2BojoE2O3MkPOIt67wGzD
hJa9lOvh3Qg8HSkjV1wqaNnvpZO2J14Ia/3MY/vhCG5LTCtTv2g9I4rvkwyKgSH4VimsC2T9fx6f
qLVO5hj90InvRKXdRVXr9Z2UF1o13WcZCkO2kA9pGJ11ElMt/bUTF7/KSCpZ4zla/MNC5+KKDcd+
OP4Fa0ttEe/4PjVVU0XsJl1/p9XBPVJd17Idns5rfhHuEz7YMTIKuMVWCF2Lothh2fWWls6ZP38R
70ZvDH2k076DXHmS+/s+LiAuGydOjpX5tReBXkBzCnD9azj6lEf0nTDBdAZemgVGmSqubscHaeX4
sBfhrmlS2pMilFnH+brJDCh2xatva1sICXctZvHHu1mZansR9TjLd5wcjFXScqHzp53Q672fhbvj
za+cS/Y8hh9iwYDgh2iGhgDvhFBOL65hMx5vee2Hz3//0LIczcYqgLF7utYcZF1cZlwXJqM9sR2u
/fBFEEdpM6DTxA8XxTN6bZvB/XH8d681vAjc1I0rOSXMq4Yfj/DLu8S1L89rehG2bdklw9hbcKfq
WAOC2CDE2er19njrawtyEbUOQKtYTd3G0/z7JERGo0mvHSE9W1UfBazx83pZxG4gmkCRhoqWRglD
CitERbW+AW+Hs6uWF1I5BX5cmYalhjurHtkxlTuBOfWIWLq4VqFO0J/YnRfa7P8PD6Nai+h16g4C
v9kpu2HveMMh/GIgUYtR2VvVXIz33S7fFco2faxe/WJ7KtO2EhHWIpRxOCqNMhwbhIKC20aN3syg
RupQ8d+PT81a+4tY7qkjjmPu18iZSOw2MJz2lRgtDGc8MfdrHcx//xDSVduqlFfpwEnNB0fm78A2
bh1s6M/7/YuQdg1zVEss1XazyMYgEAUQ6W1tmyeaX1tRi8DWIFUjEKQ1EKJ14w5jI+x6jcE6EX0r
h461iO2wNrqUG7iy0ydELLK2fbenYuPmyqsW6fWZE7AI8cFtjT5x2UBsofbRRk3AOm1Np5rSrcR+
+NRtb22eFzEu+8zwqY41ECTlN6XvPvdm8UX10xPX/ZXml+A6nNbUytIZqtxAYjydj2Ql5Tqut1Nz
YjbWuliENwR8m+z/wItChDfVZL9Bz7z1c+f1+EpdWUrmIpJjqPE41yAKNeJDVcVKtIsMuFHHG1/7
7YswboMKfGvb8dgyx62hVgcH1bG0n07g8NZ++9ztxyA2kRQJ9Kz2hDAhZFX6mzto5XkL1Jw7/dD4
GGoxiaemRry1uw5R7MTB/L7sshMhvBJk5iKEBWVOEMMK5NLefwod6yqN1ZeCn78p/XLaHR//tU4W
kVyYfe52Bp3gI6bjniwvHSf4ahXZn0qe7I/3sbAq+a/zx1xEcitFnYRaX81MUHRfAP+amhixJkMC
stduyg7mZB6EB4ozyQZ/GrmNVImibIPQjq+eeqSsLbVFoPeKzo5rtEwXCH501Z8Uw36pXf3T8a9c
aX6JlGt6vQ6lVSBJoKDaLMzbQcqDCv/0ePMrF54lMq7zncRC+qHy+iba2WJAq8+vH5EOQdrYiW7h
cZzYTVZCZomQi7AXrKsBBS03xKvJGO8y58xbsjEvwg8B0yuVSMGtVF6YdYizV7aFbLeFuF4fCxKE
xwdqbR7mv3/oxExyHPJm+e1+bB4UNtk0NOCyJy/Hm18bnvnvH5ofAMKmFrkHdpSuvsxGtdmAU9W3
x1tf+/GLmA9EaHKXERUi4NrnHrtb0Ps7Q5En1ujaj19EeziUMqnUsPZMEUGlFEnhNii2Sz058fvn
mfzXkqE6U88+jo4RBoHTOmnlTWjkRJl4SUv5gNIvbjvt7rwhWoRxGplIoDV0gYkHou/BLbp6CMCf
KqytzMASBpc6uOGV3Vh5lW5/VzuHO78jmkfE96ITZ9JaD4vjWtgdkuwRC7Ttx/qiTLXroJQpJGj3
xMtrrYPFgZ0NvtIMdcgnGEGF7pm490P1PqzcP8+agSXkramMtjVcZoAN9bobxXUS4sTui/PW0BLk
5vZB2sZlUHl5En0Cbf5UVvLZ6oJ7WZ6qS6ws0yWojSJ/pXLnrjyVWqCZpDzby5vByW76yjlvmS6B
a6RdUWVH7MCDSP7Zwmp6pPSfJuWX8+ZgEck+Oi5JIGOOVMbqAuOF/iKAkbxpjfq8fVRfhHKjxyXi
am7pJS5KijDNKpE8tor7evwDVrYifRHGKISFY26qiOc56JNfhHFJpGE6+Hy8eW0eiN/sREs0Why7
yDjEOPcmpXyd7OyhcsrbSKnf9VLBc6SwXiMbiaW81E2klu32gowNnjtlfN73iUWUI2ZlYSGvl97k
Yp6t1cZd1yOed/zrVgZviVVrldwpzKEovcCcQrRgbL0s5A/c6ZMT+ay1DhYnNXpBKuaxeemNsm6k
p2mz7ojvG+WpIs5aB/Pe9eEYHZO2darMl55pBmqAXs2sstS6dl+dGKKVEF9C0rRMqEbvKtKL/f5P
Mpc3g4WYU6nFd9i7yv3xeZh/7e8W2eK4tlFqRw9CRec9qV7NaDQvVPzdNzrv+hOfsdbDvLw/jFOT
gt2s9ZzE1jTlP7ppGK+0SSTfknFA2uq8r1hE+hBVVtUPDFURImbUWEh0JeJpSLWz4DaU+3/9BoxJ
+0yxW+lVuSMvxxpppD5FMvD4r19ZSUuQWofP/ChTJFfxCJo+qwXKcnAq4Xyf1/wijnV2WVOMTLGb
+2W9t1to6BemX6AbcbyDlYW6hKRRHU0K/DFwCbPz2KtJaVaV81rk+TcTrfHt8U5WltESjGYnmQCm
XrGMjOYZ+atHxB0+u0594hW/NgeLaMbSs9dTdNY9O3ff8qLXLkLDOFXKXGt8/vuHECiz0XaUNpOw
BpTqTUEC4NCiUXrm8lmEsERGAw9us/B8xNfI6OIllSLydHzY1376InqrUQFzkdK4UzQNPkjmIclP
gtjmCs9vNh9tEbYlzkKmRLvHQ9kvUl5xAdDK7CLGSkh/slTUdK+V0LfUTevbzvhQ274tD6UrUIvV
jNZEPaAUiZZsDNfvRw+ejz5LWI5x9W1wrCzGLFvTOCgTtP1wTfCD6ioYIMh5yhSHGPnVeB3curqw
ujeI7En07PqF2VxaZm0726i01HHfD64W4Vih1/nXwTYM/6ExLCV+VwMraf9Mczskk5c0ZXZnkSJA
vzSKca1u9Aat/15Ww7iVWE+ZT+6QiRHIr19Wey3Xx/aSNCw+fL3bZTnEAGmpGG35sYvGiO76T2ir
h9q1WvoqHHmj1Z38zOlcbGSI57X8ch23UmrfF+iUk45EWe/4WlkJ0SXiDkTlyPUwlVgIx29If967
GpZ1dvTlvOYX+1hHCWlIBb/dbH12mfTKLlxvctztec0v3hxmB9AHHyzpidkF3lfcBGui+E8Y7CcO
kbXhWdxI0IPXrYQ6JKkVLHMKtjC9V96suHo57wPmfj/sMjEMaJzGVKIJm12Qx0q6hw4YXc5KNedt
NepiIwutSG1zYdWeTZkHz3dH4/VXGU/HP2AlQaQuNrIqQ5inQxrYcxCKQBBsiq+58k47dCPEYdSj
8qbV1BPJqLXJWOxrZY4FYDG5DBas7QszKT9VealdjH574mPWOljsbQjyIabgyMKrmtJESWU0i4MA
HPyV/AhCgcdHbK2TRThreaRNis6atYIMI6dQieQP2YbDn7bCJ50IjHly/2WXRqphUZ9vsrL3lbBh
Woz0J9jpK1Opz2L20PYipmXbV1052gUv5cJ6yRGf/5JMyuzDNvZfx0Ivfh4fqN8uLfpZBDdGiJPe
tVRXUwzPHfSyIhySwcGJG0QodbxmI8VErYR4+Xa8w7VBWwR7L1FxV7EB8Gxs4tsCadgI64tzwpCv
WUS6tHs/ngIOZbSSsT1qNYtzv1e98376Ish7FTK+GZHxyos0vQqdPLluklr9dF7riyCvYzQU/aJg
F89b+yrMdfWNR+54IqzXhn0R1vaQlVNWcxVN/DQ9tLmDfJvanIIgzpP3u0hYxDTiza0bzQeckzlX
yCXdcYl706PxU9tkp4p5a1+wDOlKG1o8djmhx1z/gZPK9GPK0LE+cUavNL9E1SFilcdhnPBqtexO
OST4kmxUv+/NEziP38PeLGRhfj2FIEP7vpU6uQdiq0keMKAYnY1v55g29XWhvAR1dqc4dif2VsN5
cuVYYzViDGmaxXlrYAm8q5DzUtuYW2U/lqGzwU6PHGIW5jLdn7WEl+g6S9UnHiNsWnhRxNlNMtT4
KUxD2Zwqh65N0iK+J1RLoWKL3NP1WTZv6OPeIMVjdO455waTNHf84apg1VNW4ZuReyj3fqmb5DKc
2s8QMr6fN0CLGE+bbGwQZc49WSFmOgT6zwkzjxO/fW1wFiEelJNW19jCeZ1q7FORXAlRn7ihrcS3
s4jvTFHUoEehxpt6gK2IKXh5KB6tMMDQS7yeNzaL+G5CBOM1aHSeazpIJ2pdjzhIlZ8I799eCHCO
X5zVvY0kVM7cetGIWlegagPypm78YjihOLH617pYBHgdG3mBTB1eallwZ3fTtW8JD0OpE7WFleld
AugwOioNqyoYn1gxLvEViy5TKc/KIjA+88x/WPh9YkUOimaZZxR45I7GVL0UMZLtod3mZ4k40cci
eg13gPyfq4j1m8iEo8V26WviuRyn81aQvQjeSuZB4LsRI2SE/Y3TuOqWc0g8HF+fa9O7iF23T8au
1zj9Yz2EROyahjkd8JE3xm2fKoX983g3a9O8iGIEk3zHQrbU6/9SER/w3J0Fw1W32B7vYO07/iWW
I/zQ3CjzcKN5SvEhbxv1KdD83fHm/8pR/OYuYC/iGHmUxlErPsBM662juJda3j2UBuqhiB6WBWYO
pnE76v5PPKmRTD+Vj1n5rCXOLo8dR0nAUu7qSdcu9VnGsRuRXMxDMz8vwJdYuzTKtVYVNRKorS/3
Wh2lnsx002si0zlvcpbQOjkpmepneYorRfq9KNNroYD2Hf3pRPJ/bZQWYd6OaDu1Iz+cSz+G3TDR
cdy1zep+St2iO3EQrXUy//3DXoI0ku+jiJN6U2W/m2lyKMLwWcbjiZvUSoQsxe2MTqWUDqUUYnTh
xxdVqYcvWImdQjKsvIisRZxHSJznoT9PgR77cA/k/+Xs3Jrb9N2u/YmYQRt2p4CJ7SROmrRJ2hOm
6QYJBIiNkODTv8v/o9/jt25metbJNCYGJN26tda6huMq5jeQafudarwwLbuWf/BGnW/7H8bKpdiu
p7Vx24ivQkZyf45wP3OIYNkjSMZC0M9Hm8lrd+xiyCfhFq3BhJKf2Bm0ckC5Ky+NQzpMh78P+mtP
/GLMx4stNcpnfA8RrjlpGH+YNB2zDUEE//bUL8V2KyLDWw/QybwileuPtU/8E6U6+Mix8b/Dzz88
i8sku5AzisBuhCZ7cDm08JMOPpKUObIfYVQhwVIIp5HKj/N3v7mpxzKGr6qORf9KArjftDpj8RCs
/RRVLsZR1wpl4LxDEKun3nRPiS2stqAImqB2P1jL+e2ia1BMpVjg2DMgfW6JkCL1W8m3zwIZ6/Wn
EbG164MAr6w61Vp4G9i9npjuWc/GJGO07Jcf//QAL4WAwRYO9GxrRxQujtGWpEnubFi3e8v9+vXf
LnEx9YBkB07BsjQ3cw3iFaB3eP8+NaBx/dvHX0w62MyurQcGxQ3bAF9XlB+GbX5Lho82T1emhUtF
IOJ42mqbXIN2RafA6+3Xcd4lK7QY+dYO3naM4NmOD+A6Aqz19690ZXa4VAmSIQlCvgQNetIeWHgN
0F8A1xZhiEP1GRapD9aEa5e5qDgEWnuEjay5QaCsRFaohwmIrkfddYg7nj46tL0yRQQXcxDxK2ma
0TQ3oTLyGZp1/hCLyn13NfE+6P5cu8TFLOSXSVRRPTTAx4Hakq/KzfHvCWSueS8tjIsfzERX7tel
GhBaCRA+wcOD2RanI4UJHIHKDYYB2W4xzeLlwwOsaz2DS2VgJdC3OTN4bvz2dxm/QSa9A7/ht65B
OB31oSHxDhqg0zx+1EA7b4f+MAleKgQ9pwlaEl1zs3XeXhDQ9OI29Wc/24Y5daTdUTUUDmDMv7/h
V57YpWowYmUTbypKcgTjRPMhUVMAolUCKUJYLcr/4AW/dpXzz/9TjwT47FAipSV3vdF3rgf4ZjB9
96hQYX8wVK+ssPz88/9cAmlqg5QrjtCiKJiLUJIqkx5AJH+/Tdc+/aIkWSQapswQcQOAVFyMcpVZ
rarf//bhF8PfDzVR6oySJYs8gmECFGf4wY2/9ndfjPlzYukE906ZbxuHZQoVORk+6MVee6YXY31F
kqCckDKbN5LejmLeJ8PjWP/bangpFISO0o/wypS5ru1whD+xBvnRe6pUXfz9nl/56y/T8sogQmYs
88CFMggbjjsAZZnnBzvliV9/v8K1qeMyHQ8JvGMZIAbnpuvGX4BsvcGfeEKkwqfRsaL0wge3gGEP
F88v0Jc+eE+vzIyX6sEqjCpvoUbeqJWqYulLdyQDZseJVSTDQUz8wUR/ZZa6lBF6QLAEvB0lkj7Z
7cj4fQkYt2WASTIGt7i+w3sH/q35p6TMMLnUFLraH8wEOGOOfpRnC+DlYb5Zu3jL//6wroyTS0Gh
gFR3UBy01nIN76olKNZg+PpvH30xulfhXNVWKOzUbOCkN0Csbyp4+vuHX3sOF+N7gUNi66u+BI4n
einBrvGWt3j61qJXwTr6tKwmk+1HYpprN+lixG9Iq5qWWUt0ryuAlcVqfpdjl3yku7syJC9FhQnk
3jxqgiSPeb/RdCZiKLye/DZLuXkfLHdXvsKlcNCEXdlFA0vgOd9S13wi/UfnnX/WRIbJpWyQhxtB
UFslbsjqseUWFPOWfY9CwHLB0CtHQF8DqHo9RJkj6ndzfvLJzmM/7CIYc+fvYrMjvwE+Zhv/7azh
Mv/OeQNBOsx83q79D0q1dK0s6khp74O55tq9PD/H/6y4nZRzGBMR5SbZvOAYN93qCqSow6X+95f7
SsF/qTIc58ZsS6nNzvQIxGzK5VGW7akpx1+BbwszfGThvDJp0ovFHSVjwDRrcR1whFFj+fdNXQFw
ZLx9y6MPmsfXLnIxDeho4RMYg2a3GLCSvJYAiyYP60ZeEzJ9sGpeu8bFbMCFQTqLgRmgplvRge85
VctbFAa/0Ex5//szufbQL+aAvolj32flvFsoCIWx5yHRxnG/+KdPv5QbVvHagLHOEAYDg27aA1Z6
UhGbX/7+6VcmmMtIPI5WGyPhMO9A9u5SCfgvoC4gyomYf2SDunJ7LvWGcrSkx9n0vCuRevBFyxGJ
XqG/RR/UXOeDjD9sDi6Vhlsg7DCDLLmrR7ygZkI6vR/cUxnvO833XRW/iugj8+C1r3IxvGH/ZhuL
g2knE9IWgd8BdO99mE94ZWxfxt8xS9mmmnnaDX21A9/lxBmk1sk0/DYEfrV6/fn3Z37tOhdj29gB
gXHROu1Kop5kWD22kbhVenjg0/p8NgR9sLBcu87F8A6ANvLYgCdjCVjgOELGMdSTst4ZvVfmq/xI
HHTtqVwMcW/T7VAqABkreJmALxYiwyT/UebatRFyMbo3WE9KuYzTLtL0XSqQlOb+d6+rD6rGK3/8
pQpPtKLtew26fJAAN+pRDu3+Vva7vz/qK7PfZeadIg00lz22Z31pzuxxwI2Rw2pa2RZrCL5twUdN
P4q6v/K8LyPwyoWVnNT4KgA2/EB6/z36hW8LDSp0H+IDyPBf/u1Lnb/sfxZZLcponkNcx2vRVBsC
e3LamawR8T6GlO7fLnIx1JsaE0u80RH4Pzemc71ggRoHQHln+ji15QdH2FderkuFXoKsh7kNgnG3
NGYpWhHTVHqRuqtWYv9tFF7K9NaWheE22nEHauSawqDwY+P1XVuJBxsu7wQY3w9qn2uP/2K4b6Ll
W49O1y5J1JA2nj62jV/DJVQ9RLP63Q3LBxv4ay/1xXjvojWao7jUO9ksAmj7oAJBVXfpCMBkOjr/
g7FzbWReDPySczWSOsRl5kFkqmoIzkFq88Hd+t+s/v+vW/GlTs+QdSsNGJXFCE1x1OC0c2VFU/UA
xtL+zlq4xhvPvQbcHWBnPiWSDwUCUMeUDEExBwDv/v1F//Njiy81fSXDpQxU4zsxzL9DFkvE2enn
aiD3GhGB4fBPrv4wvtT04cgCBwPrGVbpBWmyeD961X3++1f4cwkQX+blNaAIlg0bomIIAY3kg+3S
xAblvgRk+3bZKvMCxTgFB7wUxd+v+Od3AyDu/zsFEQWt44YUu2IrnQqyiZC5vw2J6uIPJoZrFzj/
/L9z3BQb7FV0UsQi3vUT6Kn+vxWU8f/Ahv/5aETZDfNK8dELpTebnPMkmvJ/uy0XUwDgMLIU0YDb
co78iitYk9rBRB+8qX+eLP+HdvzvPUH8Dkwka89zB7dA0DV33agf/TD6YEReu+UX490PIBRjbctz
5HMULgB0r5Of/n5f/ldO/2Gw/386PqRmiZF1QFLr+BdVNviJ7HpzNGWZPPXT8sZs/dXo8RSO23rj
xGL2Qzc3Tw3CknamFT5Qs32fEmWWTDH+iSUhTeuk+Sg/8c8zKvhv//dt6zQZamX6CEcrXf2mBoVz
wQ0EcuGR4cgRKPL89/tw7TrnOeg/r570Gs1jW4ZFq71pD1vv2v2iBs6dfdVuVtzPqHw+aj5QCjrd
n7YG8aXyLwKKsgO5Wu3E5GznMqKkonrXBzBWTemoAoK3VAyw7mVipEnEU9ZsK3YRvuYlhRZxHkDV
6JUORVtoUtUN8liHciL7Sclw+MaYhTQTm/waZMV1rOxo4SmRjNwmAryq0zKVloQHh9yHAbrAwGr1
hcNc1H/uAZ4HG5SCnoS8Ih+5pKxu/UFnC5kHp4t10ySq8nVYLJB1POmx0Shl7wGdHtdH1oBcDT2A
/hKAtJcqtY1fx37jv4ErgMM72gYvukVCd1umNba6W5p0jvRHxJGJo7ahf792yQwrKri+2PS1SetN
N11QcvnNxkR7x66rgcpOo34EZzqU4Y3tuLoxvhgf6LTiNLGR0N5vsWgArWgZEmv7aG0LdHcBE6+d
rYrA23gqgUVWItneBIwArx1gpUBfFyoEcTgeg/MQS1impHUuL0vWZmHtx2ls/EyFfMdoIg8Ivlpu
4m6iBWSpeaODn3pc7wQcQhkBdZLZoQh6WA7Kxd6si7oZaDLk/jKSTMYRsOY1jiRX9SRCmo3DTzrd
1r0dQHQHsh3hyWDA3SIZFlSEIhnEzTSoo1ufkGyTdQRwZ3fb9lhxkUgtmlQaBFraHiuXQXR3841v
6qahPujbk0mn6b3CmtOClwlZ6cPUuHfn/ZhI/RM4h3fmvcP0db8N9ORineqmy1brF7PCvUJwmIEm
SX9blp/YUYbuydLncR2PyFNKx1EeJMUd02Marl+mRIOhPN3Fy4utxAn3/B6mkUPg2nc/WQLMDg6v
8QoWudwe4V4Z0rNsPpsh2HCql0/Q+SLhqwz7vUtgRHbeMp3IPPMsZmV/ErQqbyDAZioNGzUeuA7Y
muPdhIe5qlGVogk5zmuCGz/pfN2G5IRb66cWqx6+A45n+57/YCs9TJ17rmsTpqMNju2o7sqVZ1HN
TotQhb/G97Rcvo5L9aUWyy8WBgqR2TqHY7CBH9fClOuJV7pWn808PQYbXrlhYGmMQ7Jdp8R7vwXf
See98oS/T1tyryKZ9au9Nb7LhUe/WBYi+7ldM98X/i4axFuMwBxYovOGziclG7wX7fLDs/WUgrwG
GjZA2ea5jSvUj0Wlkfu0BPC2r2zvy+mlScgzkyzneozStddPbEOQbeLuA/pKwqgAy2Hn6uCuoxEO
knjyZbHqPvHVUwUkyVq7OxXFu0AvoGwMudc2OHA4sDApgBc/gY6tkbA9nSbED4lpzCvhH3q/3iPQ
YidNvLfE3SCt5LYCHRvE7tuhmh9gFKryXvY7A9w3QIqZbORXDLd0U+VDVa2vpT/l4OhlG/kKZu1j
BF+cF0Yp9HTZivUe06CA5K3Dv+skOUlEy/nxkpLugff9ft6ASWz0DjrORzN5hQn1qcIrJXW3A/Rn
ZwGqIFNS56NRD5UEXVb9isIflDUvsEnddDKGOQdVYxMcaTll4chfqRTY0YqUtQedyGca04OvQbup
sK0CFOGG8rEGdje4o8wvGvCE0kHimcajVXeTDURqaPy+krqIl/6RGTgO9cLeEZWNJlv8TrU+bWeW
hluOFenu1kQWIwAFaet39jxjfAaI67Gz274q6XPrsJSKFSZEeFNRztOk2nE/esRqhEwYG7C0Z4Eu
QuOX+0iAJJqE8GroqQWMQG14KUy+YO+cu3CRaTUjX854nH/dmrJ7BjIu0Wk3u63cGUO7z6bGeVMK
KU30OIM6/Fw7l8RpZDvz3BG55oPo8fgb4JxnCZP4Wv4M1nHMOsSNhBn+r+mfl3b1HjkxyE2WQw8N
ae0RjOvWn+COF3ET3UjOxCtvgRPJaJD0gBYIFQ1pGODmvCQWrNMUpgTkiEtglVs46nU5pzGbzWe+
LN1Lm1TIuCUcU2q+IU6tTxeh2104+VJlMWduvrVyXR9LROOy3QrItD4Gfai+xzgUf4sjdNn6cWQn
zmfvnrqeZ6VVKKGWwVVdMTkzeruWJChngo00N60XzN+ZBzV4tHL5FTG+tMog2O7f+k6Ys+ufZ2LZ
urvSyjhbW8DpBcUn5tQpvzswNZggb0sknB7Cel2SO92WpPkVesFknkjd8mdXJdChUOUpls7a098n
J9z3sqTdS9zMPqYJzQ8O56b3CPRb3U5j1f+1Kr2QfJh0cg9P21vTJt7tHAECuJunIcAQW7zE5GqK
4R+FFosdOemDopxNNxa1mhPM5Ya+SBrXX7dS9Bg2Cgvm8zxN/WGOiHwet8D/UVUIoADxSTh2t7TJ
8LtqJ+bvgIQyX+EEc79kW495aasm31THDqMX8lMjHf3J6MI1niPr9xXx15PEU/zWQLaE2Lh5PC3g
iP4ofTvzx61Tyc2Ehemx5eHwhMyO7nlth2HPTTJiDPIw7rK5D9HjK93o78vexYdNVEBN8zZ+lfgo
jNJoRN3Ap+3LBN1FfYxpGB2GepA5uDjfRsKnbtc4JsOnPhnl1zNijaY++qI/Zo+aYjLJRA/zBJ7D
g0HSsMvVgoV4WHmP8cWTDgvTytVD6Ppp54Fi9knYwL61MXFf+ORHn/uZtEecAASF7Dp7o2chCyRw
030SROsJE+byPVy8cQKKwtZ5M8/xnlf4m9YV+rUzEDmDc837FKwwlaxhDUFvhLuI+cPz1gzL3PJl
dKSr875egwVHQSCD321iaYNMzr367bahfQzqaUU2+iJuO2ujt4hVbeYJQTLILFlmA9LhKgNWMOwA
RQxaaMOQlvUrFDibwXwXdyDj3NhhGMeTjDlx2daNmHpXp5h+QkqI8zK454Z345bYZylqx/htTBL+
qmTpi/sBsOIK9mKw3d475FLLHBBEEmWxX5Hl0DhJg53rUOCUqdsAFtk7OLPX3QaXlpdui9OPAfS/
U0pchHjxLAyQFFYgJh2nraLxqyqNtLDlb4UX1XqprzY1VMidjMxidmur0ZI8KG5nM+40RRpLqyxE
WInABPEoETnWZk3YYBFL4jbrZDe1YwbQnTct2aA9YVLOA0pR8HbsSdY1/aZY9RwgJSibq8ErseEc
ymdwrZYlDQB5x9xno/azc7TqUADGVTUcqhIK3S0UAQqY0pNkFwXr7GU+Smx1yzo26txgFnzqxqqU
d7ZugixxmxuLdnV6zYAY9r3vKHjMeu+3VUJvkjiIaJ3BY9TxuziyifllDKiJz7bxYMCwZJqTY0ct
GTmkRYhQ3rKFtom8lco00aeeA9rbp7qfzXRnF7reY46J14LKmgCeLlsvOQ7GBl4OuiTzn+wgLJLM
cLO/arQSY9SIdPGBWpvZF4AD6iWrGmbR3Vdt/b1y562cBZs+ueHt0PWpRGbWlvod7V79BqVF7kQJ
tnSr3BbkE0fB2Poo5CHP7GRySpBZt+ZdqYPtvh7B23pcau7Mjq+AYu9iwAId7rmr3K5p4zXKhWVj
s+9KZPzma9/JX7ChmHqvW1IPr3g2K7JjwJM0GZPCN1mJAb9k/mARpFb5EwosAoUkdLQATzY441zC
soDdN5oyWJd7dsvpHKt9B+OJyYFn2/gJbMfoXU0dJh+91qLfdTr02nTRMNEX1i5LcPQmi9ZX4Pcz
z5FeGdf7aezNkAeDcGEqKcE9pFxs3zwkoKm0dpsod8FG59+VZSQBWScI1Y+tF/IVAyvo8wHJ2g/x
xOoN7Wc7dRkiZVqaLjCBdQczm8jPYpsonYHxF4kCXu9+vYcjZ4oz/KrHf8wN73QG0wZ23pqPyxdw
MDF1l4gpet80d7/nmG2voyRqzkxSI4gPDybu9oA8rVEWrbWHBIaGbidYPqpihmV2yvUSR3FRC61E
vp3jDVK8G8TcJJVnwrxvm9K/ZfAIBykca/g/FaAS8uAhfWncuUSvQ25cDMgMPtE2BQOOBFLICQOP
HKthrNnPIJixsQlwtPqtbKXFrqBh3s86HNh6o8N28fZcgta4By7BfSpl2OhcKSqbc6Q+9dOopZje
qrAu25yGcuAPxDblifSLd4TWa/uRKILIBwuL9ILghySDzBD1HQLxY3usYstpMcykDFLkqLI3zBdV
W5Q0VMgvVvFy6oc5+r6iLOpSgYcpckdK/quLnNpOldSD2Uc8pJ9HgCLinSQcmC7r1LycsARtZdol
fejylZg+zDyUGeVeTG0FURsxEc3Waonet7GJAzj1xRDBWJ9MTRrjKdK9YB4KrQrW6OWupnVEbhfW
4I11ije62EaCwYnzQ56c2Fz6fdEt1eDyqvRovyMMMs3C06sfY0OEz8YOood0ut4wpSNLrRwQzbw0
tExxBJKsJ+H8ccpgGOPbbp3CecNq2qrpCanvy5Y1m79UkGb6tC1YxUqSRxB0RWnkedurbKakzLGW
zlD085i8nN/KRxiTkLVee60mR/TTwu/nUpOmKMj5nE7SL80eUxzEy0Iktc6SuNGQdHNKaArnUdik
WxmQ8qZZRx3dRFMClYC1uHFpUK/mfVLtNOezRfRnPk8dcjEm1kKKHyoUXcemFpOfcyw/Jo9CMc53
GLpsPlYGJkQIIn3A8QKsSm9R7ESXcWwosXOlSfnYz8IXx+4ctppGJZST2dTx6fc2mjJEHyPS9/FY
ElSfbsIrq0LhEFIb4cAq8yO+IvG96pJ3w+a1Szn2cO2hKasu2m0Y7yrjtYweQQWdX1Z3Nod7ynSv
1tPBp2aFDkp4Xj2nA7FBhPZJ5aP3g6D08NBJVEnY+oLVhLkmJtVndPyUhNCt2SA9YFW4yfvI67wp
XQGkH0u0h+bIdSnZ9HkesGEptyatS3Wepa1ZWPACdOaINgqY4U3zVPtmIgBI6/Paabxh9k0R4NnM
331vprVLZ8uH5ta6qRIqdeBPJ3ukhqC565DGUZ0CLMzqKamMDe8t6u/p06QweR6WebPJjWmRZ50P
lpbrHQO/9hFRttX0ude6xEnLipN7hlgZVHk/hORteLstfeyf0Hcay6LjHh2OQ2W4irFXV7OtU+tY
zH9MspLqgTAEBRwcVKnjfW/DWcJmD7AqtkvJmg52TMiBsGSaH4Jp8LrvVLpY3YWKTWhtdaJV4qe2
49jfGchGFOwBa7W9lB6p50+qaQNxgne1ZgekD4Xq3owUoO1dY3wVwszisfLXBlCQw6Z2XMz7AgK4
RA0aE14fRT2veq+hHKJVCsfC4u8mjaSYdMGbQZ87FCFHRls2HHBKvtB7X0vwu7OReA1KPPglbD60
EZLQgFixv9CXaLHsgkQ667SFUZ5h8ZZU/Who29tPXMdAv1axVOQ5wPmM/9uHAYIeAo+jCTCPGI7v
VQxJd51GTd/I9wU6dQ8VFBsaZ7NpiPh4IN7ib+8IvxbzodRipg/dZidyA5Cye4z6uTtMOGZZ7rBH
CMU3tvRh+eqPAZtffbdCwo351zO46ZZVGxpqetPIq01FSLbRT4eu89qHOJo399MDApNBlEM6uEbz
MulkoLLIVia8lWVH1/dmjHR1nFkMhwo6vLZL0grPqik6Jav4VzCbknzGFrp0xYJae3n0iRd7n/2J
xuVxaFU93icyaLY8WoTffVIIY8AmEppGwGPSKYTnJL6vNyylNkUurNry3vqbC7J4SrDYYXL3/MNc
Tn6rcDrrx2GfxijjFrRTQBHEpoOhL8r3VWDDbu+gsOZ5KITX5J0f6/Jdhdqi0cGc3w4nLQZBkxQs
EaehFg1nTGuQVWlyGxDJlwfS+QiX37SIk89OUySuxaQR82eP9TFeu8j3IMiUoaiRbhywDV1TTP/b
rVZ97zm09oJR4Syxamr8h4BP4/0sR/wtZwVsU90PQDrrz6hMaaVTXmMOPSJsr54h0ejOM0E1ohka
ZqBthmw3+iXVGYAnpnmtGwhE2rvOlOOaoNOCF+9FY6Cxl7EeV4aOno/Vm2WRYr3/ihixVbG8mqMA
U2IULgoWHN/X6Gp6y9guN43DaPga+KNdCho1imQo5SZ39PpqrlEOVeYuQb1s55SRrl2OsbKx7LM2
bHGobCHFm3MWE2L23rRuwS3On6Pgi88SbfzUqJIsT8hGruc2sxPiae64N5zhizhmD9fXxqLUtllb
qhrH1Gxt0BNGecghTZlxCvYw0LBk94JViX0ktF5rqJWCSSiofRjy3qZ06XRTFQmqn+gGJrNqRomi
prkugraTdYe1ikh0OuK+7YIeXe1mtHeLdkmVoqRmcufXZPDxxeY52cHuZvAmnpsYwCKEk94FLpn1
XnHlob/KhrlCkaQR5iHOfdFlwv4upVUv6SdpNz3dLnPo8yPCJ8yGRkE3oIromqTN5zKQ7AhBIht3
aCuMP8utZfERJWrrnwB/muai2XpXYx1HZvGx1JsY8opC0/hMJlqx97UNvDhDGebRvZZa8jvtSeeB
LrLS9UCToEGTRJI6eRiYYWi1zZ4JdoyxKicDYXukms1NsWEYIOAeZ9s4em6JFvtKBsuQBdQXIax4
UyPvez+YXyC4wL6yrNHxyFsxDWGx4ry63LWV7THaW4N9JSRX3KZeHbbbpxJ4cLIDzTvGkQU6GMPO
rCVLPsOaatQh2nwhf84bR7+h4fDkpiWG6PzVh7WEFn0dlPNTE2ET8CUiJNyeBdkCUlQLNs4HoNAg
x4AdQ4N30nHWorLnM2T2vgvRTEWOhYdVfkz8jE3LOr+g6bSZE3xtjOSi82VZhFwtd23s3HRgSL6a
9hJeyvYBja7xoZdr1eyUC0hSTBWy3woscN6U8wVJLQCTb7GfTRNKYZHaXiU2j8bYX352RofNDifC
Z1kKzlFmbOHiYPyNRlRTFyhiZpfC6Ma623LG5LcXXWTJfV97sf/iei+JXpqgSQ68N+iToqlW7aKo
gprFrazidxWWkTJrxk5Gee36ABY5N241+gOgnO1xOOR1KWKL2u40yhAnM0vvhZivR+PQR8Sc8Rpa
hI6/xBaT4xsCMLF5TfsoFsjZwO6pyfXK4LkUieJvSmKN35XIA3sySBlBvZGoxX6CxrzpX/xIBi/Y
tGAP4sSMXmZSMkVPdmir8jdYQK78EifV8n2UCNbYGVfZ9sbgnOmsf8fpyu3sohB96SWMq7vSoMy+
bYI4nlAmlH33xYUt+hycthX9Etpq1TxNmrXkQaok88z3Rqxxv5dENyVs6L6we46u/m/DVoY5j2zN
VKaw7rsRRyhQqI4plDXqwSRivDf4XZtaxVZoOIAlf7RdiN69QqbcUzW2OGpZSnPo1jk6AfZnPlFi
LPtELcWRAA2WGL3QcAyaI7yx24C2S8R+TYnYbuLVJHetHwffQmyWi2Bxa8EFmnbI/URbmAq0audk
wtEBQTLZEECpzxM73eHkAFkr69jcx3BoFSF+ls/hFud6WmFPtgrEyo1BwdbVI7uxLUvQpSTuUw99
wVfDWQTlgdfhF6EfOgmVKDSOTfu5K1e4KuBt/cUrJ45U48hJl9vX0q3LDiirzqahTspfzMTym3Rh
U3jRMGNDYrfCE5LehQJtlnTDynvf4ER/xtlQG7AC8UjLrcd9dug6ihCudeDA38HomlVJUn7H4/S+
1WXSlujSgEFsO6RLO7pBMCM0GX8HogNhOdhM98U3c/vQq9Hd+FGILZXoeesKj45LjYWh0jSr4h4n
brwCohUyZ77uEKXgH6HRDg4+XeSeSqZvRDgoWByD9k0Pmy2kTYZdLfExaQ13r0R3mLMah1luO3hr
GzcZWsg+kj+r5tROar5LaF/v686g1YLkvmFnezbkHJVLlRKzAcOtW2wHzDh5D4Fu/Hsf/oE7tD/J
bqXnJtm8kWc+t3KHZSW+bSkhaHjVLPlZtyE2rsGw+gUhbVmA5RI+R5uUD40OESNJaZS3zDXR/2Pv
zHYjt7Y0/SoHvi66OW1uslGngCYZkyJCszJTuiGklJIzN+fp6fsL21XlzD62uwoNFBoo2DfKkCJI
Brn3Wv/6B9/up/Wqlca8SYvC2xCdV+G/GQsr6KvKyXy9sfDtVT15l4RSLTk+CGgzSNvost2iShRp
I/fOWxf3CApT4DiPNs33MEncqNgEFIxm954mWXxJsjj1QpaEogg8xzZuhZa4rm+MtfyaapjDMXoe
6eqWoij8Np9dn36iIu3JG5Mwhzz00HutPqKfMNWrZmnLmflB9OJlszhkq1vflpjkDZsG08Qwb/o1
bDPC62dH08+EtFXfzPgyy1J8z3M9sWu6FM60ncIaD2D8JoyqCSiCqa2Fxb1fD/EKJFXj3o4bUTFc
s3kT6mi4ZrzPjF4+2oVuHq0y7dBbF/ESSGN0jUtAJjhklQvorAXCRJSPYgpHMppObSLly+Iu9TnK
GKMleSmvTG0xlB9RpJ8iSH6bBcO6q3jFJRnHUmawBZ5zQa7S+Dya0ngGkqfpbJWM390izgLP0pew
p+s4aq7R3bp0LF8SW2Fvr+HxYCHCSa1iCZ3MuIibQPtsv8Sq/5QThDj6S9VRutgWFviaLpOnTFPW
dZ26eeO3iTOeIimXQ9JUI7MFtvy7yDK0B92aZLd1I8XkFJv+hnFOMfV7sLcL2GoqSplOteeOOmzf
l/l0PTqWupsykYIGMyU1TMxrpjo92z3k+oG9YCeMWUA5TNejtq5wl0B5TcFdmBUpFbCyMiD8wthm
rshGvyUrJSiXujx2bjtsx27+EnfwhnXAGLqF2j04yLNv1zV+jZdxhmKW4N+dNWKnTWjj88kdA8gI
/WZgnrcjyHMIavbXUzYWjH1X7VPPx2xyOhWdxKi3laL7s4I6FKQIgdETRuXWECuJqyhV/NbtnD2u
lYy2tYIQYT1Z1K4pZLstEMFeD+NUAqp00ZUhZuvbHFXaNdLYS63bOtPbMvX61VBlOuN7V994+Zrs
2mE0L64sw+3iZuO1Iz0TTKe03cLXVVaFjtANn87TCjtZqtMslfOpSZlvo8xp98Df3h4T0fbWqdb5
4GleSq+2lhRDXv+gEsJh23hkYrSmyfIhLW/YevDTg8WtpqCiOw3kQPKFsDxU522s7bWxqX1degZb
rJ4Agi3qm6GGB5ecelT0htomoPWPcbG4fhOD6PoshBFDc9BUs43vTTbarW4yTfdXmRjpNQBeQ8qK
nqnkXGGGJW7Zutt6i4fpl46eOF5C7PCSfme3ZcpJj2uGwNfPh8SOrQ2VlDAPM9Cd80Xo2bLuYkdf
hms9t2fty1xoi9r2mTM2BrPWaI7vlezn6GyRnkR/j6g2Hg8j631fhMwEF50kWAUEFa4VBEuA09iW
U+mj964wf5Yizt/dmvLyBQPYcdm0wu1Y+RJz4StyU5gLKdjErpUDAAZFOwmgJxqZOT1zDUpzs3bE
s9pQMiLWYL/tZG8c3RmfvyfbAkm6WmZtpsJvxkqk+6WpkuzO0ew4+0Z6OjpE3ala0rZ6JlPFV7qm
orN8Y2nVyB2e4l869k1jDH4SY/TyBNWicHYRdJL1YCLDl8cEr4mMzb/rrPwcycjNHld9sesPmQxx
+WF7oypS3/B4yr5V9miVVPETCS5bb2wdM5z7VbdIsDBJKpmapVYZ/IExL/ZwHUW7r7KszrEqBIrM
ApWyqKuAbOhu3Y90MuVdskbTvFOePlXwAswkOrZxUifPeOq29tcJOmutAU4XKrqvuhQemF9VhWvT
giWT1C7Ndi6/lkwB5mFPKbX0UI10nLpvdHtmhgbSrM9q3xEBUIPiFdHwoplzn5+5V/NmvxIOsMBc
rxlGCtBV792rLXxwy8rkfi7JbYgDS4hK/9RoXcn8bzGWQcMUQc35KxhWw2ZAshFu9o3EmX1v2k3T
Hww28vrJm1vSca8K3abh7Iqhrg58A4S5hEamzZZClaRU846BXVdezRFFZupr9ErNZ6uoSnkSytDW
TziHGu3ZVHNfbLgx+FoD2KLc/a7HD1WobFqvMMNhYLpy9Dmzn1RrsDL5eSwK40P31jZ94klU4wPi
sUuqeBw5or0yseSAfeAQ4wUq7S6efNZGtq4XjIPt8hFflcVgY21VN3xydaBp+CtgnhtNclffGgqn
4TthpV1d+hT40QJIoFd9caalbbSjwp9quV5jr1hOcq6LBm88d6j77tKykvpjFfoQfzLXqOo2VaTn
FQv8qJm3NgMaJX1mnpY8Yq2z1NvJwot+myiiZlmf69wZzo0jlCh86txVozApojw9ZF3vLF/HEVyX
+lx2s/GodbEa9ok9SSjKzNucdUv+fBztF7uSwKAM3FfjCatFr4J3Iuz8SiXWPDITHvrpyXP1oqwD
zXP0uDqU3US1mOaL119FqSUt31oFliEJnUd9x3imBgxt3DKymPIJhhMNwGKeVeamQxvWieti0Cdv
OvPVQbrbdglu4/ZWyLSYP2vlgvGInxi9pYYtYNQIfqFWx8hfkqQrMni0Y8yzmS1RHN9QV3fTAtHE
cqhx7Bz8T0IRU97ibLx2jXlWBQgLLSdkClVDeknqTLsQatTg3hSeB6h+gEZXMyxYrUy2XRiP3qAv
PsN2d8g2k7QH9xE3k7IElWjtIf9UazCZbsFS2uYua7PI/QA09sYHkaeWeEoMHpDHehly497VafB5
nhNMyd5waI/mGY5m2QFxYZAxu1aoC6d3j1M9zvEpT3LXORn2mjZ3ej3gn1moOZk2RdEVDWN5XY/0
IK/qoTsuqbtkZ2lCP7mLRD3Nn5ehTjLmv53NiHsoXSbKXY87QSl0OT6uBeKw4ELgFqcksVf93TUu
epU9UH0uGfBHSwupo9DgebnmUO8bKxX21iSYd3rzusnOGE15kX1sonyE9FFbnZjGA1SV2GMRdnQR
+T3JTwbQKUPpNmjrLp6DtqABBsBb4ZNdQbywh/NC6FYV31RITfJTJ9rB/dS0gC++PZeL2jRD308b
PEqralPli36CD6HfZ0UCScZrIX6FqaHNL6XWwzeaJ9D3TTXRMUXaGj9YTNwJCFtKZsVeeq/FrDUg
sKY5McGpDJpBuIPV8YKRHGzgsgXP2MHOdxP3eeMPPQLGK5Awqzgupgts04+NpYBUI7MPnWWCXDib
tQYgXsRCsEUAjt22Jt461x6wv3dbl+ATY2B3BEbENzRQsi1POEs6C9Fhtb6sekDAmKM9mVM8v9UF
95kTJD08u2uNOQNcmnUsVAg/aop8Tab0U+blPi2CkZitk6uSlf6ioLEnaDjToaA4RC8EBM/nJq1F
5byPhRfrd0CddrItIHR99gqMOG5ixs+K/tarpxD2RgXXr10oFcmKMk3mj5EJBcRXqIVrlkqRGqxf
xTzJF08k+frE2A7st1sQgdmLN42PsWHVLyRnqlsv9jgmuho5XWerrNy9hY4vvYZVKvNgrDic3Wqx
o+/yTDbilDucj0+L3Dn3SWVoix+Va6fvbXYY5mNpRz8TF9P0pdbsqDjnTWR8bguazSDOOq3xMzMa
zBuDxqo4NW1iV7dKt2S2w7WihYpRwlW4jrzEioK2S1X9npNIApA8Y+y1V02ao75uGnogZs11sZN9
LJxbbYZcGohGTjCbmC2pOlSCpJagL0WJtQwFPItwLpwHu5b6MyP+MgOeqZ3IL6Z8wIVOQwbkD1Vs
pGErmogOw1mXB9tVjQpWaa15EIH6Of7CXaofFi8SnzNpY/iW2BqQp4YyQNsKFnN8Wxtj/FLJDsQp
qSEbSd/pliTP/a7MhLkb1Kymhxyfz9in88Ts3mbf1LYJQnl5Jyo30XYUqDyv6ZxF42ZNrfRtXee5
3oBqR7ovMFfQ91XR1+tXlq0sChybM960fQJKgGmvYW7inFDuc6Q6/l1bmvLZWfou30SC56bQS6gR
0I51qJBMI+EqJt2wBjqzGG/DtjHLkECN4ZsTNb195lvLaTyyLHm3C4MMD7iDcRNkjsjNYGrHpQpY
3iIAkRLUL6DBbrOrxROD/DZPjXkcnESyr1QpExOo2Itz546shmFjT2YSuoxjxqOYnTkOOwXctFFL
ah9tEqAYreZqZXdsukvNbemOghdj5o0bFNVaThwwCP5BGoUz+5J+qntk4zGzMGmdwr6pW3hIQUFV
xLy75A90CDOd9bh2dFJBaZZTvBdK09/cQnXP7AWWsbULuJoBJuFDvrH6uD4OM7zfUPXaXASMbrwb
CHSl5k/Gmn0MtVSlnyf14t2uUBnfif+j7ZFOh31v0AsFa1YvXZKIEhxBxb0aOx0aHYiPfm+VWBQA
zIoGzq3R6oTzFhOOb6fBdBYdZQLL38Zeo/FSr/eGHaap172w42TZFgTZhljnaOZ7MhPYCCV06pxs
N/RA8QEGX15xbEl3wexoQtoQxvGgmZtymtaW9IylPeKuM6qDEWvLW1vZlAHL0tCL0YKvyQ1rfBFf
KSNha5sMs5QhLIVsoLBiQM/9Iqv5RoMr6AallsOTI194PHu0TE4ZtknWri+JzO073M+TDyeeAdr8
BiFfGRgIuPrXgVmp6+MrSUzfTOIa+tBhhLFGBFDcPo65pztXEcA747K11II26+QIE8a1nAe0n4wg
lbUkFWGOjbvW87M2sy/5mqeibvFjJ+2i01x3Tf1pbtCHulTLljdtjBI0eaZpZerLvLsH6s58wWbM
yN6OKIQrHy75gC5z0gfVeJtqtp3kuRPDgg5rmIgDJrAoH3smX20M4S0i6lGOmhG2VpKPS/hPmOJ7
jK6lu4MhXwRsEStkWFPCX4nJ7m765rGyiAkSyzDc9Yumb8okZWTdaWJDSg78ekod+EhafTst9Ys+
u/2Wwcxwr+eOdwTXHZ+nyPRui0k3cl9fR1CcXM83ce0Y26Yxlz1EoOpuLXDJHTu477o0dD/TPBFk
7gKo2zPmgKumnQYIKndO24tA6yDLpFnJ2F7Vg0UKR33Bb5W9B4yqP6FCrx/GsRzDJB7ksaGysfwC
1gRIL+BHMc0TWHjafoJeNZAiNHXkCTrl3hrr6Mle43jr6kYFHdhe/JGuxe9bAdqh7ORqlRQbRlyr
T4XuNZ9jLZ/9xo6NmvmaWqDrWuCkysqDYjS0YHbB1aRInKCL8hZO9HxeEdX4tMRrGAH43drDPD82
sDnxfEyj/T+1q1vUUWUVeyhsNknIcRRbftM2Ananl7Gy/LnM5RfrjH8k9/lBHuZQeJeq6opNv433
qPr23tb8pG9MJ7A35o4i3bd9BJm7PByD6Gge3T2yvo39tQ5YkjDe/ovj+APB1I++0aKwxpmZSLGJ
4i+62/oqOY7w+P78JP9IwOha34t5FOkeXpRKuTVYGDcOhFMiQlUKx5NwYz9hKPcZrqtxcI1m2FDm
5X5doTWesKxUvoSOvO9zKF90UH99TBet1j+68D8I0MiJIEF9QQnoTa3ZbYvetZNbxY4O7mrSc/kA
0qvYYw2Pn/DYx3IIoDQkXsAQWA1/cWX+SOX0gz41ntd+TrVWbukpyY5OE2c+ywiyNwWUvYdZ6riH
P/8O/ugL/kGy1jbd0tmW5WxXQD35gI1mVoZGCU1hn6eK8emff8wfKON+tKlmyN545WSKLQMFE6aQ
UW0aJpv/uZOQP4jP6laMHY6UYjvKEsaCARQQl76s/ypk4A8u0o8W1X0TN2UdR/gXgUn4KGQOkZdd
Yzj7V35xf3R5LvfB71RtPeJPqI6O2Lp2s0EDCrcaWfVf3Ex/9OY/LCXRzGxV0OxvY4gCvtuOrJAJ
kO1/7pu9fOrvDt3MawveLtfGXEvHlz3waLeqhz9/8z9QFssfFginNcoJ1T+3TQJq+95V6aU4cxYs
WJkaoH2pB0TjYFa9qK///CP/6Gr98PwnbgxYRi7UFsBYfLabtrvODEauf/7uxh/dSj882TJbLGdc
Yntbuh5VQedVl+mlwX8fCyX3J1tVHv9S2Ubl7NI6e8xWsGC9i+KnVqVR80BBlGzapXifRyuBwtfL
Fazol6P7H1/n/xl/qNtfl7nuX/6Zn7+qemnTmJHu9z/+y6Mq+f+fL3/zb7/zw6/sPtT1a/nR/fhL
3/0N7/vb54av/et3P2yqPu2Xu+GjXe4/uqHof3l/jvDym/+3L/7t45d3eVzqj7//9PpeplUIeNGm
X/uffnvp8P73nwwwOgnW9Ltv6fIhv/3G5Sz+/lP4+t6+/u21ev/b9Wv82v5t/zp+FOk/fpeP167/
+0/S+hk6DsWGYcMq1b2L39308csr5s+eYdsen0noj2tekgUqRZ/0959M/WfLEugHhIUDi2NyZ3Rq
+O0VnfQxXbd10yUnHQvff70i331n//4d/q0ayltUO33HwXy3gUlbUNBKSViMzpHATvphZc+ynsTt
qIg2E327SECVVEo/l2DwzTBvtne/u1a/ffzvP876fsO8nL9wPMNw+VBmYvz4/UIQMwVTteigVFdq
60lkBShtwOw69zqx7hOYpJo+AH0OfsXT5ToCA6887E+pipAjiaCfPnvWtl1sIL8E3vhj3IJiyeUt
sb4w+vFRTQVxnYUaXAAVvzqVuf/zM7hc+d9t+b+dgWXaLji1gy7rh20kqlPlORjBbOoEP9K8OYjR
ROxgb7XsZtamh+xhMqlV4nazkkgnNfSmCP4Q7/owI0KUp3wndK8c4iCCfPgckQYkesrpBLqnCCPn
r8oD6xdvl3+vUn45ZNeEbyUshy8ZHOj7i14mstZgcke4ww/JzszsA6VQfCpm70WTe2/s6ps5QbHW
azRarbdm2+JS9075VUu1/jyrCL6Ns15B3y+DHpyW1JHRRs9TvUBbTM+u014xlI96ozg27szmpE0T
4oz0UMtqW6wr0h4bRlU1vZjRt8nNw3xKNiMqLop4P82ptrtdDL2tLCGkD1A0+hfhUKwzLpriyWem
GeAfEjpfDMnbLH5FCr0O19Crs21tV1ASx632BgTlC2H7y2HJXxkdh7M90m2JAFNVX33EnQgAYUM4
lqHdjEHJhPeqb+654cJp8HyBuATNbDu/Nc0lMZAEQcc+p+O8S2nQVgvlhwnExWi+9V2g/rgfaSqL
67xtr+zJuqqXi/Hy3kKqrcfdlSbkKU6cA5kwMLbGm3qGXQs1pRY2tBH09SSazW4YWWi11hfdsgj2
cw+XgwKq2OmJABOD4SiWTSmjK5H0Yc4U0YuK0xLlG/OC7xUIFS25nTtr33VlWCyKbrHst/ApEeqc
7Wg4Q5ICmFe/Hq2S0Sbio0c9PuIGALj2+fKsFFAdXBvlBafXW2i59WsXwY1FbaG1nwmRgDpthxm6
pQ4uwthfewK3gGLw3e5t0KBrA11JKIzmQre3vE0r17M+qXr1EV8gWUBoEb1BX/dTmjnCZDfAfKFn
8EGatcetwK9o/BRkkbjLwsl9c1QVJluPS1yZPuosTyAlhHnZvM3ulRvfNDI+wET1U7R7E6cnYFTi
zLOpbTPsvDttAkLJkFGlD/mk9lp7vdQ8kFl9GIZg5UzGLNrY9psnSjQZ45nUIb+KvzYOt0Q9odge
QhcBR2FC38WS/HJWrsFrrtymJYh0Xb6gF2/DYrK/2pX2ydWke0r76KUk1s2ZF+1qaWI7lEN+A4kk
OQujuZs8o9oZueBKxzw+qzSigBlAsbUtIbflWnQH+AhtMA+jOIgk0hhOotnWxm8w6LLEt0d3B4sG
fnCZHyq88bm0nJQ7R/Veq5khZ8bQBJptiCfo1WXQJZBAAP4SzOiYAOzlZD+grEue6g7OkMkkk0wb
iNyaE8aidUOSZxADeW3PX0YvkM62iG20c97Jr3YyQmGIynYnsbPcOLUDiyTphV+J0KpBljUzcq+9
AlGrZtXdIRuz+GrUnEeTycbZzZdhazgdvDXD5NF0sRVYhC6uUIAsgYi0Z6A3906K/DRMg/NkV91Z
MJPeNAmPqjdlQUr65vPouQcExzGs78/JWKcnKI03I7ktfm0Zyz7Om1tWn/Gs2VUc9G798h8vdc7p
V4Zz6lv/YyHzXe3z/1O1w/b1u73v/6h0/lf1nlDq3Lav7x9d8l2F88tf/lrduPbP0nGlFJ6FbNCw
dbqS36obh1f0y55DyWNLR/DKb9WN4f2MaB0U2XVcw+FvqJ9/K28M82fH5K08cfF3N9nL/gPVjXGp
w7/b+Tg0g4KDQsoRLnvG9zufQ3jViDN9j4QznrqHZHDdR4m+qAmTtG9vzdlVeJ4YCZDnUKk7+5J0
bZlWtMUvK9sUgPvh7y7hPyiAoAJ+3zNImwOS2DBBsbCAKlzjhxJIF/BAtMUzN8roEP5DIWTT96ID
89z6gEWCddeTjxWO+WhdqbkSO1GWJSQaly2ZWf3sL7NpBSTRllBmFt03oiXFJF+JU+yM5jE31gnD
zqw9NV72bmll93WGcrHxIBEmfqMNdqDh2N8Hc0zZ13cy/Qq7evpiDqsAxmNyfXQGVirfM8ccek2b
oxAYwFfayJlfTYtBO9IkRAgw+TWIwlYRtcBjTCMQbqJ08Rkm6e9G3iKJj+I88JAAbKuEqq3Pp+42
LXIYDZ2ZR99wHbFDnTqP9sTtDgO2WjdtnqU3TYnk0GHADTHS7m9jx4pCc0CTs2hzGwyoZs6TUcfl
Lu1h5ihHN5+SydO2q2PZd7Xu9kzrDEnOgq17p4klczONxUunrXo4WyYbVgzPT4iiCpzJmwOA4ep2
SO14U09NvZEDXnZBTnzOM7Od/lE0eh16qUKXIQ3v6NnkdCJnFUBdK6aP5pJuIzsqr0roDU/A1ulj
Fufa52lqEO16drvXCuqPaJ7csFF1FqyZPj1PlAL7aiWrzCItZhN3bvkRIcc4e9Ix2BjrNtDkuFwu
bL6V5ZCcY2XE1wz4s22OHPqzG2ltmGT9fKEgjhh7VR6CgrS+0kmxfIiHqNrELYIjOXRVOGEXvV/W
QQM017LbOs/7LynE+F3V9cyX4OUEFlXeJmNmfEDv44ZlEye3pfBG1uDLDVC4xbbR9WrD3LaEoK0b
wQpXK3SYTJzjtvd201zHn1fY6DA4jHE5g8UqPy8acwvRyNjmYKS369RMp6638M6Me+1K7zklzcuG
OzgHcueZJm2pulCsEo0ak8hGNKFS3s9C709oITLcWlLBQAnZGX4CemhWDRYGTToG7YhGEjPcGb2I
bDR8TbzycW2ZgbmIbDZDxvBmSBpn75RAsYjHOuxWZvtQE1cWlFBKgkxZyPSShtFSbcEUg0c2X7md
rDf1nJMqnHsQZXvN3fT0TMjhogVDzqJcrRdcXOC0ahoVqxW5Vuxr1HpYcZdLuc8uMv4lodGph3aE
AlMiZvSWpmXE1I7X8+yuuzGbwGzzftrXIm6PSG2im1UvZoyLjPxEUZd8K2OMBz3Q9cDw1uiEa59+
w1iw+RKz+u6XoUOFOGBV0ZKUe66gwx8KEmmOWGxwZqXKk00zFvHRrN30ysl6se+nYfja2gXl72i4
yL4y7fbikbszJAM9L4aKHdTpABu9L+phOACvtBci1zAQqZ30eOGgO0UPp7C5l4P/X2sg4fXt2h9b
XKz/yw0kKIZw/QGESTF5+m8bif+2kfh/YSMBq/GsGVAmgjyDFeznDB2uCS4oRVjbEz35r64ScrXz
bwzo/spVIu5WyvpyFe9Djy5SGW6zgd4DXZdQ1PRoaIqB15DmLcogQnl7tMe2XSXbdszr+ZUeqdIP
bZqN3icDie0jRGEkTyKdAOtnRLVODX1xyGpCvMZ1eJ3xY9iuRmbeeyjINngZr9tknMXRTb3qJB05
PMdyglNfjsbr2DUqHDEF25SYR22SMWrJMGakU5Ttk4vDwt5zIjImpzr2SxsNcqstxWaVSgPqhfKZ
YrwVuAqVh7fwK4XevjVDftfzNEJs2sM8ClQeHcvSOZlLh+3QcJqttzW2n9vl2Jst7MuD3piQ/erH
PnbukvixHY5T070zoA/gXBaB8oYvY6kCa3DuMntirpM8VY3Q/Fr2oWk6p4WG0ZzNU7ZU8PYQrxAm
WZxn7aGPso0avGBo0Dos/R4t3kFe0C0aPDmP14PdHfRlfC9tlN/GfFGK+HPitUGMZquadb82k4M7
l76VzPiBUcFVKQpLbUe9mfuNCTvTjU56kx6ctQp0TQa6PSGOnz9qUkKs5GQ5r9iHHKK1fjaK5GjK
1SdjB55sd4d1SoHpd7nrc0T7OrLFzMGD7FttfwzsaN10B7vKb9jSzeq+ZW4y6xXC2TuBw0vqPRXt
Q43NYL76tA6PRdpT7zyjrg27/hbNLqr/m8xD3Zy/Zu4Y5sXd4mW+Je7JqgxLRDHw0ggCq3L3s71g
fudo8jbB9w3qafRtnBGPJDAt0tpuwrbN+BRpXgL84EVYQdtgK+VhOrRzsBHyBXwJ25kPbZy+XQwB
DrPeu2cHrdaxI6bN16lYwg6Glj96PY8SaNzDREASINZ0rjvt5DD9f7RJXAslFLW92RR7zXKGqwYR
+bYrjHSL0jILM1jqoegg3DapEU6LrFFgqbOhefEuhyLht3jjGQ71MInQXexXUHDO5UDyU1gV7WvS
uyocSM65FEtJqE3GeJ3gmnQYjfKiFHTdKg26WTfVFXRZF/UAqky8abwznPNFUTGLazxQqgBb8Nt6
6j7wV7llt4+hjys3tKx6fod2ndr7rFbLBxYjhQyqPJZfMvSTgfTmBoGdF4G1RYrnaJHALbKGcQPn
ARMKnzFD8fidAYy4oFcXMUZxSAmv8rOUz0UjUetbWedwIBV0cqdpK+6zhoTzTov8X91hWlS9Vkig
kvYmsIne9IWtb+Y06byNSVLeePrVN6bOckAuuLp32JngGjCPmZR+BIURs7dOJcJfk2EgMBpG4Bbf
GuNzl+TTsXKsdI8MZd71lm5+7USmb3Jr1npYjDnlsTKrw4rSJ9CIZdzIgt7KbRdoK5HeXkR1rv1Z
iHKtwxbWBYSBdsA7lkyPsOqslAl6ki0IgZGi0tOMuDN5duULE7YnrCUeu7rkfnRHNznNIjURscoh
DSZ37UJDKPVJc9a186OmvTQaNIO7vC47jkI09+vkgOjNvWldt5EOKIzoZWPOi3clsiK6U1qR3aJz
W3etXYMixzpdKyqKvRArQJMWWQfdHWb8cpgTPCu7kWHvKTQNdQw5Jo3keUmK5FPbLriLtPO8LbMq
AgeLGtunF+pPLTz7o4N2e/Sz5NL7Za0O/xMZum4LWNwzKm+7qI6FKp4QWei7IdKNGzPWCelusPdS
qtS+rGYaXaUtTRAleHvOCqlI/+uno8A3FGu7Yn1L9X7+ggR/2U345QB0JRX3mqWt+BMiXLCduD7N
EWNxSkzgLFyjNWO6HYcqv3cYGJAWMOXHykWpD9kMbZeBQxvt4ShP5Uo1jOJAK/dYTXmh2XmoCZ0i
yxpICKIcfIiQ1h4piRdKzU13EfvWcVguTgsZcPHOKhVhtpr7XBgTxFV7anDAsYCtYL/n+RAM5je0
2gezlQp2ydyF1boONb4TQg8xMjGeNQl0Fw1kZeJ+LR4zcv6QTkx2vhH4PZzcKjL8tXcBK6M+20c5
dADMKbMnqXkL5IUOpwV/MNpln8SN9wXxt72zskw74KyShUM8d7vGUfPBUYXJ6tEZn2NiOUp6i0p9
klhpPFipbhy0tkchVY/tVVkZ0ZbLuDwZ4yDu87VhybVcPPDGtB13LXvNOYGivdExmvhKvGN1wC4h
fqsXM9lWrAQbMejoyOGOgkCkMPCXEZBt8ro9O608tElOQ2vmWoC+yb1f1o6UtEmuQdz3jDRSGwKU
7qGnJuFdhoxEbRRk1vwo5zR71q20pCvN5o3hwdHtoSxdlfGFQi/d/83dee3Ijpxb+oWGPQySQXNL
pnfla1fVDVGW3psg+fTzZXcL0+ozR4CAMzeSAGkD3YVdmcmM+M1a33oRUXcepuITX2j4UjauvRkk
jbcSObNXhDg75oRIq3HNYUha4nU6DcXO6+0WaI8OP2Rqyp1T9MMp9GpxJorDPNptrAF0AhIEBiN6
jtkI7lomJQdXY+o82yo8MRa2nzypGZc5DbksYBXt68HuP0wjrU4ZJoslSDCLsrHAtim7yrkDg2rs
cwTz20rDheTBvmJ8HZYRpjK8Nn6K6uyymMxKcUHIp0ymMSanXv4CjUdNYg8ujLDFLSpcGpqy0RFh
bg2wvQqmVH31axmYa+OFU0gyU3TmjAGONsSjDzBiQ9CZTbJu87Q6xqObfytcbhfH0YBAjlf0dOUa
SAczfiO0+lkfIJezXuwxrbdpYnt33TK6wVTryd6VtOteGCNLM7TyEzc+lEF+6/CUet0Ed2toONY0
G6tAPkAATUfj0RmVtwZNEK8VWw0k+CJeG1BmLgZbqwcJKm2vd/Pg62labrMM0AM+vspeSUvoX5rW
m6dOtPg0BnJwHBEbq6pR47rSCgU7ZDAobBpub5gdZAc0Pee53X97TeideVnVesqL6FtCotoWZMDd
TqNdP6DCi7ll6+7WxCZ2k0dOI4J6xLpuFzgKTSg67GlOrpdk92HSQVXC8783Ac7uZmi4z5gw64u0
6uQwtabzoNIKqOGku6ACHC6MxLG2RVibQThcmaKLnQB/6+HHxG6T3NEldxt8g90jlKrQ16M+uslC
zyAUpGPCPsjsbOEURj1Yd4/ID8utnYJVaWvWWpbG5b3ulPZi4k1+z5OreCliN71R3XzFolfTS+rE
4XvhEDq49sDH3IwgJh8VQS07CLjLbYMO9q21i/Q8Zuk+FLX3iWZ9RBkyhvsagMTOdKKixYwCzkdG
4zT7GRyeiB3PEh1A/bbvw3i9sWzGezuzN5tL0yfzk20wyCibpt6jbes2E8cp2iKDjZXqudTMOt5o
SweYQ2sYr0ErYufJ1puXng8n0S/N2miS/OixHHhy7LzZizlHkH91TIbEsXwSJjYf+l7Ltl5dtrs6
V/WjMeXpT8p68aFC7nnCOGRv8Jbbb5hql5vOdeQWfErn+JMDsiMYrVgzMC7Rr6yzETCebw7YEA8L
ysYvEI9sA0xTW2eRSroVNDpxQ/kcbSuwjgZmlh4JqVRE3ZhRbbE7Ym4ZwzV1hm0jjfAXOov6olqy
6ao4GxDDTqytLJBH/iKSNN50GpGTZ086Y3RKVJv/yhtIdQNQlnrdAVx99KQUs48BIOv8vCrSE/jj
6OiEtdixVvGOU70Asx2FRYDzkJlcGfGSigvSJw1ZpGPWoCCXWv/lVJl5bjVdbR1LaCtel/jJGY0N
gXN9hIOySSzkxnj6bnUwIlTzpsZ11krjYSiM6EAQnfHIMVDepJNot12bqC+9bRpWwHBsNpWe4yNv
WrvaJ5qjP6iimRHnRNcvTcV98C7c3tmk5Iy1iNolmza8X5TQQzb0HyA2umzXR6X9SxvC6q02Wncv
IQk9hfOsHuwa/E+gi7leR0vt7jgJHeynMPD2YmzlrznzrEsY9eKAaSm9cC9Cpclic5vrGfXK0kfJ
fTM1yMB0dJvvozTrDIEtC3LRm9EdJCtvb6ZTcRKyjc5Zn8AlKicYmuMAmEVwVLSBHKX9Vs0p0d5i
zOvNkMbJDz63NlBhVhyNpBofvUZnB8lW8FJWtvVc8tRq/hU9ss/Rkfqqn1TNDDVcbg3RNbvS0aJD
FpWaP8TKeOhSXcdAZwrT3ZqY2LKVFMVyT59Wv7iwTA+JghAZTIh1vpalru8wDbhBBJkKoaIeP06Y
yakPMuE4gRwWfYfzsAfb5gC6KVo3iVa27lpT0JWFt3NqD9goUlbvOhX1EjiRobsVXls/DZirOXAE
YPUaWSypOzSMpgtdOWEVrAqtWs9uzRZ4XqCQ1WaZnvu4C2/bhd08CCD9zdS6BqvUFO6dodCPY6Yk
rgvbXYMQUse6IyXxmle6wyfa3swDO0C0JOWBY3ve4eNJAImE5aqgyXuWRmrzywrYE+xUVn0FLbGJ
a2s9O4pngJWLfU48s/kC/11/c1su97lTlyerbwdYubzlVAaquUMMEAKtb0hQtyJYSmNzxdX3uDQY
N1bZAZCmR4zJqHFJ9mxUuPII+/P8Ke3to9HJ7A7KUXOPDdrFaCv78SOl44HGrS3ITEpLN08iq7Qv
LlgoT1qPrdnH9T23a2XGFJB6h3ubxhO9vD8OXf1hQXR6X0q9OjUkOd9iKxh3yhjkp150zbgqpgXU
VRpb8a+FK/aXZF9CAZqq+FL2Zr2H2dni4pYVKoW5nJ5z1SBzEV2BVQy9tf612GivD3hkO3PFpzpq
flsZACx0B7oYPkr7O81iiY1gCvUiMLKUDXFc4zMNBhX2vwaIC5hhkgzWHo+Veaw8KznjgnFxReCu
u3GwIblrrlhks1rK17UbdPc4Gn2CO7niv6vWnupHDUbOnWnq8oVRZg8wrhaDjvtudGDXTgYo1KZe
NJJ+nO4RJmt5altwfOykvIG9e2hcKKTsezB2+NLLQuYIFBgHHaUTydsybfTdoIN7QDEA8F1LcWr4
Q2R7e2ALU9Bg7froNXt6UE6DCGlE7hgYYQPpL8da9Onpk6J7tad4peCd4NAemJOb7BHpCIASEPip
2uKnGz3ta9RxVq7sxu2OMDJ5k+XQsm9pSozhvqNLKw+UxAjsp/WCKR8IVrJHcxXyhKiR4FPDaIBK
2FhLVph4kLOzGpPR3qyXZTsPenmjBid5VqVKNuNgYriratyJvXgFsK9dSsgZz/iwLAZOLsBDz0t4
opfBWrVA4PEU9gka/ZERxbGgmrf8sM/iF8PNp2prFElE0WvoyVF6s4T4zgLk0BMGxasc2TIN4KS2
Mrfk0/UzjjGBdECPoVI4IABTJjl25Oav+BDCo6ji9JSjMiEhg8dhTsC1yZqv88i/xxA/Gs9oYcv3
uepi5Gy9s8vquj1yQyXsbDr9nnNu3C6zQRdbFON8z0vl69OXKnxgjGdfgE2g/2ADJG55pRa/oQVp
QYSom0D1amq9tDGzwFGfxY+dZSLfYnWhu2fAMR1C+BeSNKqxeIJmRJ0z0EU0EwQ9YJkpICucqcdh
tPojzljtllD6ZVk1URkeMEMlz3aph3eY96qtU5nDVw6pZ9NrebjLae4SRkMZz2SGdV2sSZrHXmoD
RF5TFiWMkDIXvPcyDheAU02OvDKWdJiLRSCOY5AeuyIvgjVUuCTTWlMGCMRWjEdwMh4KdymdFwnE
iwGe7Dq/1+FyQTSHAuo3c5zc943LseG5bIlg9etYtBatSB5lBjvLVzN8jMVmnBnEoepbP3fj9Meo
ojwYBNvRobiudCV30x1EXEXAtguY3J9D2UerHk8tCow2y5agNM1pX8UllJlpWox3/OX5uey11wbS
8ZPwLHQc/BE7lZ181dYIR2pakspfQPdvUQbGd3VNhZNGsnuYLGVvTSXSXaUT8TBVmXGl2LVPnLUm
OU5qenFxY/JRR7r30M96i4mdxTKyQWZh1yrzCjm+FqBRKu2fMZnHx2bR8selzMBRLrAmERVGFS7d
ab6hw6eWhiLDij39oBdBrppUV01Q1PGFLrvsbnRn1+RMH+dtM5T5Ywn45+yMfXLmPKTCc7y0A2Fn
mVvs7EwjNc0at4xk8G1oPNKX1FC0NDqQz30t3WQV5qUG0JW42fXM+tXmGY6XMxZ4ccCuBA1UK8KU
EUpRUXNkxSEVZNbEAjc6L7lgTtqGbcqPQm/xbeaPq8ipi1tDLs5lnhP11owuxoScJDoEa8q9M/SM
+FfVRNOdnpBIJ5PIezA0a7pFjGB/LGpuX8crpY/aMtolbl9/TYPbrz055q/tEjMuGGdmM+3QLud2
dMbVJCu1Z3rSMVoPLSY0HNfPXTHl0wrZXfrUGEV5q5itT/4y5NlzblXFG1O0LtBwdm8csjtWsC+G
dWZoDKbr2LZuaVnZZg5QCHaQ32obJ5I3HBa+TndL2iLWjvKuOyDUiS4hOThnHjnzF9w8sauyPj/U
i1Xtsraj3hBdfW5csKJZFDaPc1o7p94pHEpgyBOHEms21a8odsOQqJkTyjbPdVGPfAf78lg2hcvR
oex87Woif4tbzBUQQ72ttKziicl7RsYGHO49tFx1YY4znxJhNAxBbFJrScLdOVpSMiL0RovMFVLc
16WGPqGxVb6JsLnteM3lQVUwQzig8cFnWOmQn87Y81rmpWueX++Z82WkNK+j5ZFAF+2+bkW0ZX4r
d54ycmhBva4zlKuJr7y2MQx0Iv71PpoujHrUzhvc5R5NTL6GayEeaDXUTTNn7T1CwYaaYxbAdoDO
PhggVn7FnnB/bPS3z971t2CWMuRBIcrsFxfWxJiphrgtDfizWNW8XwgZ5sNULsOxiitthYWTKVMp
4z2c3GrfZBkw4pnHhlMCqs0A0KrSqSOCMsqq/ag36PlyYM7UJBRmGzcS853mKYHnL62YEczzAxNM
h6SQZWbpwHVvnGnxMkkpGkerHMQLwzrDWN6SwWLlg8sJkrWdTkgEZ+h7sTslL5S7TCllPe0TJDBy
5RoVL7nHa3kf1g2awRA6LToDWbCC1lBSSDTZ23hoZOD07nArmVvaCMlm/djHafZTCXN8IMQbp7gx
hzeN12Diauu82BV9ismpse1v4bbXiUEoyycDHAenFucKirkcWQWFmw85mREtAxnrAUwdZOIGxcMq
NmV7A3xXvEtAO2uR8RQjOu5133IS7WTgbA0cMM0BXxh4KAPKhoRQFYcExdIk2G7JUx07uBseiQ6g
K8LTj48QTGd8a8lE21sy0y5YMt/qvhgdshAYS/DC4KpFHmiPXETzfRkmD4aeGsEoI5Sn7CH2BoXq
Wqo4O3ZZPj0lTaxvLEwTKwcYUSAdNX0YYd6u9AXqIxReVl2gzuOX0XKIhfHyVG2YgXQBjlBGYzCi
kY9Aaj2OorQ+kkV0uwrL4dGj/gmg83Awx8X8AHi73/FVyFcp82w2TfrQ/WRZPrNMi+TD0ohlT6A1
zkILe2KtS3ejp2Vxs6TlHDTY7v0Zc41OUzAgr2D84W7yVmoIuJnAtYQngI83MtSZbrt1o0Tblsy3
Hrpxqg9Ov3THJDbpahk4AiDNCHf5WWIrvSlg2t1MUZwEfOHwUcGu5rFLh/ZGL2rzpvRI8Ajw4mlP
Yzh3mHxJGXvpZ4lcNs8ZUP8vl2EjXPh8ZuOIsz9oruPsSYb5azZcWdniWkKTqqTdYKjuHuxGJWng
8mQ947Jv7iwZg0TTRurlf19P+J9lnTBsU+Be+N//EOv9FzXh7fA1fMbfbBv+qiT888f+lBIavxmQ
Ji3d0iF6mNZfjBLyN0YH9DnSFtL445/8Q0qIytC6CgYhs9seOvK/SAn1366eCpSJJq5v2En/llMC
beTfpISm42JYuHrfdf74N5eRrGmTh3po1porAeoxiXXJYsLc7DAYgw6aNcO0iTznVJfm51/eqf+H
aPCfDX7o9+1//quvisK/uqdS4QAm6iiPreuwnGIf2Nyyg4P4oRqoMv/6bzP/i0DRwJ1ruhgcdJt8
qr8HtWP6T+3eKufNyI2DlFsAD4vMG9PwXhMnOre5wjvNnHkzd/WLHkGypdMKAOCWMN4Hdy1avJmd
BrqUg2I12sOLGMRror008Q3G3OcE9jXaPmCLZ9ziLNJzWoDY5xR55hoEOE2hr/pDXNq7pEqPgmpw
/a9fIguAv32ajuFxubqSwZk0eOqun/Zf31KYjw64KmtdkGZhpWjnRjTfmsgG3Lws81ktt360RE+Q
nriPMD0Eqgbf0bHeEkx3sBW0e6VdzFzTtoTJQSQP5Y1Bqb9K1PCRyyyo9XwTx28hPxqPMKewLrhG
+oFE+RSb1taosg/bBHtYpuFj3/SpH/d7FbVoKYrrHMFlQxnJeCd11zmA0xz3pRUhvpoJrZDY2SLa
jNVUuYc5c/PHLoch1hkezPEfFoerGfa7lgKyniUjiWQdOsgF3HlryXQHBXOrRfmu42r/3YgxFKty
BOVaeBBCrEN4K1gDSzHA4hwCOvYtPR44bi7Or06cjEnCNZv8t1HF8sjaZscuhFszkvrOWzyAcn11
oJro9hTseyTzOoT8cWXEdrntoHKvJK3RairNZ6sV5rbQ3L1yG+PGzvS7zhqfmVH7OdiQe4z2IBEy
8WWMi3spIZcFiu1Tie77gfJ4a5X5mm9Fvh+KAiWamHwtavM33kIb4k29zwswJfGQrYb2u9BURYSL
ma3mlnhz5Rn5Gsbr3rGedAdacEtsRVD04VZqoXcYEQOs+3qyUA9SOhSJmC6JTS2se+S4VBBkAaL7
LhRKpJV0CWphD61btBuDF56iMqlIueISLb1VPQL+zOgc9qVtv03sB9AvEr3D7Ko41711N7SyWnft
POy87OLg7UcCcLSTZAnI7qnWymYKOHIdHXs1P+hu123kgK5TSoYBAkXO1jVquM/8mjoDBQhqYoNH
JcLD4Co/7wptkyTpl8twyi9SEa30WUPlL1+aqkfMASvEP1i2uMuohjojRp9zHf7GoJvCbQ5bl1X/
Ie6tXR7BLFbipc1ymHGwFkJz2Rb5k+hcL6jZyzJmpH2C8d+ccV2up6F6dHKe9X/9zbX+br9ypW5d
D0SL7y55QL/bs/7yxfWQwTZ1PwN8zLyTAWj6MHU5/efvf/zjfzQSbDMxvDnUSKdyRO8M+ftSuhit
RtY8yFw0dkDTGzz26aSIB1yzppz2ToKQObIyd02j6B1ql0auqYYjb5i5Y4/zNLEDYfvKQrwtUgBG
1BI8me9x2ctzbuSnOiWb6VV0st90klSy2Ha/rnnYTFNld6Eew/TaDMO5VUQTxQoIEjkD3caq/kx5
/p92Zv7nORqu/k3D4/r87+uQc4IO5b34axHyu+3z9x/7ow7xzN8s06HUYBj7p/fyD0eDR4HiIKZA
c8z9/7v18h+OBsPiZzB58h8mo4jL8dj9w7ApfsPoaOO0dMGsYYSw/y1LAzfxP99drrRAXVDTeJJy
xKT/++e7yyTEpeIQAqyWmc+1rT8byTDtvUXtlYU+3iaxz3eEqFbFfe9ZPIdLcmC8INEsw9xPC1KV
FvYPPdXLNB7B+dPhKRIB2+lNQUNcDzMTbDjDTSedXeFtYJfMK+EQBZvZ800zUQ4bPQlAFvdGJPJb
TS/0g0b6jA/pGLl3LJDKA94MUgZrfsjqbR8Nn+yRTiDLBWmRo2IH4m4Q5TNSu4bn8UvLmFQQRm9R
krw1tpOw5EVWZdpnEh/ujMzaZ30MmdTUP+0k9Q3ywOrxyoZDOhjAtnR8nSZk6tw+yG3sehzlE1RQ
iKYa2UTbWE3gazO4y+mbGU4vi4A6kjP5ZxbHqL9lOLnSi5bZi2GtB/bh5G4yFXFp6RfH/WjkdGKU
mAVcNMsRCg7aoZERgqGYDSvzxs7Dbxbae6BBt8X8mM2GXBmhl9EJP3EbIvQwehHYBH4wtqe2KHzQ
/dmKHe3TmJlfQue3oWzwIam89SnQz45dne/cEHqB46qV0GN/l43DXlFuOwWa3jwNOaHHmvOs6x4Y
o8b7EgwSMzrHq/U9QmM+XWAO7kZiFH0LhGBhm68qqekZ9dfUYj9ZNKBhQwWkszgqB5iW256irrsj
i+1eYpmx3/VuWVtmbW7nqTpyFLLM0cdky8D1NFSzCEDk0KVad8ADxu3YPsRzcfWK9L8WPTuYVv7d
QDhbxwSQjEtbIFdsPiPl9TAWFTQWwE/63L5QnB27AedxBHZXDrHf2/Vd4xHzkTROAA2TrEAQXiPZ
UkgC194MnllvHNfXmcui8tLvxla/iWSy6ftJrnppdEGvs2Kf2zpaLcn42aTTjet1Nfa9eZPngKEX
FenI9ayKWCpQ1Roshd0Seycilri2zdChBrvW2OAhpHUfTulnG4YayhzjMvD/2D3aY8rXBlDTNf5n
OLgOGactsRdXnl0A/C9iHvBkxkOF5bT9Kc0GfpsMTzSYmxJ5SAkNfR1VD0CgNnTOdzmQGm0+Ol7/
Qqgdm6wMw4OjeIC69iTtmcVdtU7b5i4yvdGvGc84o3GX4fBgImM+mniBYv1oQLsjUZi8Hw9LpDen
t537oo3LymhLqGrJS3L12rIe7jeDRTWVNNWdGFP8jh4wMK0CApXOK6BNq1KBOlJh/c4G7wwNzWUk
nj9hvLxUGY8GTceCE7bZpq3JEmPqnCBaOpYaRK8HENuA3fDP3WjPTJTiZ3qai59kzr6URdrGUt9U
bf4dV+bDIMeHqAAuXDrLFaWw4PYuIn/Qx11msDqhCE5hCzeUNctzGz2YlqUQO5md31np5OeTq1bx
dJeWQgZjmByMjHs7myl+yH6PNYzMxHisiiJ7nWE5Q9BLiBtQJN78ND0GmQQ/yjqxPBHggNqNrrGz
w669B8q1X3J9F0P1Rj3QTLvF+iaJk1EDe4NSWhetHU9EoeX4vltknHHzqDpAqRiuXutI/mCoXS/N
GQlB/bFslp4xsEdyqsPsOyZCzCyORPxNaNPKJwQJOKYYSq69uDC3hAiu5JQ8pVZ6by98eUatOc+N
c8qzEDBR5ytjfla99b5kr5TvN7NJ2lSu0m59VaOK5f76rVs42/2mp6WaDXENZUaEGprxm9aM9+Rz
6Os5QYFsTew8BvdgpeNKDAWIZRu3ByQmCHZoqQLouXs4fA9WRNBSkjMay4vDqI/PmVph+ySexMEE
xHgv2zB9I6fqRy0R0k5D0A/V7MsbgtlLfpFCkO43XvWCzmKSBQG9tqKLQrqYrm3VDivbCb+WyBmQ
3lUgs6zHyOGO0rqhPlhli7XNg+WbWDmxU2/tgnZWDBcPrsWWhfdlICdp20T4a5gdk9bZXTzoMcHY
AFJLyfy1DD6mmcAqiHrpmwamui94P0gG6DZGVT+mNYPxJrzLQRT6vdfc24yVN3rcvFiLIhet+lZq
zLauTarYnL47AHA2GbprEjArv+wmcw219pEFf7Ovbe0GtcWdjOOfcajdFaWzmkn0hB9rrNi+cWax
e17BM62PGSsnpJ/OZsh0cqtqqOCpJa8rpF/O7Ox7zPWBtp5HXPkLuQA84t+ObbLvbuhzHIstpext
1KvRnVspxOcMcVk+OFumV/Bh4o2TKPAw5XPe5ijMIdP4LPI/LZvV1XDNbeU8KY0ePNSCB1iqPN7M
DttRzRHtTW1I84J0Oq8WsHGk0Jxz4T7XnrzVQak+zDimg7gZl804pcOBiug4grn7sPRWItBZqcxz
ESLk9rrwSpKtEO6K2u2PeMy5wQEHr2ttKVh0o2/vbaEOSIy2Tarp29p0xLplxrMKRRUFFSrms/D2
FjrRe03B9dfj8MZ0F2KXxoNAsEkMXKEtt2mkeMTSx8aaP81wbnwjQRpgTuWFppIQsFYWtOK0wQjE
s+hHjBofTgoRsYwAzo8AUvDqbOrZAoxuq+uS584enfyTUEHY5tLYLFAaD6aBpMW1YCJ6UlzhkV1+
+v1PKSLYfc+BWi7W/ioZ/KWxK9mQMSg2RkNpVsJfc8dcBUOoEHLAQ6dUQnpB547jCj2YP1k8AV6q
Lt4cJWzUy/xY414MiKBmwzfEx7BiXdqMxkY25P0C19z38xzT53f58+QA0SMQGitcV1xkeBnmLgGw
N3lrGmvjGC3FEtA+vvKsLZeqM52nXpsfE1QdW8EuHtq4IAGvJi6keVnQL5+dnvEoqZvkst9OtlHf
gqtuV8Vi9CdTr+/seaAPv6YRk3dC60/EB/enG4DbGB5Jsq2hTHrLyszy+IE42U3HIspPeje6bweE
c6axb2EvH3//H/DI5m4sbBfqAyL6XGK0NDhe2mY+NqJ1jpxKcdvdtaWJiQN54ar5pUZQ+1c5W/xs
V/TBC2oBf0Blx08TfirPKjVXRG03B2W0h7Jd6F8XakTyIBpm7cgN5xpn4JJQ2XTJygrVI0REuSUI
+Fsyvd9GBOJwmzEdhqJsQkZ1t53yfsaeF1myqA3qpt1UfFc2VhO/68v3MIRyW1vaG1o8tnNmge5M
TQ7yjtLCbG8E5Nq8xEne703Wx7FtPxLNQ16Htk05CwvlIJjMWyZQA8djCcMxQIZz0Dvno0vAZLeM
y7dpMw+nwXWGkzYQYAP8G+30jz2QUVDguxFREYxI5hr8NuYy+H1XpWtXJD8EkrESnRks6TFGz4bg
bEPMJ+kNx7h0b1VByDQyWJABegORo9v2hnfXQKltCsQWHjYdStbkudEJbrcnKzAWmwICJ2tkUYFP
qL7F6BUAnQBbxNUQXMNoRMbKH1pEUbJv42n+oWmh2rdYZohlB7z5LoS1MbTTiWHDVreRYfRCPdXV
9Gx2xjkk1WAnRUtWTLYphIgZmWU71BExixOkXgNb9Aqcpm/QA61gULonpS5mHY5H1he70Uh22SAe
u8RD6IC3xm8hFsKL2DB+/mrFsiF/YKcTMSJRUgWqo+uxERA5TnGCk2Q5KUnTYq8U0QRGnT2MRk1t
mt7O/GUQx1/DriJoGJll1YMPnCBjckL5BmloAyhbuLErnR1tHs7HoiEoCHwrseXJlhD0t6Z2zrbl
bkSZv1ny2hVM+IMYOCDEi3dLZ37iAh4Ds9SeGhIHbJKBrauPl/3UM6ftYyuos/ra5s4oWMSyWZlL
51avPSNIHRnMOH9UpT00OhnwbF+J2WDTC+gf4qN5S6Ih+Ogwv8de8oI5dp9Qi6CE2sGOXLaoAk6j
ztqrCtFgUYmDJYIx1qRMFr3xce66X3ZmfNrh9N1nJIqiuPWHgXzz0kIiS6DdikUgQh481FnRFae5
jleVUx60Si1+3aNqShPGovUw7rA+PCW05Cs4iV6QkYThTwgBVhRBj4iCFyzqYR3UxSd8Q7JgXcKG
0ZNAcwfmCU/NVsj+WedycHW7pl1ul0gEqWk/jsRhT+gfJpE4fosUDnNNscdyv6+v1mvBas+HZxsM
S/a1ZBpAilYdqdAfM07OVbuUArwtCiag+sSHvlTRE0MbIpqfKmMugus7DcLzVgkPMIv8jEX1bVl8
hhnS66mgQIzHl7Sz2oMXsWFENZSw6qzOmusYa104O73EeDDwpoFU11i2da2BwZprH1FY7vNgc4Sb
xsnLu1e7WlC255kdkGt5bXGLeNMYpOSiVfmA+1H5uvVhGdppRGYoYqzyTlIGnRZtBIfBWBHPZdyN
VgpWADwtbuBPNtU0BebygnZtllfflgskaSJnxq8m7RQ5EGgQFPiZaD/RGkaI4Uih6hCPTS6FcfUi
qYHGpTuJ2gQ4Uqnb2XCgB+vh3uvayDehQ2wXHowqtBEuCkoOJ58fRUwdJVE6rvrzUlxzcFy5qQfJ
O0n/n6cjX5bMPVlZgmFFkw8pk2zYQZCrdb3acTB2GNWg33Z20Axhf6Rr2y8lb6+zyM6P3HJjOvVN
m7vHRMaM2O1mrzF89E1yelyHIXrjhjciS+Bbo9sw+bTyGYdVPIQfpsekPDJSPhGEr2k8m3thvIz5
vCM8LtmTwvfecGIw6vUiVFZUp7BM5jLaOg1FpXSO9Fm2j53vqYhZMarnYpLlJhRoOOPCIT59fM26
6WK7zUlGwze69jucMhbU1AG9umleSOVeo/+RW9ekYSrzdAtOnxoPQRaf+CMXFPUUtkw8EZxDXbJh
CnMBP0sybjYHmSp7eph8g+m4J421/IIw+QQpxi6Yt6M6VytcMvXqzHiULEFxrCOnWzVG+GHX18OY
OTxaeRa7BCVMMamY3BzfbursPa+K1kuJetG2KgJSyVRioQOJeo5eplh/XUZ7WdV6+87DES8LQdlU
z4HuFjod27Qi/49SpviuHO9M1ra3Ud5Ky8ZDEeqnYpYuPsqStCEjzwITzWttxuaugsSfLOFN35Rf
DGciHjp6rcoTL7GWAg/m9UxlDnGIRtJu3gbmY4HrKRBiEy1DET/HIzAYMPlwKWJzn/Z0hqGnK79u
0XCZ84SCWb2inb9Z7OzsRTVCyOwHW8lxKlueGrPzEMhpCVF/xpvsm4xUFgL3DMO4wwkJ9Hroqca1
eGuO4cdI1tY6szK0MuaONU/2/2c9/J83vzWl+y+Ht7v3dn4v3/9pePvHz/wxuXWc36TnCIudGJw5
2/oLjIb5rE2Cgy74K0DdXf/JnxtkkzUx0VTsA3Xjj7Hu/x3dOr/ZJmg8TxgCC4Mj/63JreP+nbYn
hOGZAmeAaekuBBh21X/dOmbCAE+bxeU20Y0n1ktrRw073e3VI8UcmpAwr7eKFvfNQBg3puDslrLY
FHr2UVkkOjn09dd02lC+GFQeLCROC14hhCJc/m73Rs+Jf9WQ1z1jf5qzKeDYpgszXkJvENtxNqyg
7Xp7hz78UYfhugayTONPXOGtmNVw6Sgalio7l/+HvTNZkhvJluyv9A8gBYNh2vTCB/g8xczYQMgM
EvMMA2D4+j5g1pNXL0W6umrfGwopzGSQ4e6wa3pVj06dvWt5Cm0mE0FV5fhoa3c46NKr1lz108Br
rGFNLp2bqk6HIzd3I6C1LsRACUW/m6cSs4dbbEcQZ/zbrGsnf2o+zrnaLhknZG9iACZnYjrDtAKa
pQJOYxNtbLBWLbfTjbSc7ruO26YR1XzRkGUoEdGPdYVINFTYIy2HeqXR+cDiYr33bYFGOuT3kR61
W6TXFVB4y90gCAHx6KO3TtfwYRLmaF9JnL7kMs03Xt+/EF0DitNAhpGuvNgR2c6ydcBIbJKmuUE3
R0qfxM108AvBB5H996GNqEKPHRPDUnXMKndaz00X+GXGXd6Vv4TCXozhc9s1bBt1nO7rurzYicNy
MM7eiyx2NlgVqRSYo3UzHcm7zDt9qD3SEXBq/A+fix4aGn5PB0c9namBX3MFMNzywzDDQ5qjvo6D
sWoV2cHWoQguWlb0ocn3PXt3aOSDHU+uLBMp4zwWUCFDnmsqu9uts84bdwpaQPmTlpAZM/bahNG8
9m8GJsyjaOXPMB3QRZ1yWK5tKzIW4HoM9PMh0v4syJcIOz9P+KmDnkUXDlvA56HxkjAdh92P1jLe
K3aEB1hkGhoPv+nCQtP9at2Rv8Lu5UdrB//xijjU6IHRdqbkbM7gx2SqPbJW2juTYB8VSmvHm/ex
i40Xv+DJNZNb5NOP5LfeSy+ybyxc0A3j9kQG5ossZnrDGPQlfrXtpYSJv7LJEBPGRe1ql5OvIF3W
FyRx6U7lqkJGV/hHAi43SiW+0+35SBL/kM8peQhwaqGRcGNMBYeai+2iRrXXvP5XySs38u0npkMn
9MpuoOd1GlgXLjPHquaCSvPKlS47teocuVP5sERyMFLo4k5RyCOvW7IKs7aZGrYagu0IPs4/xz6H
kK7hghDQbWrPPLZGarC4CElM9SJo/ZRGwkF/maIBB9/8Oib23YiYD2nSuQGgjdf4Dg/EX1YmnKMR
a8YxJju00mkooGZiSRH33ho6+sOvMPbZ3q88TC5051Urn0K2nGdJQC0SGeOmHbHG44psSNYYvcU/
rP4lRtm9iiL+CSOie3U8Z7EWJPdF46CYhvkkgx9FZy0SX9m7YUCCpNykrXyxiARuw1n4XL3oHlYG
PX1tgy5p6kTc8lfi0PVl1CnfGOR3hMfqHo7NSVHUc6S7pr3gHwlwcz8UPQTQJpXDfXUUG1sS1Eoa
8+JQybSTY+wHQxq/Ct7199aTT12oh+e2Z/Ffqopd7GBfQq0v99FQEv6lwkgC0SAcZ9LO25J/a+y2
3IpWo7Wc3QAicf+SQQ5gN/KNIFD43mTRQxnNc1bk7wUVdAEFMmpDXMc54gk6lmOUvtcDHdwZ1Zi+
7+gXTL/hhcXyz6i609zdBYnQ5Nar3RehV29dGN9Ns26OEdsFPh8osmavmyvqftlQ276HcFcghgl5
HUiTnwm1ZmfqBpy1iVyxbID6HQbcEv2Qbk6Lu/fOlt5SHgmDwfFDPuMVKU96mWFsNGy3OPxuk6Gf
2lY9U+ciT1159/rYDZg945NsCdfkdAlxbIS4b2PrFMO858ZJh1KYQTSv75GNUzAb3RTDEzm4pPDx
RHN+ZDFbK7mkXs04H45AJVnJOTVqk/3DFPlLIuMPGsX0HcXI7jqmR725ypFJstY1OlVt8TFKkpkR
xAt9yd/0Ase37n/0qfGnpfunth6NbYSzlG2DFHAhWFqoiq7q2MUk0jY/es6CNd0xK3Oen81y+cKS
m5Sbkt2Gf7CaMp7/4bXCKrgeGd2okGrXIvIQBV3vV+p8kglO0Zsonizo7KwwAu9KmEZbDzMnT7l6
y1E4r4ZJvJl23uyksng41pJynZZFz1j/wo+ILlRiCOCOGePMT4pvReM/l0mkVqk9r82ypWrMoHai
VPLBo6ljw4q3wLB/2YVgRteZqpVBiWdPQ8lkv3ITK/jd+pkTr9os4BF1pQ3kW9JGm0mvnSCvh6Ds
dCoz/I/SMWcc91g6ALFx42flUbHXE/V3T6/e2bd+r2uHLSxd4xQnsJc4G1N5L6VGvfSwqyqWqc1I
n59qmufOOI1xcXaHD5GQzkMxovyOPRU8tC05Bx7RvftLUNq4tqF3r/7aR1WskbOIt0pJjstkdabB
qmKvmyr+0cMnn+NmM2vUVunc5WCWTv5uGvt5JzHUp8Obnnt/Fnb5KGwp1rONWJ0TLuuWHc+AE2/N
EgSpO/d5lXmzUxAbbnKzfe81qJLT94a9yxpuATcj6B6roR5uTaQlAc9OWq218oMnGmlrw82DrKdT
SmIbMhu0v5mKcRZ8vQCGmqmNsAhN6Skp3twofgAG9cqSejJXndKkfDSWjSkm7ndJ/DNsJxIa9K8l
KSd/P2rQaERFJQmWqR6Aw2qAwk31cX/WdHeTeLROJUY5bE06l9eJ5SHkalfYltYGjmFJkrUDeDNC
XRX+fI0G7Zg59iM1yIf2AxDdcWDTyV2IWosJXClFfhR98LEmUxB2NsGeeZPzoe+j/Nwn5K1pV3qI
uv5B06ncaDnZD6NFl/ZiiCt2CGyOvAYomJWouOppZzqqrZ1M52lbtEhcDGinzimtm9lNdwt5OHCr
EB0exkFs/xRI5uumxGLgg4QIyrR7aaUHHcH1Zhi7wwfzZ3qcrehCbJaCF02Pt3VmdRc96R8I/WjU
hWZQFWbZ7BkOVTa4z/H07EY4EfylatoftGdaR1iF5u2XNsUKy5r3xA4TwLXGuyzM1xbcwNSf4fpW
W9vHbzrOc1AX9gHF9haKzH1z0++anLJtPNHPXgE5la7YWoo6+9nkoxu7Zyesh+daT6e9TsHmuq81
oKX8vkfJ4pShV5qWPe3Drnx2ChPkychwtEwNkwURwi9Z5WJ3IhLdsnXxN4lZHEWT0wQ2eq+iDhGi
an2f81LhhMifUuW95vkDZcVYu2HCOLn8kDNcrwYagFqSIOPIBxb+ZLJRnCvUOtcbVdLMuejF24FN
ac7bpvLYUiSz111QxrYowRISEf+gaSiDWEl16ppxW9oZCEnqfvelM5+hDEcbQZ3pZqj06mJKEbAv
emNEjg9Rme/7OSgBmbxV7AJmZPezHdu/dChqa3olrnmmiAJRJr8hVbkZJakQaQnw0Rm7epox6xcg
UY7dXPzuHNaT9xIrQKzKVpska0Yk3fxbMubtiW5Pf01qud/UqUh2veNkK1z84b3Xs42bavmOWmP/
zCJh2k9MmyfU+PioEO0PtB2GwZSHx7gz60ciHnr71YZadZqGNj8Pyw8peotrdMGYxPlBRZFx7Nz6
oyD7uh0tcNTSsOKtFAD2WPR/0/M4+dYliM8N2iCCdbnRQy07RDXjN4L8/HC53LA5judDxPuVekJj
1xjZ3Sy5iVS5pfMJYjEHfTjBa6GrbcPjHCsYta1xxvPerQpAyVN/HUEIBxkkUdLSbkaiD85o4cbZ
meJMNrbIEwFapfXUbcQ7vbUfgATVSxPL9AVIIwGe+DhEbIRgIDYMR51aGzX3s4hgemTmD4mcdmoK
9vgdBVJm7o73WSeRr/e6dqlcV+eJ4O2BCevrmb0Ge96E2iVi+dAnhunNp66mjcu98GT/AscouVLJ
xPs8JUXhdTFnAXsmDlzYTBglr1JG7nb2tM+ZhrrSDs27nUogXoKiiCE29uTKis2MN2vTYrYlGNBA
Aintr9ypvIODyF5UY31Bri02SdVyJyQDt62K7h4j1u0qs3bwiEQu9v+qX4vRsz5HK3sytQOjZnYj
tc1ZCQRsi+hfnwxOMnDhbr0fITTvkF/J81V4+ekxvmf277dfTTYpmffhGOYv27mm9qXu7AYBdOa/
8Ns3biJ+MPMWO8jOap/miV21acGTssX4IiYDjsZkMNzoOiVofulvCzv2d/4IGbljhZkZlXdJCiiZ
bqne80H3r0ZD/a9X2mSsuocWOTeyJMsd81aSF8/r2T8T+rQubE4wbLjZylW+9eQvPyQsjq2k+jJr
GzSE65Vn0jg02AFZxEXI94DKo3NknNI8i98MevU2tHPCiB7S4p3USFDW/kkn4XjylRdS/dtHe1gK
DH11Va7tHmyn283OI4p0rv7OLh9M78FeCvuYult5BH5kYm8zpa5idgZHHhrRuUmq73otvUvmjBcs
P9Zzj5d2nUSWsyOFbe7KxrAOUUbpucy0Zx5T+neiXkdhcU/CiB9uZxNnWZQLwkhd+NkCJgUU6/dX
U1TDjdLZwEcYXFFjqX9rXO2Dadb96tJyqy2qmp9Pzq4eazBDlFutJls3NonPjbpu5pb66LRkM5Cb
dLzWyS4XI26qUm9OI61i24HKw0+fe1492e4Pv7KXa/pMqIOU5LbRNO1RSW0j6J8P6W17KZx5emq8
19I4+tKfrpVXqmuVjNnKYkC9juPDK6PiM9VYHbddteYF8N/NfHxEMYW+xLiPPt+nj9iJtnYizj1P
fJhtLgMGfI0kgBpbX4YaigIuaPhq0ZKMlT7zjRFWe84J/RozZzqkhwHqa4d6km+T6rzAF5XLcaHj
uc0igw9Q+xbXmvgWWYTNbcqr09nZwBvvETmj4gll51SSV+fowSsAgsDcZlCymHgBpfCJiu/pYA07
fA/uTi+U2PQ8hV5AFac4azz9I23rn2T/1J9mrO8Vnd9fVLgz/GnptQpRSixYwFvNwT1DKFK9RVoP
9Qe9fzux/l2OhXoPA2le5WZyZnPs8jonKxK6dG0WTsU3LIzXhHoN9K7K2lt18S6jFi57H0ZPQISf
qulh02P7y1o20D/zIRMfoiunwKP8ibO5QszI+u5GtDeA6arOkpDuuiw641ajkW80M2pu7tLOhjks
DzxffSOTfI3mMt1h3hp2OhT5icfY2YEUzqYcKnxBd7NsenomvOwbtdPGzmo8uSOtT0OxSZ5jaMi+
j6FobrBp6TUok19NtGPqG9+g0HIFth2NGz701dxOtujxEIr0aMTXX/MdiehrG9eF22fnBhLDGj1j
mcyfkQ3ip5mh0HRg07ZGBcwn0xbsRQJ7qyXpJ8FG6UueO7RoN2ibIkffbnjlLPLQZjU6B0vVrMtM
UW+krAxmgRKLgB9dexoGYAH359zM8i1ezHvmTSgLnpg3opziVZc02b5LaGm38PzVqOaJS3k11q69
rabkFnoNc7RHbtMU7cb07GJDZs8IHDhrVFZoMF6GPd8vOkvjNj3rlnPvwCTfR2S2NXl8ay/xJ2Fn
SuBVT0vIXSIhjGkJToXahL5Im703m5Q8QsAIPDWlVGOWrFiVpb3C8311Qh2KpA6ZBU8oiMUMSqJX
+PG+Z7JfRYiYJwBbEzIAbCzNWjFtVSfbydgvSPyFnrLWleuIncwFiw40BFa7hncl58M2yesxIjS1
jepDBpIHTXsCGtFu067xOWAw6KvWO8NU2dShjck9zIm5A4AL0TF3hUz6VyxJB+K8H3MYpm9NyYq7
L6R9aAVN5qpypn0jtF3VpfPWSzXUwM4J6BjOttQYl8wf64o64YNpiwoM5DU2zfeYzecxgsQY57Qq
NA01E0lcHmddGE9d861SIRWXiQN1WRfa6fcP7fKzubKLnTsO7c76ZoxwhmIUGwTVauQU4o1gD9Vz
PCI4RugmnltgogHpWJoIiha5kY032whNNX8bHA0GPsAMaJPV6YFZNn6gddUBigouQJWmx5DBY0V/
KlhI9uiqKPKjsgqfv+TgH60UsJPvKCwq+nsxghmvZFJztfSe8wGo0jwZN7LFW92MaHkHdszuNquK
fej0d5H3I/ObtcZcow5NJ/6kkEvdqSqJ8BBy9KqOmns8XtXVYntvPWfClSeNqJG32G/C3n+HnLaG
uhDt2h7rQqsDeMIIdRLKTk7AgZaKCF7AeoQ+aLpdehaqp7MQfhi0jX4cVkVd9yel82BK11RpIkOv
Ssp+L77l/KAtytqEqEEb+u0OuRjMg4Up6JQ2VM6WjOvrSUXUJxTdp9mD+qZ10lmX/fgj0uh6qMpp
kzWasbOVYg/acOUa8YcfzOVdQ+5Sf0NFqzHL4amO4sDBF03xBDUd8CvOluH07z479XmO13nXhHuv
HNxd2cUegfQmsPIWhkg9VGuhK31rFWjY1OR+Umn4Y04HCN6l9WSz8diyOWVid48QeyZQVTyxKKlD
jvL7H3MH1kdzSnn2VcmnFJvyufCe68nYhECiHMMJb8XQDUfhcxGLhxLfG0VXCCwN40lTqfMQc0du
+05fJVA7jzz3Oy61xoxkIuNgpeNoALiNgfceyXJ4YkGJ5t60t9GVww1TeswrZq6LFj1ndJN7HKpp
45hdfEE7tc+NvR8nVFvJpnmnEusTYHt2UUDjnr8iCj33JZadYxJPQaZjV4wcuLImXexn/Mr+nP+K
0qS4KTKjOzuayh1VlNOLNfLMqMbqmVT4C3Je+awq/+ia+hTUvkbA3mdiLsz62Z1JdNlxzaQBoGYF
uxx5oJjMTy4QWzuMv8wilefez9xHTe8TNgMQE79/qeLK3/Y4/ng7hXEwkIXfh3U8f+vnD38arQub
ZFCM1Hb5Wfz6+wdz9LYmTNphfkRpFm2NsbbI6TM445IH1RIpqm802Z/rXI60ILP7nyKaXmHc90dn
qN212XMd5y2yZR2AO5PqkWsRHorS1K/anGdY5hikf/+s922mnyrau6lzpcGzOzkKqhDNpO4umyVB
9F5fNyxEnp0fRsxamYNF3hnR17nNyxeSy3nP68hgnVqVl0xV7HFGrkBT+e6DQoRM3nQwWJqXWdMU
NbzJqzs3+g1HQBM4SZDiYXyFkKTY7FyB2NGGmmYdKnfBC8PAHJTwSjZ2NoeH3CNCk8qiZb8fkLVk
OoYSLKVBEgqSFkNTdVNlpfH4dfBKe/49GiZvHermvpJtdUQZMlYV3gk+YZ+ALOoHZqcfRl2ON4BZ
0CDGkzu42S2WdXvth9ZbSREaVPJ29Y43TL2NDfeFSlyeWApiauSC1tTUUpBnafVWTPNhAoq30kbf
/8A38on/LznT03aG8ULzT1O8z0kZM4i4+7KYfyqtjB5iDA+y6nDnj0N0LAgxf+AUWbGxEH1DLi97
ttAIT79/GGMtW/VZDrqk9qhgZRaM4uyrhyp/nq3xhqtAewc5Fahybn8BYz3G0iLI7b6iZwOTraC8
I+iqg4GjbKhAPjKW8kgReEIkIf0BLsHNn2CeCBZ8V7NeHIeN2NOFjBdLw5LRJB9LOfspKWS68uqy
OYmY8Ynrxba3+aZXWgP5ZMD9KVqstw0PAn1MNapg8ZViHpzW+mgF9pg6p0mz5BZxhB7lhsd1PVXs
r+yOkcjhHURp90OqHOq9TD+MhZcIVgjkrcUhB+pmbShI+hMjGwiK4SAElT2Apl1pX1jWCw1rnJvp
L2GixBPhD/LnrArOWot3XDkp20ldQ8aZyIkdRJ8e+Ddz/gztqbSiDtNhjv1bc7jURHWA+0mshmJS
Tw4ooyBaPJdoXWvLXniVjvamiULbxx18T/ZGwFhMMCZI7vIQpzUMQX/+bqrzjPkVBQOeHpW4nF9v
HsN/O+bVzVlYkVbWvRUGUwDW6ixITA2sJRH/wyjJeCqADJ7UnvSqdA5NbRDcCPWYSP1Kd2xmv6V3
SV+WB37nnhzNy46OLmUQDp2L06Vm1WJmKuDBfdUj3XokEnJAS4xzjqfotRoZ/bwkRKIBofq7nag1
zLvnOTmevAw3MPuOQ1g2W3YC4H9Qqek2/oznRltX1WAcMh+VuNbHDb9S6xLU2xa9r1mpJoYo4XvU
lMRLFLpVGxOsNDH/ygwWim46pvbeVd6tLoT2Pigo0ArCEq31kzgQiHR2XJ3yYOj9L78LtCwHvG3U
G0s09UM6QnvmagFA1wnYBTRb1+Q9HasIY1GGvFkBDiNvU0Jlnsp4ExPzxO/RkecZcmq3p2VS8Za4
oxvDnchT+QU281xn+vCCWRdS3+LdKntvgRbH/Z5EwKkq7eiKw4gTWWDSDrVhCCol+VrhWJ+6vCQ/
w3P54cLJuWnF3MDUmftdFvc25/5M+7IKOXTS9E2FABuprvsrE/7/M34v/7qjEWOPga3i/x7we0l+
/Oz/2SHyj//jH9k+mocM5AQHBuPfHCLeH5ZPR5BhEKlDjPhnh4jzB5ckn9SfaRqO6y+9Sf8V7nP+
4HfocDRsF+OJJ8R/YhER/uIA+e/CIv4og9HAc4RB2YnPr/5GGYD1aDqqlPFBN0cMrnCtIW6PiB7V
nGYHn8bwhTeTNKH53et8Q7lrKoKM0WPzM6Ves6L/z6Dvy3Qbs/cDmARu9z7WPcIhCLIeUOya2nXX
+RijHAkDWg5Yqk2LmSO+1U7IRA45Ghpatk/KuctZeKSLVIJhlX0bzsbFW8tB5x4IFhsRRW6zGjcu
ika/1ackj49c0WMetobVTvO2BtZKvok2Yjz+RuW475YWK3vnwMyPzyPDt361ufUAKsmEFRIdMqwi
OuAqCVEiOYLExaAihihM5xIYaELZIK9UKcLSVW89yu3RWoaJx2PpVAzI+GeGCEKqnNu9qdia7vU0
wUCLO1TEtNGNHGI32OLZO1+GaWVllfZI+JGjwQs6Iv/W2ZpUFp2A73Q5jyvMEu+5YJfToeG86gn6
Ium/ilHOwnxMiVCbJhGhkHhqrJ9644BDxnfAXekHgxvS36rIWCUcfV4GBhLVOd6OETPuvlV5jgCf
OgkTEvKFVNENiumg/zTtTNEECdh6JKPQZviFaLHVw6qlnqV1xJHGI/Iva/JponlXsNbkZe7Etaus
8kJLz7jT0Nbxhva99tVYIEmpRR/ImF5FGpn5vexKyq/wXCTdDv02tXeZG7OMGXKvRSyZWdccKqh0
zp3MYJkcibPytGfOy+W2HngbkFwYkAzXpmEUX6GNaXnltqNAg0ty9jrk5VPrSfia3m2HjDXe1huy
XByVJmaib0kX5x+MthTq+DVP0j8z3Rq1n3Q/Wvo1mtxEfTm+J+xrJIkkXvUZu2+8ach+gCDt83k4
Jr3tVpQDJJRdcJJaln6E7DNre0Z3DXJAo/xx5sgbSB05bFSNt3zMOS2MXFa4mHQXt3Y3+V35NnRJ
C4jcIzSCv3Ruy4bxJGs8pECESefexzM1RoZoCIoUUGa3I1bQixowu64NY5KL9QN7fhVR4UNxWD48
t37iQMRlBsfLocTs9AfYVnl1GuEGYX7pbbsarirpY3tnKBualnK6PvmuZ9D7r5Myu/w5Q2UdnrGq
C4qUmhjqUcAdz7V+ahbVQtAixmm2TxywFRBhyGzZyZwzPo0EKpd2MJoCM6tYG3GMfLMFGIfRg3ks
jb5kiaHjQ0zQnQCccdkEUcxrHy1Vf+6yGkj42MTf8nYsPqMwSRWJguIjMsVJywu1K8bcDySGZGaL
AlRzUWluvTMAOJJsxNvc+xsh66Q8eF6MKoOe3vXZRwZlKjqBdIn1P13BjvlFZjipX6xqaTmorX7O
n3ThxcDzGtud033rjFEBnLittQ9eaESgMNLM6eR4bA4OGR9bGjtk6bNEssJeVkcc93FxDA178LbM
iqn31rh2FW76GvYPChQiYPHatkXebruhnWCZMx50hzKOXewvs0V8bIFmZHycQQAW0rn0voxN/FQU
aU3flKdzbWUhOdoyaFubL4+5gNET3KI2nqDuy7bbdFmoOdfcZhv8EgOqxDTrpl6dEC8uwRjeYVPE
WOv0otCvMopGb0+BrI0X3HBMab3axP2GT0/Qk/XAlJZKZFm0lPlXaw66fbG75cRYtdJ3tfkcD52n
EUwdyG0wixM1pZMkxUx94DvbLWxSLp5Pkt17j723d/r0FT+rsgkWKyLVeWN5YVA0rVd85uhYPOxg
QYV7qyNWdbek3rb7ZBmg4DqxNoqecrumyAEFnHHKY5q2IN/4E6wpI9f0iRzhWAicIlNvxHzMWUzq
f5rFIHNKEhrfYEnBlgP+5YhxESq8k7o1zau8g44AB/0v22uLHxIx9Oj6hfsgY7gA8caoVDvVxYZ+
yLA95w+/8JWBGyUexAn2eDexS8dH0r0ZeWcqGtZkiCBsOnp/GqKmkc+miW/jTa/M0bWxCBVdeKxa
riNnpwxFnpAREqm5FcmQGuuIcQFePtO7t+UpVrDIh47b73NcJhPTKyvvYyhSlt+WmmEvjv5QiD01
ZqO1TdyM+Zk01Z6VBwNx6gApqaKklIhLropayHzx7GxtzTL0J123ewCNOYfvU5sDCBy4P3l85DdD
O4vmm9llnXmjPUpzn6Q+F4TctJaz0INik64tygRpZ9biyuneRs0I48+uLlR2QYHospdoUqIaNymm
9Arg/IxnPNf5sq+1garwZmsmG8k8nZvnBHSudeMJe1JJTHIiKzwqSMIqdgL8A64BVFjr+63mhilX
TE3W2VuV6La8AfVTa+CYpTx4OMeMrdXZXEfLqqiTO+nOZHjOHcW9UvRubxzo7LXrQ5OWNN6trMQa
2aAkNiYZjGpmE1mAg3wM/P42tQG7fNIVJ6anTE3jdEoBOPdkynTac4jhRv4P1CXXucxx4jv71pJh
eO3dDvoLNo8wGk7azB/5MU2h5RxjHxntkFQ5cagVRtxMvtFo6JfPyYgzi7tSP/ssfmtspq0aE/FZ
pX6YHrlVwfrgwT0llBrF0csUNrUVIx02FX9QOg3czXqZTqgBWlm5asMVRZEciMyChmKCzMbYrNj2
TdnR46bU/sziRMNXrgoWvgEVLqr70MEmJN8tlkLxrUNeHBoeZB7wnjY1LfnN7ktX7ZMamxx9IjGJ
OU4hsJhKDFW59PA4De76EsWurzGMtV1HVo/g9Kaf2yS8scN11RYyn5bsGqp8/F019ZH/mjFwqE87
AX0KCIF3nv+sNF/ab4PVGH5gD2Nvn8hJ+eRU+1CJxyiSrvlRVhPsQGyGCaviTVs3dfLLGwaNNF8X
+6HGR7nGPQ1EpeNBwiSaDl8ZpcwzNmLZVVRCmljq4h+WMSd1swIsnmsbbSrt4c84Gdh2AXbTeOl5
TOLXC9oJuvSiZZvpc1WRGzVWCa+6h/3AHGrS9YnDbu67cNI5RzuEJHgycdLaF5VXuNbYlYB55PxQ
1gPxt/Geoco5SKWJCUOZUhnL1d5HaNga98Y8bq2X3EroVqaaZU7JBBRJ904ZQcg4ii8mlmfP6UCK
glScWMLUrDZY0eTO2KO2JozpR/ikufWtRv1hh+uoxH+LfCFJkcfh4t3Om85/dnpADa/F2Cvt/vta
8x/dAP+9CMAVA2v5q/p7ce3ylf6satUmUdx3//v3b9Mav6Db/scvtiXWM/WQP1v19LOTef/PkLd/
9zf/18/ff8r/43YHU4W7FZe7f3wXlr/Lv/sV/uXf7d/78vQxwXWxLW5d/+KC+TP/XkZ/jyH89//5
10XTM/6AOucsHff8eX+xYv7Ri+v+gYHII09gOoZLQSyIo/+C2fl/kE1AmNcNw7R08U8XTcP+AyCb
T8euB5lN5+76n1w0Xe9/XjRhytk2awSTelzhQ7Qx/wZASzIPO3YKfoJdkPXhLTBumTYdSUl/Ig+Y
dvadGg02ehTLktJKZ22rq25RfkYb9PVv2reVaib4or48R2wPXlgoaQHT9JRuCgE+dKNo68DFoNtC
o2aK2rFVHzYRSADmunYj/wKPSxjk7jR7Bx7OrET9jDKRLfNQf21+o8uxIbL0pjuND61oJQ7uLIt+
JL+556bjLUpPMhGtDn16M2mw486x44mrP+GFnOh9H6wcJxwnSc3nlb0PhFAukfo4LZbPzqleAbeh
tFJU0T2nbDMPSePE176SXCa4B+rvZZMn75zMzDq2G2b6xkjm9GXEm3CmIg51H2DGiyKN8IbPDXqF
zwqHRBEvcc1fx6eth/nOmLZhvzhcPQWXeFXrlvZVLAh6apDAaXfjEoaHY5W+92EXj3RvdtOzyU8R
oFJUWCzZBplHUem4r/y5Bhg+LhB8kZUF3zTWInvKvzDy1h3AfLDrjIA+EH3JCm47QvmGwNnMJdhS
4T3Aola/aORtvnCRO5fJHeHyIy3IbY+wGtD6iScRx9rGn1tQ/oCr32quxxs/q5NgmUzZdAP/JxCc
r/ulEMDXbO2mZ6l2iv1M3+ZeGu2dpUdAALc6IHA2QTFn+ifC2HyMRRTeua6mFyp3qoDXg2ICnIGw
znq32bcGzq82Lfw1FNmRGAa96+EI4MiEZftaW9DXsJhUFG4sTQjO71IEP9e8xbX0ZrTKKdZhhxdv
PVGJolYz2IKgAdy4zxqL/YBfCyoXMg6hdzbWyU1DGnm4qdk2AdrEvDUauzmacee/kQjqvnN1otWh
+t3wYBRg2VYOvkyKQ9R86ehRBmWBw8ds9GZv9P1wh31NS1ph4TI2aZ05FH8VSvzulkg9cbULz9rj
NB5eaK4vTvbSRhHCMPoFWQGgUGRRVuG7pfup/66wkOxhX1zI1+v0d8VFHCXRxdXL4lwtDRgx8PeH
aDJnI38XZMw9XRn1tNRmqKVBA/skZRrG0quhi6F/t/4Pc+exIzm2XutXETRnY9OTAwlQMLzJiPRm
QlSWod20m/bp9TG7DtTnXOlKd3ABTRLZ3WU6I4LbrH+tby1dG52j68dJFPadWJo4KLirDpC4dWDI
ua3tW1AEXJVU7ASckPonDnrGcyfdYe8M4/TZLo0fucfhYt+FnvrMvypB5lhFcIW/qkJsQJ7bYukP
wddnote4GmekMHbda1NQHowiQ9Dd/KogoQu63tWZ9C+o3DB9Ga3tqqWwJEZGeOKaEB3DxjYeeWb6
/dROXKyYctiX8qv5xDOXFpQuAgAcgDyAEO1Ec4rNRwy7iBPSZWCs/8HGjNE2FnhP1n7Ydxerrxlc
DF/1K7meYcZw8zI8YQvV94Q/+hNQRHHSv+pbiPmCSmo0Wl3k3HjVhkC3xCiWai9upuS910TiYea1
ZmFUErFFE9P4C6sGDvPU7loKsi2/3GYpVxBUhNGemK2AvV55PLgHvIzZLpFcZJbKC8LmI9nJdF2Z
rDWxr/T96Onyvp8TyILepDlHruQ8d4Xl/hpD9WcrNVNsReJaN8r5WDeqP3EuM72Npo8Mnsdax3nt
aXN20pxcNzfQP4YNtYPeIedqsW+n1n0fjSK5tHMkeQIbCpBJWTbd4o8qzvUU4lgTTlTJHQYHAd9F
mxBwZPSrd0TxQBGQWA+Ouxg7O7c/G+aCUh6S/ppXisummXj5qU/tHlLM6MlfDcOUj7K2OcrqaZMe
zc6GOQm1a20XjU1nchgh94QdL1YZe3SrOMTtGYNRMr+hGTA7htSonIj1W+vZravHXgwtaeG8b1B+
3Cm2NlgzAbOUXPl+xYSRqcfhY/Ni9ZVx8bKp/uRQaj5bnrQHbM0GHMox9e8Fz7eLZ3eo3gdFpRuY
756Eb8I2mqx1JKifUkV9silEX7prTMzRiUujReqAmc0Q0BZq1AE7NzaK0uGUH7jjBEBK6yxSybMd
/ih5UvtNhbKGrwPPb9BI8DcBCLqKSIXXR69fuqNDS/Zb3Bbps9AnfSlu7ikTHinGgAPE6h/O7QGX
pkgYCtdig4Y5HjulGsL4E6ybWYu7b3SB2p88Vu7PJPXCvVZ75TVVOl2fTdOZ54753qGhAZ1wdFHl
q5YzDDuUNzg/6ylVHzK245NHCSMBKLpW9kPh24uxvsEhWxU9SVjLKm5NPg07/qTkI+ezSpIOrdgT
RvqZKOgneeXMGdrKkD7AYTGpH4ytnnpVPECGGtXnEJbZS2r2z5E5So3tycvpHosdelDDzi9ekVGf
R1zA2yapXEianjhYxgSwIYsxXedg3qF79Gnx1lNS+ZwWff7ZDll7sZ2Z8d4UM8dBlbmX/YhrqE9D
AWS2GMkd2cIGg5mNTbidWOywNxM8mWw1XWy7ppx2Kt2FcV3p8yWjovG7OyXhfZHDbV+BNSPvga59
bt3JeqriRD+Qqky/ydR5F9jcWUhtr1oVbZs/DG4b3svOyF7sSGh7ajhj6DEkxlAu2mPVK3KSxWRT
WI8dN5jCObznuOCdpSgybBVaxomgSdh1UVw/Ccs1Z46E1GLaxkAIALWHlIXjQCcpC2W90zJCObuy
vG8L0HdY0RGcvGu6VJeca2oEWK0HOlPg44ustLtTlu69exTwYR7uJlq+dCeLA+5m1oFiTTD1cwOT
x8d9SIKstADaAuTf2ioytg1J0fPYZB1IFM0vjlQhTC+yHazvVjqoJ2TG9oHSNO9g2uH8o8xFSfKk
r/VzJG2+jUqzeXZKQdjPqWRx4TJlHeuunhaCR0lTbWJ/+EVOtU+swQ7HfEd0Q1VALDCsHAh0Nvct
d5l7hGya7DuHSJXMojfLES24QIH9IYrKc27r2qdOv2K8FW3RDQ/cSOVRuvW4Dpsab69VkKQsPdBz
iZoD9pDuoJo6/qHpvjy2s6C4L7IQGAX29e+ajzFxbS3CZ9p7xQ6JhwWyZE0v5gHX5+Q4lzQ1E147
w7vGCRe/LEEl0SmyfxZNTd4p0/sDr7T+kdS+tlfupC7SF4BJ6ipf+nDJU0B4fog7vNfEIomNSLqP
PiO8hofehpDYYd9I2DHb7n6qmIOSn6v1C05EDVRMqX3Axk52Ls56HsnJ577r5wyC51EWn/jA9VvT
p1qgCqNFpAiTcVdmEj5axM59mqlSWrpYOuvAyINre9KUjz13h+c587r7zBjqi1HP5IuXQlHT6OYX
zVDVzqEScteRUb4oeno3MuuSPc7BaBsnIaCOdmmqMkt1yGjZfa9F2X9Dxmg2OgLaNaw0yg6c0mV7
gTuy7tEbNxxF/F3vRNaGImj+JgIG52L2jI9WmuFzI8d2W+Is33WmBrsgiWV5DkffT/H62GOzKnRt
xGlZ8LbVpNN2DOuyY1tW7QPsQm8Lf9f7LnzmJStiM+D08HR++I62PEjCy16qGJ8FhG//jn7J/M3L
xHQ1mERuilh4706Beruys0K/kaIhttU05WtCXvVqkVhYz6ES30et0C9V37JUIFY236KJMqLcKHWs
whxDp1COZ08PR05NdfMkMqP8RuvVuCHko1MmrKybcGqPMYrAeIWP1fOf83qUQDuJCLGy4X/XDMGV
ImfPfXA8Lzm4rfEryQr/GEmF3JoVVn4Ysl6uB/bdlyah/hFLHC7+pLSqraZc8zm3yb5sYo1ykF6X
EePvKXmIrYZrhscqsnTJYKe2UFhvmasquitscEZmVE579KklKyaByEVl3XCzssV8ynH27BSGyYdu
KMLPCP9E4Esz2qfamGx8Um9ngxFAUFO7++wIjeZiGWuBBqHimYGFto5zB3gbiZ70MJBlW01DKA+0
rLLOpn0DbtgUj74RwklGyt1Wc2q+0Ddl4yyAAueVRB3GQuFoC4f5zoh+cjOiIYvgKGJzOBgVGOtl
ON9OWXGLaQEhI5Hl9q0tS8lOUuO/i3rZP1IMkJSB6KT3ZhFLmil2YEa5MrsifSVfa5EA9JV3YthR
bs3S4wIJK2PmxtBn93MYRWSfgWq1mZfRigkLuZQOc5tqJs5fp/kt5SB8Jv36MfikofW+zk/2MqjC
fdJmZA+mBuJPOA8X5ijQ2EQaXxn5UC4UGx1a6ZA577MeasTuhICO6IR34Wg4W8kKsTCcbWRqcM/d
CcHQhiojQKWt3MqVyyeVjyEDESYybG0j3T7U6q6I2sdrRC/yQU7eex/6V8PWWFUQhPqleKtdKriq
pYzLlQ64a/LS73/VbX5D7RGV/kFj+us//uv/oALhvxS4/heKV1AlTDjz/7VytE/kt++Uef7Trfn2
42cb/9Wl8Ps3/+ZY+H8I4dlEkH3D8v7UgX6LRzQhcJC0dKh6lv6nFeFvHAvzD8PGwPDFqfibPwG4
hem6DoALmhOwL/y/yUaG+/eykUPA3gReYXie63tIVw6dD38lWOAnpTfYU96uASvrKSumS0gmRNkI
0YHMLXZ5Q5Fz0xuMvui0BEsx4UDv+qeevwvhhy4Ys24ferQp8LE5eshA7pBbs8InXpOJ44y7pSXq
oukVC352qScaOvt+GA8gvC4xrWX7tsKXKLUlkcy4tZPkn2fBMK1FrjKG8akf3bdCY/uXWoNPbFRZ
/b0mmwk9rm4D2/Wot/UIaTo1liDfoxXL82MK7ZJ22LK+F+cSdwh9K8N8gV847ca4dR/G2aRLSU/i
Hw0j2KCPhnw/1dQZjXPn0zHD+F1ZVWA6ZUd0zGjxQFTJ9GrNIwtBl9T72EF9GBrLPeKF9H9kmtPR
+xlP4a6B77OVSzps1bQGjkndDp+TOCveBOfuNVNsEUQ5yMmmrIPJjIY3U3Xdga4EgPoL1ILz0MWf
Eu9KBHjYTASI9mVMaMZlTyWIb4+bpGvnmz2Ou9mYQQWlY6wjUjjTjlIschukYSERzyWwS0Lyd0U2
tEfSEE/c7oi7UPZKYKC29JVh98nBcMoQx2iCUXKVc/dwN2HcTjPWcJIW3kTM1cEs/IapazzSPK2O
OjyzRK+Za83DGwbomGL2tGQrSY3PnNMtgQYAslo4C8gloe5dfTYgEhJh5J3qpLXO89AYj47eU6Bj
hpRPr5Iewa9NM8AgAvJ+mcLSdyD875vZfZpz7Sjhf1EE3kInWoVk+Y/MgovnhLPEj7opkgfm92DE
5hygkwodNyAkmxzGVKs/NQzudA2GPlG4TrwxTWTTQxzc+5jqwZxOwz7TZH/BkFKsLa23d8CFnqLC
gDfktguRrq78LfYXDkDQEmjGHVY29V8k/yFKN57/Udpm8S6dTDt0BjiV3nLlNcnz1A0aLx5WDm1S
NA4wYHVj64ekumgdYRpZMmg/3cSInmM1MDvXAfceMtybdthHFAlQ2o1hiIEqMuDz2OvIMVxjuDrn
pbFnJO88jUM5itXk1e0pk0bIOFEW94UQMQTW0qJ3AnW1+qFV6bVtNPI9HX5IKH8GXdaTXLKMS9Lf
bHaVyU+Jtj29OgyvV4nw82e7c2Y/AEjyUBujvRUy7p6lm+ZPkPLSExy94YF6Fq4WVj1xwMujHQfP
+m3Zv1865c/bcjbbbdtNu3KW8WYMebd0+hbv4hSwhppVFtiAjDk/4mGgHxBaXpxGd3YMA5dX3Vtn
qQ4bMZqsLS3EMQCacrg0GR+VygabYOnEfDM+r6VfUNdSNufZhdrkEjz/nn8tEsQ4rU2Sldx/6bmz
3QNOJaruRs0j+JXdiMfCKK8ByxZ5sqER2CUlQX9ZToHRiBzA4qWfAcTsxkwcIJ+mQVc43wssP6us
7B/0DN+hZzvlAy0Y2vove8jvjfSfSDjfyoSTzL/8M0ODvzON/Z+L8j9ghSh0sDjERmJHQyuAuNGu
z5bDi8J7XZJt0sN3ZWfdyS9zQDRRm3wkWohtEvXBOuRaZekBfV6L539o+jd+ffPLQK17HJqxuWnZ
UpEcYjXhBKj3fASmccPxiUiWWShckzEJvTaSu9HhPIzSHO59hiJAOqzyGI9xfaYJrSbZH4c0i0V9
/J5QJj2u0t7C5xQOGdA/205pHozbK3IlwQizd34Avu23EH2LT0OaHRhXleyEJohtFnW/Nwo1Eltu
6MqIK+uasUKdmVgX+7rCNbxiUDuvfQ5sGxOD256zYQUApzaSB6kr2u5wLDgbEiP1E7cVmCpZzjl7
zBO5Jh3pnTDWZXtU0PmAI7tjXDFPFXuSJh+VYev0kztds+JAa/0CxD+8T6mW3WVMRMagaw37pRsd
SEm0GP8CP4+7K6nNewy0KKmRrQM61pKXRb585zcjbtTSvaLY9EfG/URpkXW3osmmByLSFJ2WjQpq
rwVbC3fOv09UH9/GQWZ3/VCQ+OHWkuzQVgokQ2bAYxVVD4TD4rUwZgpCJz37LkPNBqkoGjcgNEuL
T9HDddCEth2X+Q4jEF88YOvgW6J1oDjjdjwVkeecWedxfhX5dHPtqYVBCjxrG1oMoNGAJur1yjm/
dYO9iMl1chN1VfW7kVqzvQ6J64QDhSPBVJINopn+zVw++HnpOaxLISxDcLxmtXYQZzcxB5dj0VMQ
5M8ZHLYho7xgVUekjvuoaa+Va0IutPSB9d8IqRRjYZf+O7zX4ZcNX7XgEiFypvHYB45D6JdX5Kya
v9uy7m0K+nadXeuPBX3OA0V6IVb1P1erzCGVEzO15g+nuOaujrJE27vAiJKgNJK4CngjinuDurx3
KkyjajOJ0r62VW6Fa7etLBUI0ajq1GkVl2gf/vxeMxo8mUUVeZ8ZLVfwJMbeIS0hFFnxznImLDmy
3uNyEbuozUS8bpbNhZnUPAT+TGo8KOwE9JIqKg5HetgeweFA5YFj7B/RcIvjRCoXRid1dcmqLAXg
3FBooMTafj6NGFjXuQ8z2Pd5Erl9i8Bv8/Io0D1vtnRZxeDKwAoq4W+0TBYuoW7qtL+X6pJGkkia
6dIp07Rxyxwo0X/Vlq9uzNfs70mqDddZo8BJ61L1aPB/wRmOS8UDq4kGZl1YydXR/YEoPX1ud+QF
uz1UnezCUWH6IusxWeeMat8kaNBjFVbyTqFNLQktt/lECg13c15DAHJ1942Ln71NoqGCSBR53ib1
DLDBWhUt3A6nf4p8r52WYDda1CDnp7k3zS3NwNajTEvnNvqeHeT9QNQv5ST6WgoyChI7VxNUHSlq
gINggWRZ7H2jtTetZ3Ca8ce0vThVwdmwH/y9SMp5Y/TetOXQAr8rMxpoGGACrSs8KTyyI3a1leNE
LtoW2M3XyU3snU+qixv8ZJhH16myU6ZNQMc9r7m5uaaBJdGV3NDnOt+SSBPvOdrEI5z74UiKNzrF
VPSNq4EKkPuwE8NzHkKNh+FAkNJspPpUpbDfpBLEjapsXCO6OuQRvGJPWVK3gYfqnozKpwFEc1W+
ocWuuYa6xgeKaTWDqdIYLxMG4yPQIveeWFUEw8RErordAQqAtdyVdROCPgjIfgcpJdvaTLffSnoe
jmVq5luVmdOrnmF1WxUzIaihoLfX46DH0EjMa+oEzXVX+82+9CeN7c8n/sdB1DuNjc46BomASmtl
RYd4qsO1wbQKQDq4z7ew8SmLIG79fWBDeA1bgYFG1VBjaypbwTaCKMAHRWLIrT5TOmYPBDLiVQpn
jzAuyyiWagUrBth7shH9CHgtskN73oZ1P3x4TEKeRJjZR+V78Y7Sv+FQEfHbJUoLLyV1Q0d4QuPe
cCL9De8wh1+yKSDyh7QJTL3CREfiBgeKKX+0ZAt3MGnkg0UE+x6qbcH5Aj4ARIxCKx+oDDSeOGG0
pyHCYUmiNWcCzozIvCtqusBZtwsQYVI4xWsqM7kNeXm3CXrj3sRfmuPFshk8eLrfn03MxW+9boCj
cqvmaCSF5FHATDr2eUhkxEtP+L9ZiWpnptpcgGKCPmTvajKCh76aCSSzz+xsMvr7zsUWDz/ASBmw
W92jZCEmfxyO0Z6R13ge9anZMqzuLgIsD5AvXlmWZW95ZRDdDCT5bpk0WLs+7/ik1LiH9hEKw0uU
a77iTtAy1DIX6GiQLfFo8BXunU5bwJZyTG89GwXhQtuoN0Utzc0Um+NOdE66ZoAvXoiWAlfoDOSu
1kHeI3hR3RPXIgecR4kdjHERW4HFFo1gmRjTE1b9sly7StI6kmZl95jMMBnwtxN+rXoawbshQU6x
VINuK0WoHv2azVAIo76WA7ghK/sMWypxI8faD3ANOMF2Rhhf6lKDUZiK9pKXRfk6ekl1L5WRbmep
hdqm8Cb3VbdHMrxYqHeag3DTlzQL0NjgPzQ2hbQdhQdcWzOm3qsWEWZPuF5dh9mNTnlcVG9jzQY8
0TJ7SvIKmpyWaRRjxsJizaoa6x1AVPpSYL5aK9FaBygf6TEZ2/hM04wW0Batr7owl6jwLSjeNDpg
OHzKQxKdxOMpNQbn/ZCXQ0IodrZCGmA1Jl1t3CUw3O3kgXJtPJ1RGgs0aWgQY8NNuxc2ir+Sc/9z
Ai9DPpgdEKtB/DhPDvux4drHLElAu8ydd8ZEOwWlygaG/6kIPLzvQSJ1OmYnC0s3zzln/nocx9Po
wKoB29H8ErB7AVc1LRMz1e1yoAwXW898nJ2ihgSoNdljHcl5gzsufav7CQg7Y7eC0A2P8EqJhAS6
4VNMoE3VMbPabmempXlVJYitRXbM4QXWyTfNnmWH5pdXGx/fKSiCwjIOnpGZYHu0lCK3Mi+ZR/RR
AdW+scBIgNZOTxP+9ACjuvtdFTpHDlCZ9Bp2CVlTA1wFkIml4bQlq5uWVbXGTDgEWmLWd35mqms2
TYppnEiurKWYIOx5Os6R8gNYkYrMVtQ/ValX3BwtlBCSAGuCtXXXXq/NmwSv3xgYidszRE/VnvSH
PMfI1xyriD1STJhaC78CS8NKm8OiCHTHG1+UY4dUBSJhP2pOlBxLuPbPloKSDEmwOwjs5dXKdlrz
RXeiKaAvxX6VrGCcMeZpTxnNvLbdKt2TkPb2ddeG67YaEn8r24zC35BLC/6V8FHVUt6UxnguMaW/
t3UBad6NX2ph21t8BfmjPrHxWc2gnW1XL1+MuIGeQ2q73uITTD//7xeeL2/Sf4RkXEtwSMChzlTW
1hdD1D94l0IM2ANHinAHEc0A05ZHjDANXLlqLeHKXEfuvMEgDeypxZuhmzCYTWI3b2ruh1+sed26
iClYcBqveebopp06Repi1dGje6bIothiZCyrDcdDS26UakS44qnKHhKbp/pixq1pHWD0W84hrfHz
6hZ7OKwNk7eoI4748d/8uP/Yx6mbS9WX5Rm6K3ysmUsf2F8q7+AnGGFIW+pOo1QRYn3qfG+inrk8
EeqJLZIQKwpB9m5DmvvZZD4+hxhayH2L4f89BfFKo51lo7ok6YzeLSrGdY2GM6PzRYdEB+qTZmEV
k2eJF7MRUFFM2AANvCNuXfKTbTPYWvD1U/1/cC/+5yrx/0L912Di/5e3dvEu/rYd3n2TP//ln/+t
bf++eO7P3/A7mOb8IZY32kPXdX5nzP6UfD3/DxdZFxq+YyIK+0sf3G/J13D/8B0XV6DneK5LJQEf
nb8F06w/gA0Di0QuYFzn0s77N9vm34nzGD7/E43BcPzlofqPh86zfCEo7NYJpjGj4E6wFDP+5VNY
LotajOix1724vmUPowLwwM8Cggjay8X5iMQ8rl3DaddVR3Jtqge8PFJ/sqrMe+4Yct/ZHHejvEG3
nTXjNFYmgIJZUJ1SXdVsyLsUV5fPGTtIBjt/ISwfr5U6KMbvzIV0cws0ZgSXkZ7GoZiAtdp+oBGr
PcVRnZztcLxj5t2vREWfCpYCufNa7GbO0raigLjt3UU19JYuFr0eD/PSzhKyZW7V0tiCMe7QLp1Y
S5eLtwAmqqXf5es76nYA+C3tL9NAD0wF5EozZ/ivS0fMONwrrkKbcqI9xs0Cbm50Sju45+zWvcX0
4cQmQxnUVlgOYX3yBmu6zbi3cTMSoe0rwYVkVVaCytWqfinLdtwP+tU3aTTrRkTX/EaqYtulEYJV
jqmGa/anwxVltqNTVtzl89xvumToVrrNYFG3t0ytmrXrxOdkUOhf/afoGndr1e67a7gHoL72Kow6
Wng8nJEUNqG9ZtDUM/+7kxrhrgQcMqqi5dill0EMgS/ULfgb48lV6W2sVb/W6uHBgd2+Mqjq9Uu0
FWcIONNCbG3jAJFiH9vw/MpyoiihZX1dfPXEbb9RFHKeIgBYvtlf/d4V6FGA+Yt7Thjnmgvxaijr
KcBedYFz/CpdMAw9h4Ogmqk0KFtxHugV5NAbnST3bJI6W0x9BZSzHDDWTtNBUFQZFBLb/KG8DAUm
3tGOddbSrtyEhjZh4dDkduL9vYPVcRhB32LUDr9nWv/m1+4tTBoKGbJu6+o5xa+ztM70UaBLK3LC
fY2wJRUDC4xWoGXatzmaTqkW/8zCDMeWaVnB2PV3ljcW28Gbx0Dvac4yRuJxOkprMHvLZULUBgyJ
XWab73XSYEmcWxsvP/9ZufezXf8YYVbKKL6oqf7GFkj/e7ZJ8lahDdtcHsxzb7I+i+QiSTIhFhgU
+vKB/1EUFTpA6EebsbKeRn0OHJOYu1UffEt7nev86hrWtsjBkWoxZfFDhGEBXQ0AHuPKXr/RMkZK
LTZv+dJBosbpXI3JtMr5E+BhfYYUS21ch7FOwsAUHYc2XcRw4Foz2abqgKtyaeT4gGlwNy6jVWWS
VbDBJej087r9XeJ58sgrEZR1Vq9N0/kREsJi2tWs5DOJip+u071DSGeeb4DSpMrOWKVJcmAqpO4T
3EhZ63WsHt6Ng9ASrBj0le8fenjmayz72qqVFllSJeimIdNFCCsSey/sj1yJgIVPog0cZT6FlAIT
YKgomCORsB68XDsxMvbJRWbNNux4UqOSX4sTOVzNKdXPrmE+toBplr8AizT2i10/F6eZgcLaI/aH
0dcaA5lmXtAXs75BsnnWyVruSk199w1OkEliMuwunWndomStK5Kze5nIE0avONBNLpQL5w6dDhnW
Gsj/coBqq0LeZbFHRMk3tRUw6Ql8gB4RLO3SaU+tCdDfIsb2F1NGJJ5sWb32rv+oN+0cFIO+tTNC
pPWEtdMaoSfKUBFOx8rA5/OHFuebQvIodkRRaBJO5qPluI9e7N3amOlBz4q17fP7gTQWA7js3Qg/
Qkfe6UBtwFM9qhgXh3ARQBrtW0aGacMh/DDanCXqIv0cEubrqB57l0MKbxJY3YhH1zbPRqwPd6SU
noFMcdwe6aYa9RiYbTFfKIw8jUp1gatsupdGgL6dSTKvqu3ADumFwSPQBDOE6VXcNEeAiZ9YpHGt
oORR1KMFbjNeQATc9U5RXxJWLudcD369mcVr08x1gHcOjEDt0bSDM1Ys7/KgwVhgxhFkzAeDolY4
Uj2sz2N09gziOd7grTltNfe5Gs21TfYacZaGE0kM9gmjOT/D1KYYxOJyF2oojRLxiDrCaVyFoVHf
pVZr3lnltCsIEu2m5dMyNvV0syYYF9KIr1IlW2EokjyZay/pHI6bUDPOQzqjd9uIZg334S18yfm+
RAtdR8Jr11NHFg578r1G3GbnhZp2rFVEzDtrvF08N8wuE5z1qez2BCVVkPEw3Utg75sq8chH5so9
+WnpQzApkfD7cNwS2DUvZWZX6163Lihr8StzpAsQ0OkeQ0QVqDALOWhLue9rRj+RQYHVKvEGelgG
3Tn2QreenMncECxYa1pqPMSu324wTYxrauIPwN/TQ91j5bTL94XEvBNEoFBwspHY8kbriB+IyqaA
yeugghyysZrg6aMf4Ui/B1ZYYZzXq0uDp3Pt9JMVhJJ1V9qGupYapdPlEFIko/KjW3diM0jT+uav
8indxEmUHW3CAUhg/bQbpt7BRZpMDxYGMK91j3ECG1yLF0B4EgKPytMLF71uPROueiQ5zAgnaj/M
bFDrNB3BwUm9D2g9aUCAWEQV2D9gIQ4BCWaGTBXtQ60DjJhyg2ZK7atf9YzBqsI4CptGyrAJnYfG
4A6JY0g96t2OnrckGGc5fKJ+b0GUOgHRb2K9YRJOx7Tyso2yXGCrhspOjDvnLVRw67ERAkTHbGs/
4nlrEV9gKxbW3opH+1I1IJFA8hmgMshy0/5tZyudKCp6LE9JRiqNLY0tac2U4Z0evXFTsnXfN9qg
rZMJ2HTZE99X9DwdZ1d/dAUIM+qkmMbMYBX1bCy+F9U1s+Lo0636kSydQ+Yvaw9dBY7YzXu57WIh
HlvFuynoAriq3H31mqEGAckXzM8+LtSxXFfYDq9EFm2E1pa+G2jXJ2ETxP/zS4s1jP6sKzYj4xqV
N5PI897ktBo4ceTdwwnjEtxO4tvEsGVFQJopZ6ZfxpmK0drvDg2cX6ZSZbyjk3eit31sXtwep9Ik
DOsBJYtORuNdRmZ3l7iC+QDd4nu4a/adRU30upTmE2dK95LW9KeFtt29zDOIG5CX42sWVs+jYlDm
1fL3l3VbqulUOIlxNvrWOPO2u8GkRR0c3rQnWsIXprk3nO0isKcZzDmi6TlF5Y8H88rtoP0G0H9v
ir5f00+sHQxac5GklbYu7abeOWTj1k5jmbe6zY7Q06C6GDTAKhNIKrvcHeUZ5s62B7ChtF0GItEV
BRWTOpG/bdZEG/VNnzZMNRv1mJR6dLE9vAuupQVOmopDaJsga+b4/utLZXvf6rn04N+TmOtwKEcg
CxlWR/XNlVay74EqH9xp1i4dWYQNXtj6mmX+Yc4gDFaT/o0wcb9VDcjw2RKExhtqPuduiu9yxP3G
UOOaQ/8zzYfHKrGmILGybDN6yNWOcj+LtErpZIA+bmgullEglA1kJgYBdEH0Vr2ufJZX130j7QQP
D0cWcRif2+7ovlYmPQahqfXA8op6P3JFR0aEZBwZWR9kMZttV1H3GZcyOkYEp29+koOCMwqPLmCL
qG8NBBD+k3k3Z5SnGkb8aPFvmLgZN1P1V959+6FJrYvFTKAjHn4FRDFt7QlINyHafBU2JQ2Y1XBK
02oTtv2+y/0bogH0GFBjVuHgoxvaPgi19mj1+c1SCefict9m5ipd4+zKgzDsh610WUqifrp+UY/j
KDfxXBrlFkIAC0Brzd+tHOddrVFHazjNMRmYBhmTj/kfkW7lybq7/9qsa0fUD2Ma6XuwleEOOl3/
2FeO5EWlWLkstOWgXptngBLGn19kk8hVKqd6YxSSfZpf3Rz09lsflc0xwlLDYERr+ZG6qaCQSWo/
82KOdoKVbWtlH1Cq96gPVNEst5iw1VflxDNOVF07lLV7P3Q7wzGg8+detE8MQPqzQxex/WNGRcyH
7ps1hu+lZvlBmvczN5OScklBlaay6DG05LqObWc7LTahThCBovuz3SRl7RyZFZgK3C3TyAqroL/+
osZmUWccv777+tJkCz/W2qjMxq061vELAzAS9W1vHBNKZJ9Ldax4dlmIB3nBAxmRG6L/JuUzD0IA
2qVWxs+qhOdsquH+6590Wb4bMaulQxFPQLmIfp7MRif+znctCwM5rlCQ9vl35s5rSW5jzbqvMi+A
CSDhb6tQ3ts2N4hmiw3vPZ7+X+A58R+R0lAxdxOhYJAS1V1dBSQyv7332u7kCuwh9EkMT8P90CGd
9OES8sCbGXBpyBr0uoh5I5eGRynJ07iVY411Xm5XVWVTqQY9i8/DIV9Fy9ucwmogDOiB+4c0WR2N
TX/Mr8U9uZdP9wYX+pzs1XhrvA6ZfHVP1gm3C60fM78KN0yj5/tQOusX8+Dt1aN+5UGdJxu7/pBP
g3SpBbBsohWFhf9G+4OI+8w4mQd5I9VPv9rH9FoszeQY77RzoTk8qlX205vrtcqWwfTEfigtLTUM
QLMjSRbl0tZXW6rQ6STtLuzMv7GhppJdHegwtmZlIYob6hyhJFmPdx6y0U2Jbc5CgnxtYlLGF9ju
naEb2BPL+y5wn2I0qmm7Z4Q5TyJOGwMR7oLbpr4Md42ZJ29E9OONiMy1dqq3wbyOn868fzQn1Z7L
9+qcX438pH9hFa634Yd1Gy/xgDeC09qZHdhswXN4SZkcPS8lt/ZtoMyX52qE4XQvKYMzMnFYxeG2
peCdjDar2lodN5b/ob2WT7D4w6txg5BbLZHmDwjA3Djd7Ji2kNYcfW4WkRO86V+VdLA++y9T3JON
ZgN/herPLuYpTqm7MPbyGasyrSU1FqmiPfiUcCO7Bkf8nhv6FBlJc/zaRaT15rSibEpFWVyxvswr
z1kUNObEGtogFoDB8YVx1XXZebMtLpKY2cvKl9z5WxKA20LQBhTJXa3aR/4pv+p0J07qQb16j5Bv
TUHzEUV4lcAwydebyVoUXOLTWCnzKbSYvcsPhVcJaG2FpIv/y33UbNiubihffJEfdJrTynjpOyTW
5xlwbXPDCOge8pCHblMrzbrLYAp6EqBPvnaVlP6qtAKCHzIi8sVgCwGh5BTvFPWdnwrPVLkLDrX4
qF+ouOSLPzN94V87ZbKLAcSJ0DJWgPnBLszqZ87tIE41elLK6UF7raD6fWb9MkTX2XJeMfbqtXyx
3rx39aWNTjJj84h97Ex4Tjquo723ifn4duLsSevgIV2zR/YoDpFYtq4zEpJE58ST+922swU1nAvj
3PRbKJUzxCOEPWb2vvooHr09zsKl0a3lbpOCqDHe22/u2s+Os7z5CPbo9zjiGvdzWjT5rNgqW96u
Z+yYfmifLZCB2/QGuHfz2r5IcAJxOzEN1zd3nW19Q41h2CNiHNKTInHmoa0UmgCrdQaaRzVp9CDV
siy0q37A7HEuX6LH+BK957fqAr3CROPmh+8ejXEcDhrSZ59tOIXEcf34VGnNxsxjpZsSqbht+0nv
GegmNnZpxXlWD+WPKKTgFSFvlredAyY92umMnIOb8PxFeElO8PVn+cUrtzJH8/pidtf+fcCb+Cyv
9MCwnQ53gSlWzT1FoMLWxbYNzmuPn/EYwMCLNHedZxlhswOnmRvy3lqswwut8HhX92va27d9c/IX
Fni5s6uuh29olAdQPogAq6SSluWjfVQ3bV+di7vF/Zk/rRu7SP3VV96q1ygARtztvHIjQRUPE8sh
gnxOjELbmYl6zPOQiit5axVDd0iEHSyrnPc8JkWHQ2xWklHbYDKaBxZqHet9eoxYinAJ3N1bCSbp
JRjPwKAMRgmUcqRfOT0G7EkvE2ciV+/FkKnnLiLJKqFPXdydXuNC5IVmrF/eXYnZUzDZMsxvuky+
80A3+bl/JvecLzHiJaLTCdChkFoSTawxNqGHDl0WY0brrhZKaMySTZ9+cbjZauMAKiJEMe4kG8Nn
2eyCMJAXPsrKKxu7XdTE0qcax19CGYp7Liy47kbrwEA0t+PgwTuijWAhvGrAYWggdOmaf1Y6paFO
CMYtEqB3K5R42NQ0Dy1DdNDXwaR5og90hySQccrZ2gVWpH2PdPctDlr51S3utld84BYC6RpI3nzr
hh2z3hBsqrXstfFAzwTnViFt82t6rakMJq3jNeCqZ3UjmzPjM9S5JmUPeFb3WtGWB3uUgCEZZfnp
NrHqRNxSeltk36pG3lkZCSb44C85TYC0iVj2ws1a/2jbQUjfmgZHgg2MsPtmA3d9vPm0bPB8Km4m
93dlTIcOxRXd7l+/NXKdwNDoPyFeXWILPubClZ9qa5ezFeUG/SIU/LtRvnNoTlhtmGauKUU+FZ12
AL2Sq8laWWWKKm/aZrjjagGnbotuCtTwW6ZLJ+QYAKYZny20kG5fTr/8+B3QzVug6tnKDyhHLxv8
OVtkUM9pFHwvLu4tYtV+ERyjede7BNO68Y5AXtiRc21Ui52k7CWOAgYVWq6Y10pkkskRWLbq3oXP
RSe02kr9inIOfDB1FC7Q4W9+iFkAIFdHudrcGo12yXuJVXfQ85WfhIT+FBqBEqFQ3syjZ4M1Izna
NZ3l3l45KqVaO13yYWy0ahTbeq3l4UMZ2Dsn5OXXVqntBnK/W6BWLQygvPPkWw+nLiyr96lom2Ph
riYhsga4+NK3Ga0dJic7w+CxSbL1UJVFdugB6B2IO177Rk43pkIEKKeGYsnYOXeKtr7FZGJnYMmA
ap3GFnS/EWfB+iVI+u+asi8ydpAAZd9VsurOlMUdviqPHhaCJ6OAbqS+Cgbpxz5Qy00g2V+xpEdn
VGveudJs1y5p5HPcDWvNqsIDuiJpWt3Av0eOflsmiOb6FF+z28IFHmo5gVsXrNYN44HRPcQd8yQN
7VXrHTVnCszDyXtYb+O36L17VJf6zCqCMCi/cN/WSnouAizR1Cx6oqWQDLjNrEzjM4o3RV5FfzCs
2N2ZDwbFh7gf7qaUpQuXvjhHNIektBkVeesYV9zWx3Q47yy8J23SfuptGS6qEO5YF/o+eyKGHSrm
ZFX5o/IYtlAtXR/9yLTJiWIGCPue8QKdzhR8vxhKJ8/s/Kwr2reSA+usUfDeB0381hWmE+cxJfL1
lhdhLqy+6GfmpKpo5pPT0ruI87lFLhzIYE3DjbdxuWEkrA6BGd+szFinkL6YRMblPCrVT2Hn69hs
mIT4IweoZCHp1rHg6nRqDhYDE3GIQSpRp3ZB9gZniiW/qzbR1JaOuEOq0ESJOwGiMHe1VXkWe+y4
BrJ7wsr2btfSKvdCez1uceyKbcvIaj6O6y60qJI2xFW3qcNrtMfQNNGqJovVtsqXVtQbxQ7zNY6e
d1xPc8OUKuJmuP+IJTq+XINAhhg8h5XHVJteGMfwroHhVafGfZcqVg6JjPzCyoSY63hYuVz6V6WW
X2IYDAD5andxD0dMmKbEgM72ecwZiQW2FqeqA3V/MRj9qwhDewMGmXylCjFokXdJjilEzErNPo9W
DxQLDzahnw92nFKOKzDr6Ccem6l96svHFbZwVdhFtXKAbvgJmcm+F54F8dDvVr1UtutOhXPbMJJb
mFbuaK7rI95FnzR1MvFEA+kYB861YPCWnapNzT74qSKpm4+poezJMIak9lEINaY/FahKDnCMgDSH
2KXBGKpjufOaYmd4PWBoCbha0dOQ3mb6BSaf/8bfXkqjaaKDhZFj2OThIe2pyyys8JiT20DV5mQ+
KltmFcqWS5/XWYKyC6ZviHPS27F187eG/05VxA2wgbEEKuUh8OSMGmI2RS1o5a3XlQufnuJ9jZ1j
DXX23bPbT27ifs55MJ3bafst71tjpic0ZASSsezkgg0h3Iyle1bHq5KAe6R6QMzi1jYdvexYg3ov
wRgf7tTKfLeC0duldf4GjZ8nZWDCVcT85rIDy7tGLOOwK5yAlXjdevUOr3z6tMdvUmRKSykd/EUn
4v3AiXEJnyRjHQlgKdN6Y6VUGPPeMPvhIK2BsRoHcQpdvSFTzCEzq8Mj1SErM1aLecJE9+Bh45Os
uJ63ca+setG+jj3P1UqVvIUGERcPKrOU0M8dxpfj3C2ya1oGh0LzbXxexdGr+eiDkhmwndNjmn+0
Dbn7TlFevDTCABZijPFI/ZCR0w8qvP7WYFSIFM2uOJYfGO7Z0vY87HoNTHYCQ/QUg2k+dfllzGx9
H8WNt8zZXcwJdrTaHU2AklY+LkSmRIGGRQFQpdN6G/hGuY4beB1uKRsL2yM1Yk6/uGX31sDig7Sg
inUiUY+mA7ncYXLcy4wBDz9+wTKyQMboNiOC0s5U6nHnkrFdoEqiRoRZuse58epnDKlde9xCQgOt
KtRoEQe+4iS53sBnqAkSBaTqG2ncjKax19PGvlgKIQmagB2L/3E1ulW1BB9mbNPYv6tA55uw1Teo
sgBAwlGGqOYvGNHZm7p9EErNbxDF8tyi4dpPWjo3yNHLjRY+sbAu/UbhyJtG0HQkP1hBFRhp+VQF
W0e467ln9wvsNQtJtV+xRtMYI7p7LiHqBn4y88ZRmvvA5Wat+Yx1zZqGmgsjs9jC8xN6IQ1R1P/m
5Nhr71Y3jt4DpjE746klWObxtg9ITczDZe3dDJRxVlXNnoUznUdNec2kcCf0CF8XlKBEjcYZO7iv
2O8vqaFD4xZ7L2akEXrzMovEvBlZwnDI7WwbUzwGhWiawC2DZPphdAnjYZMeseZuI9dXt51Pq58J
+YOMsc0MC16AQ3neTJUiZdsZbKBrv9yYcrCuE8nGlJh9SjEpV1NL9l46vNeFRgWMSp14j7F5Zdpa
4HQBhZKY6oJVU12KNtD3YVcdaqsmgGXNRWx/0aDFQZeBtl0gp8nUYMxAKfL4lC0eg2p2jZweqUge
OR4oTeExzmd3g6mAV/nidjrVCRh1YAFUHZALj6d9CAgeQv0yTTomuNKbXWbinIeysYxscnRMNnaK
TkETzuZtFJnbuDob46H3aeUl9Y9o5KcfUd4ML1TODGu3x4hqlmXghG1rbnPRf68G3Ty6GFjTN3XM
+r1pmP0ewxyPIZdLHQINl3q1EmkOqkhJNoXUFA9BosMzcw3+paeAt7HOdVLixSwrSttU4CJ82vmH
zzSuLbX2radtKR+Lcmloob3wha9R3UpUCPpHQ3ynhHREw2TB8xc9nXqPsUOuqOKcuEykQlPJqZJp
4DewrKl3YPhAqqzkLDrpwbHEWPKU+JToLFsUZe4kHapHVpA6bzHgM4DhqDikLEOBwQm0NEzHHWkq
NNXUv9cu/xOFB+SeJ0EuSHTzPEDTWXsBfzRHWdt6evnnX378O0iy8M1//BcMoN2aNmpO9ErCs03W
/6j0esTQCLtSIKSvpDpXX+rWXrS28halrn0nPsaxo1DFOa1XjdSU4ATjcu/REbcIOrx9aAMGIBow
w6gH3bYDvfHjT7WffM9i21zQUK1v+7BO05l4lzAIbBvyWNusUQRbjGzZWu2y5Ea628BwnUEtcOma
tn788YtmEhhHrFx74Fi9FpZ7XloIvDX0yowqDl6rwsoTcdMTVrsmKLN8YtXJ9MzPXg6td0lhC9wl
3cbs43YTC3i0KqacmdqZ9Qvjfb8bdGwDZXw0XV1meWZGXwN4vtVxe6aVdt9GRf3hJbbgwMRVM3RZ
uBC1qR4RhN4jn8Vf9VLlEaVIb23iMv3qmWoM1SjN1Fzg3okw80SBKr+ndb2Ug877Lpnqhxgh7eMS
PphFnWzA74m9xmK/LO1EO5lJwzfxTB2awSUzuAxRw+R1GtX6W8lIJcIPiTW2YpSgPBXFk69ZoeZr
KWeGmUAWhNVjmPnOr8O5rA7RpjNdSqKnX3787j9/FK2irFsKZHW9T661gxRhnS2aHAtLWAejGd0z
Rgb3bHcAXPqsVDdmCt/FohtbVMzIvDdVnQ7QYdhgKlDP0qgeFb2ZdUpP90/g+HbhzZlFs/pRtroZ
bJcatzQnVBrG234waH0NjJGzlKEvXoJBKje+byfOQJaefQuhyFTSnTTGO1LayoPej5bhql8uewbX
kyb+iYe/7bVHWAjOuVTrDDj98yICON7bC4NSM7fsv2JPrhcJLpBZYoEJaVQMF0r3klqh+dwn/tUi
uLT0dI7+KXU+TtTbGgkMbmGXVNHMGHgEiCi0UabsYDHaeJ9LZsY1cnJqFhZ9aIO/jXr/MYSBcdGS
IJh5A6kX+iM9uGIntaqeFDsGvGCCEbjh2QxHRD16Ia0NPAuMEiRwAqGj61epfyFyFc+D0r3iaAfA
a6trq2WYP0zdRxiqj9AuS/Bgycnglqiw+eKZT6+IqK+l8MV8ZAbZ8JRr20zFgnawFfGHkhvfpNL8
Zmhyj1PfCjfYRI5NlSw0CNLc0doMSNmRYIz8FROGMX0TVKcWJGe5BO6kBySKaRmhgxd/Ne0S2qdP
UM1XP12lss8mnq9N6CaQz7K17LfNlfoa71w1AOT0Ibh5dsqIiCPByoiod4lhQ2FRaf/9R90tc1zq
VuekEc8Y0Zj6ZjAoPzixzKqHodOi1cT+3oHDeXgZ1e6U6+lnry4I5ZAzO5XNB8AV2iA7pSS8I0fz
VI2HJTETf50OxY30YH7kCV87pYsvm537i6UZDMVIJs2p9hZ3aL+LlqgvRUF9eUozV98mVAYvg8Ee
nzqFTg2jZVUO9FMbpeCF6/oOvNjJwzDZhFkNCDgXCTjuSQFv9K0JDp/SobF+S6bcNWkEvgTjnGOh
MqtuQlPjne7ATmb2PjQaeQ+2DzVKrFpXfheSimpr1uah4Ty7JPMEMhmT/RLyW4nmywLXVFWygQNe
n9LRXbLfXtON7p3jloGlMaZfIqC7zraFvuERUZHhy5Vl2ljBIm7Ne5+bYjFGTuX32zT0qz32HXId
BhpOIlGBR4HeTk1QdSxKrzgdhHM/qFdjFMwjOTy4Ik0hwMHpbTzjEpjeImqHXQYvCTieukr9ajvy
srTsPnDEVOzhXsBqXFSputUsb8CMLy+jiui0jAl01lmU9ZXdk0uA1cXIl7qXUJw0DiR6qDUnCibm
WiUGlseEjpM8B3JZ0cIxSAskk2IZJsFrqJ2EHVtgghm69UPFOUv2Kjzi5cblKlzaHeU7Y6YdvMlQ
0Ps1ygVZOYXRp6lXuzatj3JMdTEsN5chTf2W9vmcH/OUsnV/mMYMUKC2h6xvetImjUwwGkLjMJXa
17oi0+K6NbxBz+1XSkJ9b2VSSuuV6mvgwqyoo+Bc99a26uXoqbhjzbMnzdYuxnmKvzQaQJeJlr5E
fQ3GGI/RvBWTRCxqttpNvewROT/ZpPJAZCvy0Durd1rJU0+jVVgrrcL/FBn+Kiy9qSLGUlaFR92I
Vo7BCsOlBNty0zSKSr8xSkrja6hmbCGNkQm3MewSjkSYKfxzWJpgZRnW17dMdN/9XKdbahTR0sih
Vr5qlaaui8qsdz9+Yb0pmiK4+DWk31KDq4smuGQO5d/qzB6dXM95nKSiuQ++NVeLPl8nWkOVbOSm
N31o2EHKnOhHUe/x1pT/kCwW0Ct+6/k1fvb8qpDW5Syr+03wTMIXr0MirNmY4J3rVqrH4zlKwjeh
0EHUas5Q7QWGBpwsfxhcMZh2bA4VhWQs/mSa/hsvsjl1YPzqRAaGbhuaMEyTr/nzqyoyIp89EF9S
jEd5lU8PbUSiZ7XFO3HRUBGH9PuAciWr2SwfM6cor/Kltz6yZNMoC+0qjtpBPdm3tri8Fh7uOz3a
DAAWpwHMxb0YpbgWH2WzdQ+pKc7JU31tnsOzvtdn0914lTf7put7zy9maT5bJg3utmWHBpuzqzEl
in2DHO8kyflZbaBm+ocyW14u+kbYDtu5XHN4su9+/5ZA3vjLe0JvCX5yVZXxe3NC/vk9wWsgassm
8zGexKXvdmkwKzOIC6c+Y+S6BAowc9n2QqUw0II2gU1dosRBbFZriqPo1pUinyglaWniPxxmhyp2
QkTDS4F8SAPvxuL9caxJWORQpyPvmhs9OAbBySu4PQ4V5xhMOJGyGM/iMEZLXsQrbLVOZwrL6Hzb
hg+auOQvOT/SGjt8UFXgKE6ROqa2f7f6GQZYc2Vbh52MOLMPnsHHWBzU1+yj6kBkbZpxDZLDCQkd
MoGJ5JW0LgkbWgehMX2dFbRUJ08qjfwab/NFau3lwdAyAD8Xz11gVqI88Kl+VtivvqZvL5/qe3W1
nnSHtqfhsUQsezIE2WuXKNxMH3jFB17ePdKyz+ZSoiE3gDnXtU8boJ/L5gGXB5V5cYiMHa3H1kwd
KpEhgNThW4Z+GZwGtEwLTTNdteibWKnQOrnzPZRPGwX0UqGF+miiEfs+G40Udt5sfKTvE4kJP9Oc
XrJLiu65ZiVfxwcfpdU9spPhfZbu4vr7ywfu8N9cPibyASxgE6jMr7cU++hIyhnEb8I+X2TjBoj7
zmoe1nscvqeG+eqw4r7ytnwMz+raHesbc+dHioqG03/FecFHW2MCxQ94sbVNAODjFGyV9YZvt4fQ
G13UdYpCd7dJfHbk6zISKS51mYzUlKMqnCjHBDGHGoUMKp5DpK3UvY+ggOn1nr+BLBneVevaXBS0
Qh/f54X3bpae+LqTmngzUBaTaDe+EBNzalbkiEViXgvxYdYC231EmF0TANwUiGkAsZooyjZhWON1
wVDSPuJs2WUbdRI5D7VxbB/iRXoztBMpsvKS3cL34SV8FC8K17ZyKqKbtpJMyr4NC9f/orZpaK04
NLgbGSzdqTwEyK418qvGc/HW6VC1ZrBdXO6kF+Nq36WdfImeYb3tvsxP/4/4DyvfudjEkxtbTo6i
f4ST7Ls1Drb14dTDkeL1b7LxTtvN2NGNsA6WHcJxDj3xYbMLnwTlBQegWd1v9bNBlSUnisUf9dRd
MFPrENONE4plfkgf6cO9+g/JXSssQb256rYW26O1iEEHzOKISMFLE52mH958K17ElR9XQdDbBi+e
tsySP+RVm7wRtfMtbY6ZlGtCf52gXbG1zin+yOfsBjoGO7MYvO1Cee3UdTerXirxQahyB0NzNvWM
vk9vwBDjTr9INzfB7ulSZB+YDRZKpAM2gNjbGhW+SVxobxRWmCQ8+ujooTxpaYADPu/KJdwwz9Hd
wZjXsnYO5LbBpDemCztlkMeI5sumMWArUce6ThIwrC2mAH9g2uzCAFn3kDJ/fxNNoPJfHkskY2ST
DI+sIG3qv8S0mPn5cGQb3ggP0KNNcDlqxRNJ4+TKHo6hd++jgns9VzWuwuHLL+CHYvEJxsQxmWjp
r+W9voctPl5MznyYygHkRlcbK+HK9vzE+B5h3WXP14qAVEgXF5zWSs4HpoXLs+iXTNPExoyK8JqU
mCRGt6vuZTYwS7ISir3j5T/8wNPT/+fnsCobMuwUS7GIIcm/7A5K1/Vom7GrTa1+YanSjdmh0CWs
dihpZr+pEiiX5Uz4zBmNaNMvpaLfSjeFp6n9ml3L83A0UK+N4rMuoFhYnGZZeTtW3uKqYJHQ99VF
Qv/OZCQiRsr+Pzw0xd++fijOfF4T1Er7BZuCp16ksZXUG682Z9KNLsY0W47qV8scnfaTaF2g+FOA
B2jtmT0N0KPVM+QQF84MFfv3aM6tLRt2eM99NOEqNTT6ngDK79/mv3uZPNYnshcgL03Vp3jgn4JX
gprrHGAItSh0ga19jFrGwUMFVqQwWmdlq2+JMz5UEoI7zWaouzNhvEAQejnoREx2nhxdMjt8anJN
anSSqTmzagu5xM5SxJ7b4bLUGRVVIWpUqGvH3798+687ExVimWoIZQIFcDH+/PJhamihPurxRjA2
m1ctrYnhPopGY66wirBDQqjurYOUpNaBWNImYVK8/fGnH/9eqNImwKW4Dzzjq2nKGJMvldF6Ii1H
kz3ghLK85r5dHf3E22EdLVYygTQezvjbdahjux+/y8mM7jRYrE0edBsMSPqe6Le+//E7JCsFyJJX
c95vd25DHXHaGxSJK0Q/JkW5R1quJo0525mT4uwEiM8dU5NsUqPlSZeOOS+hUpultosn3ZrEE94p
pOyKah10bX3TJh/ypHXLbD/znJTbaKSMrdlIcV4CSeAGeCZsdtSzULCrikueIlHmd0vcw+C0O/La
6Ow+gns8Ke/JpMGLSY3Hrx0i3qDQN5NWX02qvTXp9zJCPmsPJfKTtn9RJ51fZ0w63ttJ/SckgxUA
2Ba599XvP/VfIrqkBSkwYCG0DdZCHR77r5+6pHk1Nl+wqPEbBW8kRVaVxRTfqpQv9npgg5zMbt/p
iimOpIZJB37HkiZa3MQmcQjtIuIiZr8sKP2Q25uS0nYeNnJ8DPOIvpIOfILs+c3JQ30brfSohIye
XeG7dK5Hs3/4Yf5yCbO3ZvOsE7QkbQm96OdL2Cj8ChoNpXziYFro777bO+yCJZAtsWK7B89tnCIU
BWCZSt7mBhK4GlfYhlQ/2/tqfA4g66cvLWiDRX8sL+2DHcU38+3/7+T+V6nae5bwz69lHz+BF/9H
quJPf2v1PZuCq9WvX+r/YPRWNZQpkPo/oxdfvlf1f82+09sR/5m6+O//798RXPm/ZUObjpUUOrLi
Tp/zvyO4lG/gsWGSxWdH1PY/jR0kcAU8e9mWieEKk8fIfxK4yn/rmqxQsSGbFjcBz5f/RQJXmZ5G
/3namhq9d6pNLlfVhcKDwPjljsKc7xUxOWD0mPAtSOIDOfl7b+hrjAV4BFyGSMBlxHCUbK1ivHwD
+vQPd/WPY8Avr4HHvcBNb8kamfRfTpmhoF6Jm95clSIel7luf+EpprzYahFg0tSxP9uORFDFKtQb
hrGsnqbpxgvs/50DuREfHMmrQdUXkrDUBZI+YiNTBUakIxNcucQzZqk0CcsKyBXzNOTxl57lbHsI
y9WqSugAqcLyWTyAFuiFpDijwX8GXrdOFbzuCnQnRof8QvJFdbs9T3j8VvQQER5MEBPJFEiqh+9H
CbHat8HM7Wte0YaPFpFPk7796Ro7/+ud+TOa7Rcy248PTROWbGmwnkhj/8Bp/unZbVcVT78hsVa6
q93HdudT+uBQoinXmHKYY6wHaWjnJOwSDim0lzBeXPio1nMBhpKBAq2/dryu83iHZvAPXAES4H+5
ojRy3ALgicHwQP9l/xNZheHCvbAgtzfSnKzVAg700hL+p9JZd10CEacQLiYSV4HP5iVKnnT//Rv0
8575X+8PbxCSOnEduHC/bCHB5ONRHkNrpWb6Wo+6lz6OmLaX8osGda8L4pzl312kDV7I33/nn9f0
H9+ZIgp+bM3EAMB98/OaXopSob3OslcAdlCpGYlKVQ/qpQf5Q+0n7R3qPzxGpoD8LzcP8oBFhY8h
c/v+GLb96VoQbqSQJHZh8SDcz4po6DBjN9c2CT5//6P9zZtKixC5f5ufzTKMX+5Snku809Ndalrx
Z6rxxJfCL2yvuzYP/4Dadw5yBaD+6fffVZm+7F9+PmNaN1UNkL78y7ftAf5lJq7QlZSYn4qpnqgV
33oASejOfQX/Q1oZ5MlosFMKjfXvv7k5PYJ//eaC8iZVY42EhfHLxxmwlxxLplcrDmFH7jKb8Kxa
OJzTkJONzt12RGIl4ZgxclTbB/J6qMG+lPJerh7EMubUX1tLT2g3aH6j40f9S6sUALSrDClh+vsk
gZI5gAaIU5FVriR8KujhDlmycMHMQ1EqnPgtTSQ+SbNZhnXBoBSkkTTY/C34InMkGh/o3csoRWKR
G9o3M8mPksb0FHJhNwfzNjehHMyF4WY7VyW+P0rpGm8RikIvNSwQirpxiU7pg8YmV+aIR3H1tyxW
h5mLmOcMxXjuFcy4Q8XQwxvLLTiYBLWCEH2ojr4TBiyWWVo4Hnzs6RBDmQDqwwBZalEJU1kYuvJq
9WB1KL01Z3GmxP/wOal/s+YApTB4mMqa9dfbrkuRtZGxzJVnRF9SKuWzsNBZnfVd0hvrRLRn4Hxv
1hC9w0v9akW/AiHEIKUGe5edGzveZ1l+FjTo8IRRlnVBp0vnPQP7u/CCr0Kblwp2pyg0KwjdnY4i
as3Hlr89CO2YjwOEezM9//7i+9srHyiGYNdryjrxlF/WknDQUt2N7dVYZFsldOdtS4zJKJtTMUZH
3HvBwKw80xT68FTd+f13n774z1c+ZA42HixIEET/cuX7uV91Nn0zKy0r7kwbzpIdnYvc4OifvBup
fPBzr/qHxZN15Och/LR+2jK8eVlwcFZNQ/1l5Sb/qkqmqLjh7FYsqoSYASQCXogMiix5L+3upSo1
FlNYVHweCuRiyQzWQu0WmuJSTh+SbfXDVTaQQsVEcFCcjut9L0tWOguHgqiQx6PZsGSMOwMSlsWs
2ppIECDP1b7l2KMVDJiHCe1JUlOyiLl5BvaADn3Mi9J7XTFXbGFrQP6SSVSgS+Ef9Al9B7Om6CbZ
DExZH74lcq/N8oFCgVy6q4Z+H8dqFTbBV4JKxvjat2dh2V71HlRESG4wJ/bJvE2aA7I2avszaLEB
xfJnKK0lRVrqUrrkoMqIsPbBoHGh2vggtaxayWpdOFm8Ble1iu3slaLYRZPT56glqXByzDCWoe+n
XQ+VHDOldKul1iXyzOiKfW1yqDUtHhpV6uIH6r/Fhoic0aImQcCj9zoy6OxyLkVnvEw7mTLv/XlZ
xu8JU5p5anf+PPdeBJbOeSCT08pp83HVD3AjLZpN8Z7l0jePkCP2XFC17abHAMQb/b21yCR4JnFn
2dPZSJUk/tvXkFB+JP0/ks6rOVYlzaK/iAgSzyumjKrk7dELoSMdYRJvE359L24/TEfPTPeVVAWZ
n9l7bWRuk1Ndq0VfAmVszDCz6nOBonhYiWGYdbhVSZRYVoyd7r2aO/IniA4Z6+a389AYDnX5WyXr
QSCvY0FLX3saZ75Pu6y+QQs++4gIBsEYeFnVk9Pw0/qEH7IqOxSjRBJiMba3ebRKop4MYHXLWv6i
3n6vYRea+RoDicC8VG8HJ1ck3xClMSC+D+u8o9tejThLvJdEcZ4YTgTZZQpSyCkr44hoovjFkqh9
SKLM0pQDpJP8fKvnUQKjcDT0nkotdb9Eh8ib9XEWwmj8O2jNgYMZzUKizwjG8LIvL2oYH6uamJxS
tAMLIBZHOf/AHjgG5cCLaRlszZBaHuQivwe3eKsGn9xSC0/HbvIydUVQQM9/YywnvuP1B5Vi2O7K
S+VECsUeAI5uwXdUjIEF1KKr+Z68zn9IVzDb6GYPbBcByxl9E5FdGyDcwgRktxCrPfpoRJZukA3O
OwdpHhObiVJtmm7F1Z4R94pijXxJQIduW/+yavQDwWKZR4j3l+nDpZmG/Lg4xR/JvcW7V6UnUWcn
G01VMtsEHICA6BpU0aVCKGSMKYaiCtcj0Z/DPu123XcSBcmtm1w9hHjJMFlDdwbqN25Xd0ZmjtS1
hezOrAHaRTe+I1iQ0eJuVpDKlvo4Z6ikIUUV7OQNWHoSsWrQIwMP0zX90cwC5xdVS2iSRRTsQE6N
zA4DYCHy+8w95PuNygkeoFz3goXNKh4HwF7ERT0vnQVfwsLqnSRrYKv5IKbyWNSstLS+px2xvX+W
j2yLaKWAzfdjT0hsWFa8OQJVLnFWBUNEHmBKTai1+cIrb/Mite2DM1LlT3hbAxOEWZGY+Um4Fn5e
tnAiFzlCNGgUoFasCiPLBIfTr3j2W619y50B/5PJz/fb7kH3APJKKryKB5n4jndp5N/J1D5UJR+R
1KuHeWivGmPAaG/Rlhog6GjjUTrDU1iP5HLUkMo3TBEmUm6nhk0CI9sgaynsxnGJsmUkNULDADcg
AlV5H/NrAIMIjLal2drv1kqbOYBqOpmyai8OLyRm34uqxEePSi/kXP/b7pRD3Lycf/4S9p1J/gy/
62TbIsR8Hoi1lQc1wsueIaEiTR8PXS9uiaSErS36N1V3HcKJhkZhfTcVr2KdEuKm6fNxnvC6LynS
qBSt1sRLgjfSceIWxQPvAxhp2fz6/YTSKGfQO8zsh3Sn9TAmgE+HjvvR99wpibvhy13rT4d1n24P
WmBYVRdps7zjgUEMR3h2g6NgYOtfe4TAwbd40VLMci3l2rKfUgP/kvp8ILlXfDvM1eLFHyhs5rPd
lN8kFbbBoqAHGVN7+O8h4WKCDp9YT+2gnxJElYCS7gnJPhomVP52huFtNMUjbRIBmimo5NnBmCvx
ilngMkR1Bc47hP7Z2Kw7s2oenITLNqHIovgxTw2JRyRW3NX5dDZkD1iASTU0Gy/nNJ0WP5ay6AJ9
c9/8lpQ5DWyCX97ryLNvW2N3iHaixyaBYiJtJicmyeBZKzkdRNsyL09tCFG2vURKifcaiEAws7qS
4IAtv/5azewPiVNkiZvkmxQp7RUg78Ah9qb2eYDG0eP8h26cNxh+51aj4Sd+HIf/5s7fS9dpEHzE
LULPd11CO0lhatcmii5psJjmylwM2Ejp9oyEt46Q8udxCq+l5s0brApKlYk71uIu0fH16FZxsFJg
mIBZ5QFYajqpjpgU3nfkr7djk0Zw2z8Jasrj/67YGVBA0HUbX2C3HRfPdxno1aehJJfPafX+0KQo
7VMt1LWCM9+yrnWd3UsfzVBpMJOePSqd/UQHs0miiuARG1fISoQXHWXPEdFq0Hk2bb7uiPplQaxg
Z45/SWR5tba7Rh8BjLvWrvmZ4c97KA38Hnv4GP2/gpn5RRFwo09T/DEWPvxZb5+tlCGGvS4XEMIf
BRJO2En8Hbb5XBKBFrRVgv5uw8Bk5RO8FHHZqqEOnS11Eaeg7jNVcgE4lsdTk/zTR/GEtu03BZsR
tgUnrdeO77OirmYxKsgGzCT/vBxHYej3CGBFQ39jEthNNVM99w0oSCv9ShmePfATkyUn4cYkTKwW
1XHWxMLjhTrH0xxE//lr6wDnscf/1sDa4uHXb833ge8Mv+c0hGVanRYtrZ6m1HgZc8eKWCu4QLjd
s9s2OiwGURN/16THrsuas5ZDeN6AHKJRVH/nHkfRIrz+gITsxi5JkQJBwRxXyvcWwWys1R3RkdkS
CrGWCGw0rFAF66gCN+xdQXbjATn7mz1TM/43XEMcm4WDhV1B5Smv2TIeme3e07MdvUWzLyyfP0Sn
FQ8Ipe9K6x0aT3Iz4qppchzYQHoB3A27KIzeb1PdXSm67GwV6I/y500gOwTGqJ8sAy2COUJ/QT1a
poURlj3JC7ka743K5W5psjPf9B79TcXp4lYxccgd5w7z+pwwEFzlONEucZjjolgdGbtZec49kLSJ
i/xtqj0DeK1fUnu1ZkylGbtW+ZNrOUyguiqPqDSPTje9y3590niNChOuEtMYJIgPvHFHv94zu+Vy
XAj8xDT4QBCWiPgS/mneFg+rGxwYrJAVJrWbrF0fpNW8g244S28DMDNqSNmA9IeKcX9rzWdEgqHj
pza6PIBVZtVTbrlzNCwGaSNqxA9GhJO5jpSuktxw+30zt0trm/+SfB8T3gK1QUxvD1gj/eFhpbJR
WcXhDwrUcbbQHycEoGaNhJ9f3S5YHk/7yC3xny3qJwAmXPGp0afxCszV7iiWCKGNDc2zY3GBh/c7
0E1Foqa1a2Sy6+tNjA7Em8fdqh6rHiXRnF3NvoCPV5vkCpbey1KynyY9mUNLIvJNVThMUGr77Q0L
lXPbQEffwdG3MIHdGGWEJ7LTwDqUI6tNDr2IARqqmOCyMWo666QV9hsbWbJte/Ga051b3vp3K7A6
+qJuI29u+7Czl+u06P8W5wX9UXJ2cgv6VMosoIqKRveDUVYtELjxkplbF7f1I2zENDKr7G9JNlek
D/7FJzs5gBtnEYyiXc0EbUGqPZgtdlqhc4RaeKscx3jTGzoPN+VT2oingZ0h8b1CG9q77OnNzPI5
Mm2CgpKO/zOPOzYQlIojdpRLkgpwDxBVD+Bkbzc9qn88hX0dINatmLtzbRSPhArhfFOKyFgWWeUW
m/ZkXdoRCfbuLzWbZU8RfdgcdV2HRB7SQXtZbXIqMxDqms3a2G+Nn67COUaq9HXmgAxNyIPh2MW+
trBgttAk9haklK45l1wplNjPnoWmus6SR3fOX5b84pIZG6jhue0MbDxeIeJl+lywPQZz7R76FqX6
ZDJgEOnL4s1YqQQvWC5dMIXaP7urvlliX3H+gDqon0i4oEoaN4orO/sSzf70+EjJkrbAGF5jJlhs
UD0QkjNy/papQUXmVUd/TIgqyjGVeOZS45YBOK628WwoJI52W0RGi3YejAr2c+JRwoKEigHvRDwv
5hyB13iZU/VsCe/R7gwttkf/Lu2mUCtR4BhdQku0l2XEhrET1FGHpY+uL54LPpoQHwo11tWcxw97
xtLO28ZAqkNsOBQOpuoFpHc6/0Pw7SJ/o8TZBteIjJq80tRkDN8mDqve7HWCTLnsLauvtsd6cCHV
skmHPnnb6foB2PAQ8Q4d9cS7XdM7SEIjIKClOwgIA+646UexG9rE8rGChljiprDJB50KK1CAsOEF
UoBQZyYC7iBJ9vv/o2fEF6naEwdRuU+l0ryjyHDjGBZtWJZkPq0C/67RTlt+P6TzFPt9ep4xsuW0
9dg481+IpDJAKPSoJdhd1V8FsiHmIGFE0V+oRUjn1ujwjWH9ack2R7s/DcGY7yMMq3bjZS5xxpkx
+lWoExaxxJxCR23boBTI5TrjjelQQw+b+WM12RibY/3hknIB0elS+hlakTbScWUGdV39CFxf7SLD
WWVY09o/iVxDc5vvdAYNQYVDoSN7KmAC+absfAz8isfKkGmC1futn3kJNf2QIN4U1frPUjAyK425
oOU+dVb9w7LnaM7iRbnZiACt/yhc7W+HzLNyprPXNKFVMJrEX5ATz0vDqSNomofs2d+S+47Svd8h
yUQG0sjxexG+cizRpsR5gS4JVhgtCiVtfyoaXte83WNP9sPeOW3KOI7drUP4UyCgljHeyR8QQcRj
opLjUtMfyfXkaFUS9QunwSpm/ggVZrVPiO7Ush5efxNCRUBwz3DlsLw3ZXlDtzwGuQBmNGA0j3tm
A6OBxmktycZSGVu/Hvf8IuR5y3gKTYibN9O03pb5loR8JaRI9jaAO9wLIaIa3pf3qjXKE3XAo7tF
XO5gTrEuh11/JabJ4dVLuSutLbarGocc8yauiXQka2btTpJ4hmZYHtNcf0w8jwd07QCI2Pe9u48x
x/sCUWXqFx9FN72KDJHjeGo99TBmMKKGjGIQT98e3h27PD7wWy8Qz2UE8YWGEIKza4mvpYBSKokJ
4ydW38QenBqTq71S6hsw4b8MUt0iLa7d6ZvdAUAIwds09t8d2TsjLzGojtwLmg3uxrrj8G168kxU
t4sqi2hIWmieyUTS71aUodtXf10aCafZ8tBZmn8YPfKDn1CDZQY15EbmlZ7T83uDRN1VAvS3iqNU
DAi8FlNf5+ofY+U/eZvukbFi01EkbtQaboJrAx0TfDtwoZgYFqd9N9s/LBvygzTslEFV+l3UpR1k
ln6viC3k40HA4pCxgFgbvnVc67Ck0jxTFNA4pXZXuGvwXXcs90MCBr6nnpPJwfpBSir+eunfmK2j
R8Sq9pyd2xk/AAFkkHkp8gJmeXHrerfKIdgrJ+pBYKHxO+0xc8dP/3tNnvmwtuO4zEjRpu/pCWos
E6SU872v8YDm8qO0gA4OsuHuW2q6vQWtF1xUAAg1FFOshh4pD2lvPXb2XVO/6juQWDfNsNLKKZxT
j8u2i1zR8ZE4nDu2ljOTbLaPqUT9mG1WjLbpMyfup663KthmGSplfBkD/olagonFY0SXM5xciFtx
BvSzqAwHepZ9mepOiwzpY2hMrh1h8KgFE7zU/Ry0uISO5pp/gA90jkmfwkrS9fei+UiShoQeJgtk
SN6zxrydDbnecIfEhWNiIffw1VtL8q8ciUpK/JbGGWG/MenpuSE41LwlDB68lsSNk0r3M+/J3Wxr
/8VTjU2CGTdWseonI1Y6l2C2edrBGfiJI3pPwlusIwZv62KkFppTimZEfQDxNfU4tZj7N1neOTAQ
fFW+dAwnH31+9GQv2kF3m/bIdDQsKYmOVllDC0ZfUjIbDVvBW7Z43JhqUXDjCnx4Ay58jrmsZuab
2sUnSffWWdZDpHdk1OBNvkyFTpJnlqFkVeVrNj0URHwftKkasRV2ZVz6DhzRDhepo2rYZStme6F7
v67Ub5XZU/u23rehpUD8a6A1Dsd8vAuesBqNrKwIYz8Ulm2HzGFuO20DB1Gmn5VZ2ECoUJlqxnY1
VEM6uMWCOMGIhzFyjaxJtID7t+RS6zos/mm9UNd7ZwwHu1X3i1XQya5b77Vb5kAQ/XYqdQ83CmN5
vMUeJ/ympScPGMLazccVmm5o6+6ZRoK5QsqotkCKFZV6Tuq7SD30vC7c72EfQ9ZuJPsW0aNAoVki
ijhNyvzJFeXuYOLu1sc77U7OWnva9PknX2AcF0SDxVt977bT3VxVGXYeY0evJd01p9ENtaU6WX3L
QQprMnTq/Jvvkclm+a4nE7Niu4UUVxURia6woFPjZ2DrAV47ktkMTZtPR6oqblDd9Ka8YXvtEqmu
r5Fr6nuQsAFZ4yIg4pC4ixl09Q54HV6NFLCsq3Yd/LSH4i0YCnPr2E9TEnRAPQ8uzQIxxk/bgIHO
83G2aYVLnes+/VcQbOP8okOVwT9a/DrkKQdaz9aBuRULg2piCmMfKskkrrRnwEbDeDXkFq4NDiM/
059MHEhLhVc32aF5FbimbiWWAxfMUy3tT8Hq65SaX9ZI35whp66NKon1usLYxJi/hxps7b2fJpo/
kzN+wIaN60SMUT7I6+L2H4Y3vqIvxjVI3BlXyQchysCQFQNZYOjQA8emiy3AATxZTOJd9p11o8nY
4AJhXvpMhshrK7iIuS5hCElQK+30tCjYJGqS7wo/OLQJmHpZrZ0oNTs1yHDdZuNoU6Auzi0LQBYZ
CfI90/pNXHdnPRRXh9fhwLJEhpO0/y1r+uKQ6BK4pBOnA8KSFhP3EOYNlLJBjj0j6ewvy/SDIt8s
qHtT2+kFLBMnQKlTWTwvJfM+d5MQJoqajCX5k+ChhrANJ8vNayTol9nA8rpSEZ5qouhC8ECEDPrO
V+cOr8LQUThbZPmtZFr7YO/W3lmPtkoBvfM4Dt6nsu/LjmqDzz7KquzUWePrtvn6Ma9b6M1GZKql
DTX8amTJ2Wfouysdf/8P4neO5cSpYxZYVI4jfzeu37Bltnfo9fWhzGUMS78PPVdx0QGUVeTf0MTS
cXjes58v93rZPgwAjw5lM+MV8Gb9vPW0bFPuhJpuDjfJaFbnCnx7smlPpqFkYHrJw1TUdZxioCV+
KwTFqEXMLx6yzFuOA8L/gJfju1yVeAIRfkMCjYc7rtUOYzXdKJu0MT3v3ysRl6Bd+Qv732ZKDvpO
ye1JO+uKGZYDb3XnasQKe9Zfi4lJaJGUNLtYAHJ0ecZAPbeya9k9gLZnvG+VIn9Hs8fQ6Ko7Q5Fp
4c3o1nXmq77dfkxUAOduMe4Zwh+WigPcZbwfFPZegypDP6SVIEswTd77wpRhn/OPc4rtjyaHDfw4
KB2+NaaCABjd9AEGExx7kfkXzze6EH+te1QIMbWdXic1rliV1uUxXdmw+R/lM6QB+CPD+EJywCsX
719SOtQNaAhabWPfHzSOfU53HEhJ2uqEOY1+hqtxVvpt1apXvWsRSJWUDhKPRGMgEC4pBXtLTacu
VfqxgFhqFy84/60PwrO4Y3GnDIkBWWMoPw3d/MuqRrHeKUjc9FOwDuKZYLf7PnOmiDimuCD8E111
6TMOr4/Ctl6WAaMDPm/fn19bV4PJ0zKxVyTpiKTNyaBzfgtL4J2rQY8IWX9iCbWZApSxW7EYxXLp
HpuSCyMJetZuMZ0ny7kBm02xArUfbS8CQYknG7oLl9OkTu0NMmq6Uwl4Ky1tPRbbsBcaM2IP5O5y
bR5mh4j2dZlyNuP9s0EEUpQxpshLxrxoH25Ke2XmkBB+Yxru8duiSD7QvmIo0u3A1ZcPZvN3U57f
2E7iAOT2bzcjwb+bMSNx6NB8YsKOejd8WwAqIuUWA5cgJBjZFkBuPQwG3i0crAQMiYS8KDs80+As
1da9k2xpo5Z933qtPNjQf5xOsPWaGKfUvSwOlOXxYgw/DiLeneCA5ZJeRLhyd306Ea8VaEVjNsPh
UCyTCc5g/mtn+eO49lXE2FyLc1beZWLIWyGNu5HM7qOR0eJ1xov0meft8/a7lLCBcdw/VlvXwib1
f4YmJ3/AeXGW+dBmnGNOJt+1bF3Pg6ghpjjl2e8fp4wKXNa9ujJI5Xw1Uy7S6Qgt1jlkONODBZLD
PIPR94b5t25rvsYMI0npYx0GxflqeSytyfHEWDofGFKApx9kHzCRHoJe6vTJTvdem/b3Oqn3LjWm
sJvqt7SdtWBcgPhJJWOWWA9yprPMXKwf48TN3TqGCse+up33qw9YT9BX9reXLTJerBiGwqMwaClc
BlpUf2YfwYalNGPDM674KueXscBe7Pfb01AzMEQlHoi134jwgOALQ4PehMFiusOG+R2tHodNlTkY
v2frxbZzRgEYEOvMfhtnLO+FR2onqCBGAFdXs1ggXMaK1b6ZDJ+2Zf9QTE2hkvNbItY32k5vhvdn
FhjJe8LGQoT9X6IS9KfJu1Vh7hikfa9Z2U21NseKCqPqOCUB0uxZFe1w7Lb7VanzIgY97N38w9O6
SDIAIAS0oYMpz1NWE03H1MNqscqxwPGZmncTTcxmfZVj89I2/MGZsb0mqXEP2p2AytL6C3key6rO
vo64yR/NpdPkoXhY/fZzye049bAXpTzaNRE+6+YcFWJkqMzHacaW6TruRzLhpDbZBDSg53X4vlln
yDA3mwOO2J9sIfViYq9vF1z6Gy753O9pMFvVoXRw87DULJxSzACHlrpaDQ27AIKe8RUQP4rC014Z
qtea96knS9QP62dVLsBf2INayDnywmLBZHj0nmXxUyUTziOSloR9QlFwX5vbZzeDvCWd6kYlzGSM
IhfHfLjrfdRytHFWXGnDRdXkeBcINqJp5T8NNzFgCvAsHQ0gYIu4sipBsNnTwp8BsXRNbKo2SrSu
QLbg5RldGItI19CX0y78S20bJpKfmmFnPYIwzAMoK7Si+fqlp/ftQK7TypC806BIFtcZjcDOgGJx
W/3OfCRnzK41r3LpUc15pBfgUy7yEknVbDK5qnonIEdsj1VB9dBzV9STE5R2d5twBzA6X+N0Hncq
j7vyYLC9zPT61dY5PwciqKK5rv45zi5pr6eY+HMrnnP2mTC1JIPutYLpz6RpGacfq/duXIvklEEW
N2pLt0Dy7wIdZFKQ0LEjtwjV5F77giUNTrWD3lJdyVk8idq9c0jE6if/oibjsS3AS7HHsyFOgryA
wFDZGCb7z6GpcVz0ApRqx7efJ49Zy0DWuhtXvK32i7Kdd5ZB8yFNK0K3WdKFBCLOoaFuhkmqG89Q
eFGmJqxuS+mK08S6NCaP8bqiOAmGkRckmdeIbLO/2cyIPEP54xPMw4TwdaFmuiXBh8BJOuBF8ko3
kTFj1xxG9TypP2uWANCZIeCsjMCJj2TKnVRHtoDOKe+1OzMpPudMIwhE3Gud7z73jCGyIfuFv59H
kujeTfezIDFfDPAmN26VIdRw6A35n2TWoyq1YwuwZaB1PZiuLHKz5bWGTs8ZRLFtqGf4EheMnPdi
oUzt5zLUBp1P2D7lzltJZk4490w/Vur0ZF9o9cQT1uQ/HjoNhRIKpPIoEtnHADww7tpFWJYkx7R6
UQbuuNiYJ5j8zpTgtXrNkhR+Ew9NkLYudagsWQEN0bCNKB20Uh44JdfjMDW3pgUJzpu6f+6eYulN
ZhoUrlsHW7sTvbc7p+nvjGlmGciQZ+y49rO+OgyAfmKvJCbIWNNzjaVWzrQgBoMcnN9AgYv0RYca
Ezn1/NYVbn4VmpFHo2JFoI5i7C+9BAgou28j9fozZCv4hmp5lTpJGlNP0+O7xOwCM6vGqzSTnEZv
VCAJBBIZu35zhxTbLhJO09VjCWSJSwjdO7iuXdv1q3X7o7mtz2h7/yHyg4SutV48qoVpfftasxs5
kPT3tS4KqcaC8kRkL95K4SAkO7tJIfsu/Opzm7iKnDx5S1LGyY0OkUo952RBHWWSnjTD3/N34dmY
PahDMK1OZTenvL0pEufNQdhTrRxdSfK59Raja8ISWYCvcC7SNE4n974XxltZ5KQMknEfwAMiG7Ww
mcv6uQv5EPpbylxAphwNcNOQDXUmVROBy7zwpsnz51LMkAuF50f61cxrYvM8asOzZMbN7HXfFWxP
pcHKwZDWNUWuh7wGq9DsWdHC1hb0gXawxuzOAMgcme5WhkWNNkMAKGl54qWn5ZHQ3F9IODckwbah
tc76odda+nAkBMZIOr2qUJEVVp8duV6eajOF3O65sKr53ReiEUQHfoRfBNLjmTbGjRG8f1Ra+kR4
6rtrl5QSi2DrSxhEiFeTeahFcI+2ET2SwS5KXUgjO4LCd+dDrQ9Xtlv6HSPPC0oT2hPZxJWTTg+/
fe3z8LmMAlQTIw/FfYuBLdaZ/hUs1KGRcIktLJfMGYhw7/K4M4ZENdGCYV+qnp2dAwI6BWRFz07W
E8tk2GHXxih+eixD+Lq+RksdkzF7JG3k0eTqtjsBOJNz0uhw9LvVDPamUgyyVQ6yEnrpPG2Uns4a
ztYEZmBL3hp7wMaM2le3mNpiRPit7OHYrsQngrRRwB/QTHhdRDiNhDhEbk1IqINeEyGNXszbej1o
1AZRx+MKtirEM3QgjGh/9Q2jszMYd5Re5AAanBL7beVuJGhWGN+7jbTqgs2R+2H7c9z7KFEXnT1r
294QS7mV1efU8WnKtPnKIRuGQnXxoBd4sYb1YdLFU5tieK/Ya+bafCmYcy/ufOntlqhufa8NOY3L
Ays8alTmcQlpOlGa1c+trR2WpCZXoQPVY9TGHCAtJDJ0+VonrUK/gpIkaceHtuofc8N8n1L/SK7W
zuYnqoGMyNgT4n4jEr4CwkryjfOgGPEEzBtJnN0FQXuYZooKwZiTnH0ESxdzM3vE2qDe0JnZ4Iei
zYa0M8KK4o9bwtojOKdpCFxqGYphlT1XzCMviLd+3KXns8tASM4tyI1qgTM7a/5BK/8wyGJLOdwW
pv0FCbYNRCfq88imW+TSvpRO/S9t6wtd6lfitbdwVSNiOc+awZXrOhT5Xv5nzPyz6l4XQCmu3rJn
tutjqWNYnIheDsoj+giL/d/4biNxChNGIKLS7jbd+nIptC3spZk+XvRs/FWch7C06u/J/At+hzjg
Hmuqkc3MpSDzq8Wi6dNBmwt6ad/X3I+pqL5W6zQ0PVoicyfEVQsdjzoLncgmZ7Ji7XElGipolvbY
bPhWC+n+WYVbHZEfptFGqN3BNsrzUg4w1pfiqywoHz0dHYXrKOY0j44FTUg8O8wt2ZxTOy7TcBg2
K7R7I30xunxCEuM/5CxXSb9laFgYigcCaYfOIhVZ4UFtjhu0/pusgKqMAE/4GC+gyNIYUtADpxjU
UtN6U+wfz/ACb0yD/rpIp+mmW8Hfm917uc4YMf3t3SrbP8a48MSmpMYLXqdipMgfyOjOfROAnaVd
i3b3GHkDPRomRGNg7dSh5/WWOU6T8hXDyxwAWHoVfs5/rldr6C+PotAu22h1L1POlFxBK+412DKl
IGrZCKCDvaLfgWQ6APKZDRaDJJSswP/OyMaeh0IwLLd4XRGlXHOmhYE1rvqNtr0PVbULosMGFFQy
lPAImvzqrMpHhQYI0bM7giv4ia1ajtlEf00u8l0xmP+6Sv+n2FxCiDIiwl+rRpyNKs5WxITSB/9I
zVUdunFJw0EjqC51dgVF0hy1TDsMvZgeu6Z4EhwW3QT/XuZMP5zhYJbuA93eh5qLw549eqPVzU2V
NG/MrlncwgBqWnL5xNg9JZm4URkjlq27T6yMyga4JjcrbR7aRD6f9aM0pw0E1PaejXQW/uYQOEq8
Dd00mqMuNht5J+m8m75PIoSatxODnJTEXrXQtvs/4/SvrXz3biryEC/VU+cM137ZgOXXzw3A805C
Rcxsn2+oTtxgxnc52xazM/al8yjUMc3YZEw59mZSw+QKe7WeX/KOZ2R2mC8N2dm1bDdYNlhZGdSW
TbrTjjCmgK/NL8/SnAglF/UtkQqd7vx4Pi5vVHwcEAL4FyL7U5klRBEM9n1BsuQJLwD/C9P6ZjBU
rDojRwZ06HNv2l+Q0J5W+ZbsSE4wNvJUwcyjbf+g6m+fmcCTsOQTsprvY0D9zHSpIx5Qs88kUB/Q
ktwzkqkuZV7IA4eVftRJBSbaSnvKGjt/dkVxyixa4xL9+4lYthu2rUVsaobLxrtkj5bxkZX8cTfQ
lF6ypXvdSM+4eg0JlYpQbYQMxnYx939RpVudmyTBKGL5t14z+cScTDdEwZBtuGy/2A7zc99W82le
jL/eTk2lcFsulrZssW/nXOwLurbUE2mk7cRVxTz1ng0bpBNp7SLBWFutB8m1eOjalGQkhEQXIHXv
Yyn7Y1E12zWzGoVgq80JeWmYGJrZo17+2SaJTNpTGjsrkooHwz9YTg6w1yhRNM3W3TrAwEOk8OMk
cEeSz9EY6xunBE7dy8dU9+ls+m/goHRCOtxGeMwFHnf4BGMyXLdMMGiVgFzo29ywXTTirQDouEKF
PQiSSJejjoDfDFcrLUKNKySGyZ1fK4+JNkXTORPWA0IFN074Ghi1Ni+FxgCUEbkV57xOXv3iD5zO
fAx/hhV0a0Um3JaDdU1hb6GDr98z/YFAYupH2zNvGE5FmqfM3ZXwpQSrrXUWK+l2zpeqUAahx1Wg
6wzulVy/BQjh3luz/TSiTExBbwn9T9Zx1nY6jvHZwWPWN5w7c3vTSSZuOpLjsKfLZ5nA1djojK+m
pvy0KHRBvtrcg/wpDjCeHtrmtUrAa1YT2TJl3V30VoE53Z5t9CQ4n42nRcC5kSqRF5HjuMF1kAZq
HfOj8pMrhzIdtU8hasyMOgHgEhfGTnV0+VmZy9qxV7SnExwuf4De1Nv1eC5n7Wh7aEoMa3lbOomC
3GBTraeEYuMPRexELheUFBth6ToAAgS3NJRd1MuSZCKiWApQ1XBGMToMtm6yC0OdnsmU30gHjTj9
sRRqM4P6qW6Yk4/Uh7FKhnOPIyls7TOzzQqiake6JrGx9j5zwz75P/bOZLluJcuy/xJzhLmjxyAn
t+/ZUyQnMIoS4QAcfY+vzwVFWVnkq8xXVvMahCxeKJ5EXqI5fvbea1+klbEFHdmNLAavIExgkHvG
tpnDbOfhZbkv6cw0K9x5ychXNHQBtBWamHgLABLYTTGVp006P8WKRaTZwSBZqkI7K9vjjDmkqUIR
CsenZoC6m+UKj/WxN5kumsFesz8cjvbsg8Hs6G/IP5NpNDbOQDwlN8uHmnYap+5o6Tbqlmkz5e03
CyxAqF12MLyQNGPP46bRLhsoknKbrNoNVbc1RBNy1kh29TBy9LECfx3x2GLl1Ti7EPF6xSeNMSrl
KTk2B9bAbHhGDDnEReG04l/kx0pv0BwbW1eDApwsinnK3yEK0j5btEgz7h6Ccci4VAp+gnlPtIyn
Eu/IdNPbdn4UlfpyVEUROlTitpvio2dylIhrO9nWLd1h6LmH2YqKfVwMP+vOhiJrvgiZPlJVUe49
h41flRTLI1ufZe6yxwNCPyf2z4R+2sSh70cJk31ICIi7qJIH8h7AJjQJ5PDDHhyWfw8poP4MYqMy
Ih5++BhDu37k/MKAa2cbbeT4wG2LW8y8hXa+p5zvZnA23tHVwFG82NY5RQMADldaHFm44hii6njf
x+LCJumiB5uTSgMd0A2AhleNPM7jlxoRzKqSZ0pDqiP10idNyReWbCtf2ykDaTk/mnYRrxHtsPsZ
KDPOdI9+v7XtGE/XcDcRsmQ6yE+Or+8bb0a2AfO/NQsecAadC1u2sKAQ9Jhu7Gbcu7QEt2PgXXyS
cdt8ZtVjxsk3PHabdUc9rgqfLGj+zRNz6T0u9wm+PseLd+Mo8IgB2wTTvslt63XuYVf5objfmx7b
1ah3X3mu7/POSNfu5KlNTECS1+h2iPE5KmXXexZAd57R/9AVEJii72nUcm/14L/aiilQVosvd8Yq
mSWM9/aIDY3j/rYu/SXT/eHM7cZGS9l1BMBYqXxnadaAQzed1WizwRgabBdjoI8I6Ph3Cx8O3bTE
TLtD5LMRX6JEKvX1zith5aRu+J0N6nuZoAfNSRHDdbSnJ+TnCHt/Q0skU3uX792EORn69a0ozLcZ
Mz+A4OnQY9cgI4pOhKZvY+xK7pzFXtSZ8hjKoTrjtybxCQmda1paDnTGQb+QQhkvGfv2goLUF4fq
zmqK7mRWNifTDugONKgqGud1lGdMVq5hYA9dWaImidoCbusnyyfk89sXbAucBit5ML/VDbpI3TA0
ui5kcxxJd8SIw1NoWY9mG9/DKKTkMvXeRG/+DmzWLVaDqdWMMuNoUSAyhXbFRTSRjjIwUtVsjFvk
z75qHywZDJeyGB9aCqPQIv2Zxptc3JtJ+tXiDTz9+ScfD9Xa6GZrDdaama7A/N3ZDgE/rMf7xDK4
RkvvbSKtd0oJJT1Q7jiDaRymlV7usjnABF0Aw7xEBseHVd5gZWoD/5TQ8nDtZEK3W70JPRXfuctK
0yTG/aUWn6boT5IWiF3ZcOxphBixrrnRniSOfepTp74SzniJ2+Sj8Zl2WCjlGo/771y0r0OXiV+R
1zKmieqRR3+17NWMLVQBnNASA2+z/CKrmyhCfemq6MYg4h20wcBnlcGLXbB5LOfu4i2/RGZ0jdMm
P5c1WODO0NYJvnpMvAKha1blOfbbc1nQfRL6KdrM+DTYtNpaderi0s332DblpndijaJm+LuEnc46
zzDIFT7UJG/ZktZas2+ZGC5ih4eKdYWF+ypy71xgcpXuryKwKTfBl6/rnMUbelXTgX9qlFwPBYQp
HcRq20j/9+wlPwu/PaV5dfPQlO97q8OpCD2rJeG18SU0sxhhNY6RYPRN4SBx/JRrLVucpoPFTaVi
SiPLj2rChODm3UbgwApHJptppGgjB+aDLT1PbrOWAHykeogqFJWq413rQ4Z9Ef2MSuPkBgMlalhS
s3VnskmZt0BmdpVPQ7RfvhWumZzZGYU72n/Lx8YJkrU02u4zSfKDrIHVuJPzgwKTyL56y/goX8i6
Pc2BuQt6dpvuVMOa8F7bUsIGLLt7jFSHxLCf4OcDzXUZKeaqfGkb+wGuNYYeNe7rKj+UFKspyomH
wDrjojFWKsL7UFBovqrHbj3P2Qec/jPvwQErp/Wq2PGtS2ENhyhvsg0HCYT5GVODua3NDEMMelc5
tXvMbBwe+DB5TGxC69aE2L74ilfBiEHU4rHgUIndPcVceusmKE74oxAzTXFMFMRchxjTbjQtnK+E
t43CP1f+VqYpYFHJ58/ImXcsFUYze3R9jFYDR+GgtN7obzrTwuVh5ulvluF+j3iWLW6IFI/fIbdw
eji0i3cUSV/n0AO6YdgXkMSc1vv8bh5iStv7vrwvpzRdJ33y1cNkJr6RYXxB3I4CyBwDQrpBtjrq
QoNKkvLdouzz0PRWCMyIububEPIatG2cJQb1K417RGLWuhNkurBANW7AxF1wwgBl32W0U2CMfzPy
tNzMc1mfTNRCH454aVIaSNOvsU5tpERtP0Ck8DFvYZLMpH0BvHnCAOecp6z+UtwqG2ZePFk8I8NI
tSx4cIrP9CYn9Nz2HnGYjEtuq0XUbh3M5zLwk62QKOPNcM+P9c5tsIqgjV8Q+J662QwOjT0+jCOX
bc1IwOFzNM5WKn0yuO+qsL6Gjid1WzfiJvsahZxqYdRHeeWdNt+dsfuNG8ew3zp7/IQoi7oSGtlT
gp53MVr2iIX/zpTnfyb8lyGEvA1rKtsrntkX4i9qQ6dWgH3JOQ/cL9C72xflYZemV4rjTHRBZuEu
Cgd82Quc1cyDjRjEobQnKmdza5345KaDDoBcXov2YQLVspvRY5iDypFiJYpnLPczJqjIvejLFzJM
kBjZkDgChxmMidVkW/ohIo2/aXwUhXkQ+1BM5BqRsjrQppp0xabO8MpXZjvy6sSd08TYzaDR0W0W
lNgjjfCTU15f8RKbt6r31Q3sh9xSHrpJg7l7YDBlK0E1CJPMOip5+YTUAJ5CGWB3q+EieI2kpYtW
kU4l915csteUDUiYuX1ys7UtvPgGip9Rs/Dzx9TzLn3WUg8ou+kwzBjGzdmLjuNMsm+26YyPOwaJ
WA3JlTfaWWdWwY3A8ZVnj4EGSrgcanmyGbKwOYtosMDIGsMmpU/4rBRrVwI73aObOBfJ8LOKOdS+
uLMrro4Wv11c+jQ4uMnW1sa7wzEFZtVskmweOEfU08l2ah5R3SZ02SGb0JpRbw52VEUnZOyC9G4G
ZXZZd4ss7K80t/ZXO6iIzdM+dihDO7lrqgqTldqrgtgqmn53qj3gx54dnsaJRw6hDX9DTR3WGpmG
67bM070ZMJsHLLVWlLbomyjfZd5ZFxT76kTF0z7odH+hETa6tLM+J1HwYLiiv3iyeaiwuB91JpkP
IhJosdpzGOCVwwyq8lC/177gbsnqu7JvmcfbdKODHo1gkP2FCrH3kSjcUYZKbC2BCt9gp9pEfZRu
BM7WcQHptzaTUVhQNocpjpHGTo/pb/a+Cjdq9TZlSj8ZV+lH8tQQaebYiU+DMCgmpTr4rskv39GF
GzH+YqXP0nes25+UKOnLOFFEVZka1JAc7kst4XYNtN5aVYv2nSZXGaVEmCLe3tOUcQ6JI4rtdL1r
QN+vUA+nEwTEM8hQTKpk/zk5jsHZskgSGWbRM3TwGILLFKzNrmxX0uyocut4wDZxeqsmroilkyfC
S4i1U16LxSccZl69N7uJCJv9atCcywkgPgTmcFJZR5tj27y3LSyRsWTdgPxyNQJ5cCeTGFbzMpiT
3PBYrtZell6ccfxwqn7rWRA8dWk2PAlI23EahJZdCLz05f1c/2QKZZ07YfxSLi7UxOE6gKPUti5u
/XJ4w0bNcbhKnqo+f5QZWLnSTFAYkU+ClDhArHg1AI7vp+ihaHmTVnJwziwLlu4lvAfC/u5coP91
NTAnME71Nxdv6bIcPuNGebc894gSRh8tHx6dMju7QRg3fb7eAXw7PO1v5eoDaR/eZYAP/IYTNRrH
e1m6z1CDbi19TlYGX7jHgca61h2Pac3I0jXVLxfO/SqXxS8Wg6nBislJJ9DPXn3BWkDbTLyxbfyV
Zuyw25BQ/DuU7XUS8KKNK2Ra3+IK0TlzA9Y03eADkWhfou1vTRu8KKpRdxUm5CElxWKEWPC0BzzA
b0jzlBXXjqnuKxyqPSGcVUKOY3bsO9OZ33siepEVf9ul9TC0w6qs3Q+lMV8Ek/fsElYJvPGRngAy
6/HPWYWfdY2miLK11FvjC2ibn9K+BmF3l+QEZ/OA323K4edsFQ9qLj4W7IVRs7tqaLiuez4b1PpV
S9PYHLRs+N0jyds3f0oofzO9FM9L+Bw7+IGWOocubTYKj+DKdqcHjjO+01+4P49ChAXq9capkZQc
/TtvqUImXc9TCXc6Nt1NFk8XuwrdTSsNeh0MUgKWuTRPDO2bPwzRn6vGnPGejx2VV/Wzj0Iz44Ys
bUg8copPhF8O4H7xjgweagyu6Kprt5zF2rXhGBxfi3nEEbPFkMj7IozBKFSsIQwssYqjQY4mtIlM
Fxo6WYeeCeg+Va9jPZPu7AiSl9mMO4Fg5soInF0hlka/gYRB8OQVrUbUQ4xtUnvBDPhP3mnMjlNl
c7lJImG58wBb4uY7zlI7zFauzJ1yC/FBRhRuGW5EzU1XoX2V/A3+yZyNO99cTJxQaARnVMA9HzYS
P7mReUbytlA3AgwivN6WyoN2n8WPkGIutuHJYz0nioG7M1eBP6iHtqavl0K8PbTECX9ZqzkHmw4g
s+IFREp2zypJ+GJ5cXIWREW5scW6NxoLV4SiZCcM52oHMOO7Fiz34X48mknFROYZDKnJp0sTH7sv
sUwFWrLqG+0jkw+xnQPHUvrZrNE/O2rCzs9VMqso2kl3aJ9piDzMqn1gpnztuGkg+KKehw4zcm7r
Aye7dN1MI+UcbKU4FSYle1VYBzWe06s9jOSuxMZmVOUuFAeIQAH+OcQJP+zGN45/ayg+VHxH1kOl
ynWWURvvmC3f15idWu+pQoOFuF8SCElp/1l5GOW2lAegDxq20a948pESg2ZQsktEaT8kWeRfRTde
qDww4t9Vk1JlwpnastgFOMGdOUI+cjJkRRyA8NyHjd0SglaF91IZZEF8z99Otv3SjTiI2l51J0GG
5R7x7n4wpmFdksvZtHn7aPjxvrXELs7mYUvtksP2ZRrv1Ymf1U6Q0SjYgW49kwhxf3Ss9qkZ52eb
XdwG49ZXYGHKkdVL35C6GICC2oN+GpsEL1jpbGfe5JhvjGeeZwWKTvRqRTScjlrgd48BqMKlnnnC
rzxhfAclhz02BZ+dyM6KyF+cV/dJ1R+9av4KvGlv4RiFNJZ+izK7RUR59k1NvFwY5CDRy6rOP7cI
tFfPje58dsqHThY3v6rVLce/rWLoJF3oMYSyMzrLdwRdZv+xt3b93IXXNM23jYkMpBzbZ3nOFzzX
bnsZ+4OXtncGtJ0XymiT/ZQjE8Yp/3KilsSoC7OA5w2DCu5PyAoivIN7uqo4Zey7iI8aw9EbTSaw
u9n0EnwITjPYwwPolEtgiPrk6yw+5iPLJ7sKrh7absi5jVOTL86Ow+nDK82nSQtxZI34Wal6O81B
to1GG58eruaxHa59pJ9lEZLLW/piE7o3LrbO5tNoV8mivv1KopyjJ5Ib9IKfZeqihNkOJRGVyX2z
qHQ46nq32KiKE7oUw3ipcLSZBcagxuKnpDrqDdWyFu2C9JFvdSfCZWgjs3is6uGOPXHxbAMPcOia
vUv6R+G74clrMq7JySuRFrVzDujc2PlWhGVMF1t3UpC3Q/NL1ME5C6PyxcGhB8B04i7FPFKlDvmt
2AqfGU63fnzn5FH2IaCsbHzlZMdyzHZjkurl3SxOutbzYRyi+9IS8SmJlLzM03SaG34WkGecfexw
zJvIs1Lxzh0WFXeB5Z6jSb6xZegPUUuxY6kLPr2AM0k/zTxaccQtOEpm+s4m5RvO7BzwW7AemuT4
bSXi2IWaHY/g4YmP6SKbbptlxAM7E9Kg0R3DRcSEHKIhdLSORUdta1Zbb5xXg6jBYyg/OvAF43eq
mRxoKqtWA015t8muDyN0sw/6do4u4J+682Zyd950GVuLNnb1hUVifAUH/FDV7hc7yekQaP0jQhai
LzVOT0kjH0Ye1mcrML5Hm7Lt2huv49jIXTQ7T5zmMSWZmb6NSvz2bE4nrVkgb/WBhXVfLIlnMt81
XoVzI7NNzPOCeJz/PHnS3NtuuZeVsnmZ9PE1yLxXo3fULZpu42KxkaV7x/mPt1xSjPgJdHLjZXPQ
Q6H3bSmgzS3zMZieATthhtFMGC7IBhb2IqVSuKvjc6erc1f19r3gaqfj2/O2fkvfvR/rS9856b9+
yTkDoI0bw8r07JSaNf+rxpz/w6WIcaORv4nXOpA6Sdu3WGC2fVZoquvR4Uradqtugqf3nGapuo+X
X9i2m1k1XVyuUXrbM7XtQtrKsRdkz0GL+AukKN7UFmNjmTY4xMO8vaYNsd3CpZllqH+ZqZue6vjm
GCGxqqr5rfK2JnTDooZcDg2BbGhZznY1fdjIdc+5vahGo3Wqa9oD6SMed3Bd2lvaRp8Vl7zf0+Fn
W1ixgTl0RSqhTYcvTZJsdUNioIHJTEvTYmrreDgG1n5ojB/gj+JEvIugThHT53dsbV/kLPOB5Y7V
imDXOw1WFObLrGN5P6h21yhI5dQw9+SegVNvhcntQDMFBi/5G5PMogmcecEvzl9r+p1RvH624ijk
s3Fh2MOhILtv9fdBkjTHpaLKVqK+aOU/GFbDsapT7j5l3cDuubk38Y7tsyR4DI06uEyR+WO5oVld
j69d42Kb9Jv9EBTR1fGyaj/0TMfUKCoRvrt+9DAHxDI1qtw2kCWsB0q0rjYPvIxcdKcM/wLPGU8f
jOUuhtCi/IyNBqCLwBzlNs15s+eEfCAbUB0SkRZ3k+Y6zuTyGpl8iRxdsIF3ym17xjPlnwMLM+4g
yntZYMtVGRxYl9iRhR2TnTaknC6PCGAagGRRJy8GbkxW4PrLMdOngANAXsP7a22I1ZIEI2P0yxiO
8d4Iq6++9NOj5McI5xGisi3FKnddVEz6zBtUe2bsrt+BcXDWcWM5R5/GW+MghwcVPzJTTRu+I1xd
oeecTcO9dJyUSRp9muq7qeYnWdf3ih1tKZdvHlI1RlGQ0/wkibPkQfHhNti1fUwdLxvB0qDLKDPC
cdkdaTSmoo8pLby3EwxvQE33VcYSLY4JOQjsAO1kmvvc/UUBn0DU/FEQYtn6omlIeIpzZOPabjxi
AIr9Sdk5F4IN4T3vzayy0JEyfNyt0pfYzFngPDeQ1VglJjdvdg6ex8lBuTQHD+19FS0oq2mBUXwW
NCNW7eKUj/EeR3OFtTvkJpdmde8PbKhBEAykFXn75eU2VLQJ5OWzTR/XSkgKbm3nDXGZkSN3tijf
34nCX4b5Y0NNHE1cAwPYyDdBp2zAs9xcF465mVwmzop0Gs9kdIEoZo945+UuphsFh8pMge/xZ+1B
eOMW48Ffykc6rtCMR58DnnB+PoptJ/hS0hkqCHthoFnxMlQ1PmJoxB8q0nTfVNGhLtFzwgHwST1h
cnZGABE6+Ox9EDyjjN6amdzRUHPRVpX3lknSjeEo1jBevorYwvM5n7UGRdF7HUAkHH8JBYmoxYRU
5Zg/YUHaBlX3C94Y0rsPVwIUhdvoAWWbHOZUh99F5N3XUj+jueBuyj6qwYrxM0KE6CTjts3hSyvv
0ANuoOl47zKybDQ7LEB+8bfZIPJ7LkwVYsM5gcLWb34mJTMXvC34uwFRO7dlV2g/tCHn2TBHYokE
inPMW7z0OLmUPI/qFgDcOONU92nIqZYN6eT+arLxySkmDp8cqqe6WkEdMjDbFj8GySNu8tJiFSn1
yZDYjfw2QvBdZBjeTijswKPJ04uE07qfJgwW+nU2J8oC62zPFjHdORnnjBwK1Koxe0h/FSeZ1szu
WpMIgYc3NEShIfnHL9mU3+xAXYoIU13UQ05Mgn6Xxf1rD/xWlnzyKO56UjRvsedym48omUd6L2IT
V3N531OuSoIWGrLD1E2ukqm1bU3iNZ3ARGDvbA4zUdGSEgYJKVkb953xW3XJRQJ9BVo8mNk398yF
cD5AsxyiC/PH9e85nH+Il4WeoiI//vqPf/yLiGmzjmDdbNokwRb+77/xfRX5p7JUdIn1oUVZX9AA
dAO018uIYkWShgHKDGYlXHsLAKsR8WVoaQG03DfoFr8Wp/LaHbFAD7V98pi/sbHvzfLZ8szrnOny
RDT4ig8ipqTgJ7UA77wqH9O0h46dFQ+CbnRoKAyJWBl4swSl/7OXZ9iczf8FYyyt/5PhGgjQraaA
im2a0v8L6HfmmenHwejvmbTpemvBHZYROcTJwayDHQCj3ltfN+7eN2lntPqSiqaGAL1RODADeq7t
2rlGXXNAKULxXEDIAU8wiz0YB7r8ociRR6wQ5RwmGytGc+PO5U98FbosAK+wtUr8UxuRsK3Z58uU
lt14LM5W4Z50y01TV0+avkwKrrjcGjd96CkhAKHzZujhbjCM5TJifYISSBYifJ35I1cItec4JhpC
JSkrUlUdgtAg5yGHeo9f2qnumDZOdrE3BXDFznIe+znlL1fWiQJljNnl8oThgYED9owDkTynkaB7
tPyvk3Vg2rvA1BWYYqKASxY5349f/9w4pQOIEWzRyZr8HwQX4A3tororjjbkW5A2m9pwj5nnjisv
wb/Q6PZJt9YRo6fH4pPcCigt11I/Gre9zUn6DTjnO6+Sr1KQIEy4fa2sMciSTkcRIVRUxh4WGXwK
lyvRTPSdDqZd4yYfbbnIsGSoqkXzHPrxgKAZrFDT2X+Y5osnAQLoZzvYwI4jS9MD7KoMQgpj/zDE
4gd8PByUrEJ4romvsanKrZ+5TDemfVKCv9HiO07k7u/vuj8w67/cdYEtAnj97Jks1MT/etdleWNz
Qdqwd/1wlc3MFSVLTjghgi0JLnfCfi6kjOxX0dThnpAqsTBe6T6+bBKR1dUfu1+zl5mb2mOLvGRA
Q8/44AhErll/N7JuCJW5P8heg0BxCW4ElP7VeDfMpDA3CiRQRvAVFZk/oSAjayzIg1HzW071nVMY
u20NTZk7QA5Ro1CQ115CUvTJJBF/OS+H0QnfvLF7DpcoCl3JxRqJiNcElE1QLXwbdXMSC1wtLPGI
e0W2fLDHwAGuTTM1WiAWhQzm0ORKgCkMpn//CTv/ze0eOJI2BJ9fwQwv6O1/e67FeR+CUqyDfd28
qT7+IcuTNtrz5CK2JYrVj5Ruj8lFH2Ebgta1u42RUoOp5SQYHu33oeEQ7PUUX1fppu170Hsq+goc
ljodHc5jkcBwKMtXND3WaOPBi/uvKOYO1Z9OA0NURlertg/Q6k5l0/7IM67cQHo/fHM4DC4fDMFg
ImJgARwR4m7Rlz/vToZ+AiOe3rBFoQQ1/tIlZrcq+YhzpiM/rily7n///Ye1lE78lcYMKsf1eTCC
CyUu/l8/rMhUhivdLNiPZvExWcmXxFYIqPb1Y2yWkQLRGDa4/piG8Nu3R2RskMDAZrchjQAb4fQ/
/v4L8v4bTnMQ2KZYHtZSBPIvX1CZcHOw8wn2HkYwxJv409dPOoUYZQ+bahhOuTDe5x6A56z8Yx6e
urJ+ok6CMcvExId/ntM9t8dkWV9ATs1EsQWgI67oKHccuQVQuD7irDzZC5TTNqGahr7zZkHvEAbU
ftD9v9LfSTwwjun+R+YXpyIdyNnxvtt0TSC55GFCTdmzWYSgcipC/UuATptXGBjDJgCouOpN2iGu
Y/s4RF79MDfhdcgAeLoGAvlg1WvjV+4TzoI4+2OuxuiKT1DIxfgdaUabLNhYlt5nub4sDzqr4nrr
7fg9Gjn7eZKGAzXxUuInA33uYyidJ1XOb3//c7D/Ssf3BNqWg+8QTC28SOsvZQv4MmcI8DynCr7K
TUahEVHnfjuyHmu99FKmj3alH+I4/oIAe5xE/jMJmeg1JQz2kFTrccErI3rkKzLAK9PgFJBAgI0n
LnAex3EHHhrngjX42Nx9Z9O09rQ0GWytiZNIP730LuM0lRdfmSb9aVTFw8iKYANXdYv/zV+7cXTX
LDcnzCY+iNL/13Pk/1fTPE/l7//4x+evDARF3DDtfLX/XjEjXWmjAggKKP7nehrscJ9tGzfRZ63+
h3/5Xx01vv1PWwhbOBSheMBFXK6j/9VRI/5pOn8aiqhk41Jbficv6lb9xz9M+59S8B4gRxzQwIVq
/79LaqT3T4/rMfBdW1Ju5PH8+H8oqTFxVvz1Afin6UYGyHe0TATiLyx8ESZ9yn/G3diRk8W2K/GI
5AQbFefzviveqqm2NpMji6O6l/Xk3I2K1hHl9dHZMOtHieFkrZVMXpyA6k01WNfJVNa9bZDRbOry
xvBxynHd3w2pLC7jWOzwiFhAMgEmpsN34KKcg7+S/JHKOsgy/6nF7NMM5sM10+b9SGujVRnNJR1Q
40ZyuKGTvCqyfYb7Gc4cnRhN0xU7gD8DXKe3C7AzzHEniO/JQdtwPP+lDn13a5VLTsYxqn1M9CHs
iLcRyPpssynaKXcdFe6D5/REFwriFGFovfNOK2L10Y3wluCC2joi9kkkl0zH1YVZu0onWa6FCSO4
SMdVbqFXm+hxqukvvmxfld+QL+AkiqxhToSZnTzvzwM9uya7DhEwQNMs9tzr6feYQMEOlmp51b7I
ZtDQa/c0sof7eChfvDI+lo229l5Mu5nZj7yfwVTFCcQyiaaEgJqS/qlK+i2kvTUz8+xc6tBlx8P6
mVVWe4tGRfUmKPfEYrHJXg6o0m/T47WAf5rDS2TxbO75JJ3OePKb6jnUuX8mlUs2A9a+CJnjxbaM
7bvCIjZduNMWG/DGJI+2YrMNmKPQu8gyzRU7x11rFXRGWAQAGVReChiWDBoaZiahw+2EAG85XGgj
ZYeEPEB/5Cb0B4AqNEbsPW3BW2gqrOdhxOSrgo8aCS9O009h9kQXGz/HztXtcX1uJJdQYt5bjbsi
8cOapQULjaB0TFqH03Ia4+RBju4LLHCeyjHXIK9gP+OcVQt8uCPJyGOXuW8qBimpAnEaTYVaynnT
5hTIT3m8J8Kfk1a25EEKVH5T4VcJi/4n98ezFaTIRaJ+qRBJN04WF4/UmtynMmDXSaWcm1ErVpUf
aDiIDizUgL+FnyRmq7h6HnUXHZPu2aVO9qeJi1g4Bd796rOPgEzX0OGAMVgQ93AwnNsm+wnLj0yz
sqYj+uGIvYpK1H5mXxcrPNGVr11OZMawpfl3OOspfmDa5iKPPPXQzA0c4zwEYI5l/JDNaXkyJs4D
2htJUucJ1uVCblTAR92b+WuO/8wLsd0C1IhEyxDbF9eUTE2uv2LG550UOoImR5411KD8o/q7q4eb
6weXgE9oVTvFxgtJm8RU69CfPpB/7Q7LyB1NhL/R5DiFsZLo+vbgyrvR1whZ0Z5Ln1UiYUwja+hP
hzBausPBK+JToWNCLFygrR+n/B3uO3GU+DEkH13T4bJVrY73NJBycgmzYtV1XnCCocZinb/f9aga
hWT4hkRI32/QvfkFWjigSv3hmGQsQlvsU6JI/A1ivEugzAbIWUAIOkslzzjtgSC5c3IQXlif0c8M
cDUX8DgXb+GHplW992vjs7DoaXVHXGXkFL0/1vqAvgVkkjm17piq4Kcsen9rePuSXSUWmJTjA9Gx
KWJMGIv6dU6Sa44bwCuuo0mYeGo9tTciMhX98Fq5VIjLuPFOrlfBtBDRRWmIQzHZOrxGe8J0DsH7
4TGbiDs0/OQCr7sLh5PFV4dJyvkKVBLdYYA9EzuWP716Ke4YxFnZ43ywXOAfFYRi5XuQMmU2LBSz
x6JxzDPnrqcE6qsn61vpVSdMW9mtLAPKkhOooaPN8GMAFD7qmhovbX8ZQ3P0hfOStME7GRiTTah7
9pSz0khYzNT4c2P1y+pwFigvR2FOChQdSb4hNC9gOXF9B9rbzGqvmbl3yUD6lKwKhQr1fYLDcFO4
lb8jO3YC1E5oyHzM8/Kj7vtfi5RdXUsn/eoizABmoxHZ1JuwTsVsWTfp470dgtpfm0mLNVyDTwOx
W579criSmNbntpd85wlpok4S1E86fgyWDcZXMzLnKGZH2GqvTY+KhRWZmyfqs13QRkeg5afOjYBX
NuGv3p1/k9fgoJdQfSA0/+cC4hA5FVDtQHH7JZjdu7LesGlENcOK4mL9U9PKn4fvVg3HUerXVJqP
Fh/+vhnoKEo8jE3G8NPWVYFY5PJnsscOEmsdpkAGnAJfYCQmXgqu/xKxod262cyLoHu0Guw6Unav
RtAeTDhAnBeg0wIzpvYcbk7auc9ZpetT6I9nD+bCxqsCjqsV2f64F7clQLU27bjkPB7bV6LxV+Fj
gKY0wjmWNSB1ouqUMo6/UotVtE1XS1kW9qtUuHL9boze4X+r5Ib0cqNcRdNbAt6+9tV4LvT8KCcj
+u1kuAanxAKVZLU7YbQoTLZ16vCT6MHAENbGwNQiipCDAPlFWxj6nSjpgQwSlv9P9s5sN25lzdKv
Ui/ADQZnAo2+UM6jUrPsG0KyZM5jMBgkn74++tTpxi6gpr5u4MAH3rZlOZMZ8Q9rfasJ3bXlIdF1
lh9EGyFV4u2fqvdIBslzz86S7SH4JWS1d7hXov0gvFvQIjqvo5qQmsEaDk1Vodl1K9xLWYVtoAjP
Tcs4vB1cb78YB9bCLeSr9EqxzVqZgKCDvul1uHRi2/xMJlE9j8k3WiybQUDtXd3RnInbTpydCIDm
xEBYAiuIthbC4JNRVOa58k3NGEurPQeVffLBFBAy3G/dsewQj7OqjMLwNMf29zA7W5W0bOTVYOzN
mn5ZTZNFdHqIjr9+DEU6X/3uvhW9OmnZfCGyyI5cc0CA21sVudY2jPPPsvsxmXP5VA8r7uv84nV0
Eqp199XQ651ZeuBHkHXNBXr1WcaPf3JkeK23TMc8UCiueXPd4oedVB95mxRYHUETN0qz9xvZVmHR
eyIX0bjHHo75Uy34VaieSADU0crNL3crBJqiern8VrltQG0Q3Xvh4nMzBl6T2hW0rfF7ajXM2OF3
RioO1rnfhaRt2NZGOxBda5CsQDZAM/QZujTeHQMNdZ/vVFQLDFPt2Vd5t7Y62ONDOMEvSMxPWc3g
WANVn3rs0xXYqVVmdiPgBR/UoW0jGQmq49SU8b3jnTtpVfA9hp3irzlzgcVHIqy3Kc/JJjQz1guR
t+KFvPMH/zMzjTNJFg/1VD9W5byF/34pA//VtUAHdZ/5GK9TBw2fp36UmfdOmQR0OjZJP1+349Bv
fOc7zYW5kW37bAuEwDrw/FWqHNBIdtcA+uiDm+VMG4eW+K7SDKozD2QtabDiFhoWxR/qYrQYSIjZ
IsDvBlStIzLoo+ARuVn9CHBaHklCYd1ZjNi/SgdFI4OfZxaEd26qX1xL/pz9QB8jJ0pusNR+eMjx
/UyUD8GMJrPCAr22evCFUFj56DKZRQTQqn0IgX7lV0GAVDh6wiXh3bjAj3YorrU2B1DW8VVTJ567
zkQeF6qBxDOEnv6A2CBtWYIGpWquY8jrbQD9hkuJQ6Kvi88YliIpzwVit4HlJcsL2JppD4d9/rLz
Fj8gSiqS89qHEtEiZE8EbVSYDDo5Gh9j4i5WhL+NrxGfiLsKuM5RGAUsTfVcNINaK4b2yGMeGVRe
hxBZDr+aoQ+R3+gF+zWbR/BaU8rcqbHQhmQddbu/Vkydm+Gd+BZWcxQMhkEt2SDJTwf8OZXAI8l0
g8Iv+WnFDbPoud8wwf1RDgyOpwQpk5sx/OhM9xUYCOQFh7LcIocuASY3souE1nnVffMShRPGOeci
xjl/zUcwngWCPpZ7p6BjjRf5EHDdgnulooweQiQOsV9/hDjTuZS+/azvNmqwWraM46Uy220zl/Ea
sdTd3MUXK9W/o4ag9dFXr0WJ/YoNKT4ldkiuYx3Tyv4lEwQtg+XsMGWHdyieKQwZd/J5xS3tiQCI
ygigfcremdGnt1e8xfGZ1OBk1zKgvLPloKAJiWEzIwy9cxGRrpMUe04YTAcF4iSSRAbQV6yVNQdX
tA0cX9ArE/FSTU21tbzhYqYSz8wy5LXqS4giEAMQxW5MO6Ht4r2PcHnFg0WRpPmT+DnStny0ex/V
ch2952ga/dg7p0yrcjEeCz9/hpz6ROVHfDPpVkNibQ0EVmOICTIf9dn11M8+sikPQgz1PP8/Op4I
wzKqNy+HYE2PmTHUSh8cVgU7wchyr0dIjBTwnCXz4O0KdHOc8usmCNQ5xcG6U37/7OpuJHKj7PNt
ltZ4xxy/3AYc7kevke09vBPwIcbCdY9B7I21im9TTdYMRjJOnNbS+K9PZg9+pM1cC9axP1xq3d77
rsUeWCJF58ralaTYo+OBalQ6i8w1N0gsmvVNZ8ywLfmbUCvvVMUh6zjeYizsWEiFaB7d5YfOGj9r
HGVo68qEGTqrXo2a4a3BOd+lkbqSKY9lIKjZQKB8yvkU8wQO5wplok1Q5tkZJtR5GWQVC8jjlkg1
zi4yfvbjGGkaAO9SDCNyfSGr+3qA7tGXnzYuq1e183FbXizSU7bD2C9QZPe58wRFu/FT+9brKC1+
gZ4iJ9YDjvxHYzWbECwtIloHwnEZ7Fnm7ZHv7LQ3Zu9ZjFuR6Ktk68/qohm6YKRn++XORwJYrlFc
wozTw67PivRsh/DZYhxNeYjtFaENRoBWgz5QBipxLaGNjsVqQNKzdUQ3HKKAVEdA9OuBmc6Ka9Nk
EUu/X8eoZusKKCJ6JtLTy05ug4R2h+ZwiXmZxmfDLX8kCaNNcOTv6fJkYh44MQdWTP5gm0uz7jaF
IbOjAaPjTnaWtxGtJrk3wSpsmo3xqWLwjdwgrwQxAfDVvnquugySkDXhKh6Bp2SdPma0uLKio0J6
SQceWd1JxB0kJEYXKECZRyaoboVtkEpQOGxxkUEZeZE89dmPamLtv0jFOPr8axA77cEOqmgrMkTQ
Ou0RuLfISpvM764y10cwV6dsbupz1Wt9yQjYWOE5J84hms61VMmGITk5LLrr73uvAeDrYg1wo1vp
sWX25ip4Kly0flGqsm3jJx+pG7s3AuEgb0Rh8dZ5BnIKyvtdHtrFRk7aO1uCPpfp2QcJasywGcXf
7AbHNbHD3Ev0/LvIw7NekyWCTtxOTwsJrDfdKYODdocqm0bD7uN708bKaAMXPvcWyQlWjRq797JL
16fHDnl5mGJe98JqF/OwJDmpdfOMmhC3abWe6ojEgrJrjyma5UMwuB/aRJ0zis5fuSag5Ao0/8En
kiV2wpc0AX7qRBnZZT09caYt9aYqPpYGYTY/i0ET4jBXh2VRvcFW8gXnxji2cFJIFxMOYs5yxobm
/hJZ6/0kPYlIqVkSwMkokw+6u0n13NzLpLyvgFrtsklhVvOFc+hMOnxUaBCH8JTvPNTOL3raTE28
BdY0fNK1IOAYOC5dEBYph49uQmcbR8bMxRqLTRYal3LKxHnUU3DsHCxM4zLa66dxDxoYYKxjfLMX
q1cAff27yvfu0cKDbSgpSlMNAwy9MjRUJxAnq9Ybz8vLI7Omcju3NJl2XZp38RyU98wiHtlz7JEU
lzslYFxFVeOv+4i8qMpckF1uNFCdJiblgt3vY0G0WTlhqcW5rNeipklLe++1zNnfypSpQJAgYXez
KjwjOlmDjzEAbxd65zjes2m7JQrzYmtlm0YN01NJdNlKzX56Qssl+FQ/TZIBnxFSSdpd9TDq4hgV
jbjaKVMjGS3M3Kx97EzaysSOwPgE+mdvjf2pV9oGIDYFxYnHS/WleIVzFPvThygmyUxQ7/rEpzsj
3mZu82fwgO7VBiGBx7MlhSndBl7ock7H2dnqm+yMtIf0pbTC/czXdSsGCVHQXkh+2uIhap+wqmGl
cGPcYksLZz0NpnNIDct+j/tp2BY2V9VEsKnnoNXzSQM7jV0cbOpJfrNxF9dmOEthPmZ+4cFKl+pU
kTc1pdrZLVCSMa2o3MB9b4Yu6VArkNSA5svfZbnR34Iw2PvaTg5uCWqQmmg6OEFCgdyBkcInyO9N
8Xakmb5lgJfwXBIwQd7Ak45qa9vj+6xkuwUQA958SmCFhmSF5bxeOi4R82QfEZ77M0yUT8t0jj2W
o06NpxnEu5oP7Rj+wvWpNmY9fI/EWwDjGrOD0fUniMjkZNtbkzhQjIAwqNKIWMspYC2Qvs/KuDlV
bbJElubahgRMOkR2cir9MGVcu1bnI45haUh9rR7RRQeACZheZCDjaztNNyXHADqJ1fLNp/a0bnTz
NFvyKU6yYxGHBAEY5oeggeaRjJ/6sjxbaDZXsw0kdvCiT8IAvwbVqI3HGIu0kQKzDuS+7t4do3vR
I1uSvdgXddXvk0Tu/PlXIzGpujBZYOptm8Iz9who7uckP0MrAZng44Qa3B1b8WzNlF/cefILrT78
uoEgvLQAHiIssU291mS0PUzcKd1zKAjACAf8LGZ5LH/6jXHzs2ZPtifhMgAw17RCC2nZ2pqd/TQS
m4inmo21Et4PiShwBSsu3pggmfFE1pvQC7ZjEN7Il4u78pwhWMLhZx8MWWlg4cW9cqITMxjEkV9J
86sJwUh48XzNDQxJlDYe+ogxo3y3rfi1zPy3tNVYkD2IvXblrvmrP+aa1oO530I9TE7K0UAjCXEF
7zGIi5N1V9uJvtKskLeswcWTN0ze6XEBNZXcA1wryQPEPthlpExCJZkWf5OzyqQBj9FHR90uP2RN
fACeUj7BUI9KutQhyZwTfD96cbG2WreGl/TmtkVzQuiBp6BvfkYLH48NIddzYH2FQ21DAEVT3IV4
qqX9gACfjyulmWK0oklVu9MNUWYOE5cWw9NaBDhi0smGTuViRWoyffLm/nv2aAy09RKaxYdqpqNn
WeeoJh5LOM6ePglD0TRdEm/6GaF5QayADTEhKZIhix28ziJ7GvC4r7LOv4wKxFtLHOYYvHsOvrNx
W8zq1jS/8mgp0tj3szSOtpqHJ29AZPBKt67VEypv/nJLNDBSwPSMkLSH8wReF0jEIcs4P2KGo7qm
nxwCHg4e3kT4n2Uz+HSKhbcGPR/tOZcOTu0z6kfmv8nr9Hdq1O/5wD7F30/OqzJ8vpj1UMzjRnaK
U7olhHBAikB6Rvz0x4VlYc3vm/dY5D+Jo3W2xFm8oI+9TyCfJ431MJNwYNh06afW0Z+gr9+IknpH
a0z4S0UlBvzetDY4Z5hBd+rscMJfmR9KwW660hwHhHskI3h+I+7WmQdtjO1S7079JmnAfamBoBe7
uh80+W1wz7tTIPCKh2Yj7siO0lezYyJY9/SlcbFIUAtLMtsLgsOkuzOj9/G5C59ybKZ3BGJE11rU
73bhogp2cRxGsfxVuyWErEJ/xYVHOEWaf8im+vACkT/86G2q/6wlDCWLNVQOVQB0tD5MEdS8cHsh
0+oZzwJS55T3INHkICZ8aALIiXeCU/VYtNDSEtblG0M1X6Kv7T0M8G4jRJtt/CJFBlLQyoQW3fxg
2y91p94kHMKR8DnsYWgS7eob+mm27SW7IBB7jNGMpiNtcnl+erKs/nxRO2vJR8iG9losXu4gGO8T
q+VWm/BCVjYDzCi36TIMa9MT0r2f6xQe0mydWXjuOqN0Tg4EO8Bf49IF5CWUGJAXFArnmGEs9p/4
gckOL8d07VLaTLSD59TtcIRHJYuwfghOSftahtWmLNTGTWdg+7ZxbXLxULlJfCFpjtBGklDGCeO5
k6PCkexY3NrbTu6EaV+6Z+UjvlWJrx/CwL4WreXuxkgI0AH2q6WN7MFFrQzbvrl6dEqAZA25b4FB
wkVCPTxCWI6QOVZtyBVDBboXvN/8kye1ThAKrfCkIK9zlX3gudw5rFj26BV/wRBZy2rZcBUl41VG
90AdpOD4R6lqN/CkNC4O4q32iRk+eh7Qg6aw6iuCnZeuruRRq9HamT2YlqkxL1y82VNY218FIP31
TFONAUG96gQD3tr0C/xbqF2IYQUon6ZBtKvypWUzOde9KPhNVggzPDpROUTzV57TFWOeEH49vXQ9
dV2eDjkNj1Fgz+WfWC+2Ll2yAo0IpuKqrUkzmvsjwykJZyPu9rx422ZqnxjlRzdrdjGAMbxvxHjf
GHN8NI6y1EQHFkmKczCZNzrocC7ja6RjKIb8wRp0cMxNGjSBemTV++bvOa4x2JBWDewyvVdBl99Y
M762tsJuENod0hfxWy4QMzcVTGEydexZWUHZ4cQZ+vJcn1XXFD/MxnwpfLVZoK1vcCEwnEhvw9i9
OQBepr1qG0XcI6tVWsVNrusziLF5DfPxbIxEERJhVGflfujUY52I+SKl+yK9VqDMLXYR8+RLAImy
qZzPkXCjY5jq4jbnxxw6xU0pFOGgDo7OEGoCbybWCwhP1jKEzQ/YifmJsAIG+S2al6b9HdTjdwUX
dSOIE3oahuBNhP4rYNT5ZhzBSLDnkSpd2+1LiZJTO+fAp8bvJ6fcp2PJh5RTfu32LlmfdCIjqjlC
QKiU0GW36MN3td3/jpXBMrIK8EGRe7VOxR9lNCl/XguSitT4FXsbskGrR6/y453LduQOX65NpoXD
tbaL54IFksK41drYMnv2iIZFZ1wzoy/n7jvH37hh5xlgBnG91F7LWHYrPdX6rm20vY/6aGdOpToz
D6kZijTYRRSB28Jt96onfo9EnxkPEAWy9dWTh7QVY6yQZVbpVpMCsQpcVkqdG1T4y1jiWY0fsd4a
vp0QU38apJtZh5icQ/9AhG3loEWeYy3IRZT73r63jTLcm+0kH4nqdHZFr+ZTCjK++C743D/Z2Zsb
OxBXZHBMXbjVVl3j4ifCtyNCF6xaLoHrjIe5HprVNGZvXZFMa4NZ9sYNvGJrWC1C6QiYk81qOsWQ
vvNC3GlgpRXIdXS5Zd9FyG1NvLg63gyz3x3dZSTpmSahs8tqrE8eRU7b7vpztEYGikfNCT9Vyr0j
GEO1dh1vOo9QqbpHNjtPWFgiPrQh+AECPuff86JtiDKLZpdIQvDfyd3o8kp1ugcShjXAdJw3u3QR
7Za/mkHPDEcZV41e80ae6HjWrJu0YFJUJYl+AW9x2Zi4Hp6ksMIjwoZx1UALSaFRgE81u52vWv8F
t9JXQYRfplI2IOZTjC8FESi2+zL/afTNK8BwZ6MUuoUYUvQqtKXatitYPmz6kGZaOWrdfixeMtkX
AL7EDU3BNuhS9GYTifdW4X/U28nyCChwfEaD6DXCICWMpSiHS4PWmXi3TzXzEY7oT8akrNZ9jL4r
xwtgGKVFXiyuDL/OjkHdlavO757cCY6zKZAgdiLEM01xlrTly/Ls3xVJiV8dC88q+LQrNnlZRYCa
F09PjWl/hmW+sS0F5SIhY3Ts+4d6lP4KX4qxa6Pilz812QZyE96A6NUJMv0QZ+3Fq/kQuDFvClF4
VFoMBRvz/s/HrKDs55uWh6QhFcnxqedDIo63dW7v8th2LuUAJ193UQlnkuHw+GqhOWbgMVfItpkF
AiSP0/bk/KPr4W+XvvOoOzDuoOOwkTe/y5kx26iBY+Opq3GvTm9ubmY8DlqtJ+jrd7CYqJaA5iMn
1Kd4IKojr9/ZzVs7OSTfUxX7m9HoOTQmFjYZ9BEyVSkm9b5dhIDB8J5OZJaIkry+aKDgMOCEnPOB
dazJ2DwJOEr6Zqi2+YTmwY6joxE7H7bw8W1nTnZiG2StJJ/cfeyJhFhnjmebQLpNzRj/5A5dfsGN
TPQ2Dpc3vxGQc9tVkhbWOwWNuW1bWoapscW7EZo3qVlYlbhc172C7CBLiyyb+jNKeFwchgD3iLq5
LOwj40L1bBHDWTiJwcZjjHeFD+iUsMdjmGcOhNSUZeTgz/dUulfppOHOzAH7NFT0YSTHJ2ICkzVM
lCNUu/oCnWItu6y/9cibYCfGB6aG7/xxLpR+JBzC4/HXCqGUkgokgh/BDGnVZeZ8yS1Ts8K3zc0E
FT908HLizh0vf35w8kytgoAZ3qQi+klezJAja0qt4NwFTb0CmsxeW1MlkTG8szkGHGHND1Nkvpg5
Ybymbqpdi4+G1AXr3JaYbqTVfA5Y+49JPsgHBo+7fnD8i6oK8pvnP8aOWGN37ncmuJZHAi9sqdmH
wdihE8CXvLjr256Ml1yc7bx5DBNvvrgx/DmqELUWeHu3kWl/B/6QXSY+JwttzBLVcojEel30bnOu
2cd6QqSXGmIbamOy4WYiXkKpxh2jbpxuIbgxhwxejMvmzalVeyhNyrh0xEQYlul3bYSvA5PUMzSl
eC1bq96pGbq0XWBD6+P+MKbhQ9LWzq6xe2pbt502bc1aU1sEm/kgalYNF/wwW/b9PCS7HqAi/8Ux
90Pr+4dhGTxFA1qFMo+Dm+HL36gRLDB7ub8OugBSJAAIjATwTgtd4qHOF378SEKBHSLNSrPmoQ+J
SsEAcMxySVJgZpKl2sX1kbhA5Nvpvc4sym9S4VbFoNJ7I1XDnjf7LTMlkrrlB0LzDm3vyH1gGyuv
9wdmoYuFfuCa89pzHvqSDLmm3yYahUBiXUonK35CsOlqPOG+G2xm9FhY1yh67L7eVxHDj5xkbYrZ
fA+rgwy1RQeT0Uf4YwxYgkcPCL279prUPDhRyQoXbOQxipHtu13DS+u/F0ipYtRPzwiaoYYg64ij
+HNqL8QZvqA4yZmyZ+LClNPfG2E3QBFqHoog8e/H0XVu4H+cnQzhFhX9B3NPeakqO12ruP22SrNk
qaVDEsbRoXCGNBfF9XPf5dWaWSJRZcEc3hXkAdHB593BG0G1xz4EMUbYawMQ9z6KPAzjfdS9EcAU
o08sgH325ta14/mlVtnJQxq9H+H77NJyullEk+3btmZJm2Pqt9tu4aOCSwUldOkQ9jIPLx6TlGpZ
CjlsW/y1+LKmja0oMaVgiga0hbnJLNhhG/MFBAEzrmoO1oYV5eR1sfgeGhkdgzYuXx2CrdGeNE4m
EWUpEJYD/laWedGuD1N4ByNqKJt3r3T9ZsPYsSCbIIpvPgG5Q9oPl9lOHg0284cYFq8sjHmfDvVj
jez9mMr5HbxlsZtsUrZxSf9gck58W4ADHqtddUE1v+vJyGAnU2PZA0mA/jth3dgSFSWaebpWXfSI
1rE/dZPctKi36DBN4ilJpzQS9ZzN7W8XL9wckbjo3rIO872suu7ZUfpXlQ4gCCCk1xVAilGCfTFi
TIrNb4OivLfcNxud0z7JAHNAB0PWZrzyDtOHwRcEyGbtSo02oDQI+snFpQ2Uf4wYBufspbcyhSca
RO6hZRk5LdxPzydNVjndpRN1ck/e6CWbyMrWPHUb+UhYLnRqsHyJvEaFZ4EiJCG4AIOYt+QoG6oL
Dn2+B46ALWf41GHJrJP7c5bAXFqWnkkxrB2WkCvgc5dKBpLiEAVf585n08SrzOnOXLMQGsdTLNah
rqx9KJGXGuES2ZqrOzHPl4xAjDvAkKDNcgZCQm9lkpKD4r87k+mv07on4lQVv62QysGIkGYaVnzL
5yo9eyFVUor0dobcOC/aIucxAYdvwwfeN0a/HQaoN8ov4RhhyprTX2B46xMklFZzD5DeKfeukewz
HYm1BgY3FZANi4mxvoxAf4bjR9gTbdYV+lywxRpgH1q13HkNaoZSQU5pBcnaw5CCqp+MXV6qU4pi
i4/XqY4NZ4P56SAUvHLsIUP35RAAsG1D++dIPMBIA7PhBPa3POJEGABwH1CHBrDO4UNxBrWkDSvE
mEk64uEtcaVwEqxqh7m/m/NdMR0rpo4wE7KRSG+Ui77g29QL0Gka3tzU6IishaSYRjJdIYEEJO8T
uWxk4rc7u3BucOuKcgzWrkk4wEZh1NpOBReIpez5GEzXlvQAmLSpQurH2wmGRDYDO5i8ummLfA9a
D9XWezIE7hBmEmvvqpc2yuxTWPafdV2u2ZlvAW48UpzhN5vS8sIOk8p4podtigazbXDOssi6ALGe
1mbq7osiZFQCgHNVtMsLr9GkuSTF3LGbKGi02R7OPjTDZHGl9KiUl1S/uSZ+Xgz+Nh68Rzv9OQyR
c1KaKh8TMTtDteSbuRNFO2bweECji4EefUTo38j0Sj66Ovvwc/Q0du++qaz7AEq2Nf0YMBr+WSB7
oAAbv34F+NBUXrYPk26Ag2X+shelpUjd9kcQceOpHXVN9d51dKMLWPTaFyFZpRALPDcc99jfWYnb
GCFz3uC1SIpTPmTjTrqDy7idQQpDfPuO+aWzcQgEXcEXY9oeA5Ar2Ng8JLInkGjAvvznp1bkTQ92
azIiikoDlRr7FRLTGlqu4EmGoD+C4QsjJKtSdhYYpx5H0z0ZAatlZ+qffJ+Q+bQ7pU0rTqIJH3Ve
Yv7tdLmJvLTY2CZ62MakomGA7rZ1/mHTZJApaxvu8JsMszuuUfr/eVcjtj25GKP3dRZFm6gpzpY5
VHuE8mB0um7fTBTVTX2N55BQEuaDKwUV0RVGvdE9Gxejijc+EgUGG1wvpfsyzIjHBP2sIX+ndYea
o7lYtn3QqbCeIwZ2R4TSHPZj1byA8UAP1gIHIpEbXURW3rsVmuxpbjatGQT7ieytQ2QjMQo8b6N9
FFVuYAbbRM3n0UL7Ohe1fiaBncDfqbIOU4XrhvUob8zUGqdENEDjGKusyGgSV4MijmgiO9315TXJ
TOf05wc0ldUuaYen1PEXoFJwoeW1T0GxTIsg2v4/eFUu6S8Me/Xv/n8tFpdfdTN1KXfCH3fE//3Z
c13yv//0t/yHX+hvX1f+7z9fJP6u1x/9x99+sqn6tJ8eSK2fHr+lKv7xPfzb7/zv/uK/fP/5Kv+V
WcUUGNcW89J/7FVZfzMx+5tJ5f/8oX94VHz/L9teLINegKJl+f9/elR8769AONhCfAwiXKcBXsN/
elSCv4IAO0no4Wl3TM/CWCJr9ce+EuB5sRYzCRGnOORc63/kUVmcN3/z6JmB5Vuh4wjPZv0d/nv/
cgrUq+T7AzOUSxzSc33LQpbtKUCBOWqQ6b+UbvckEVVALgtYWafEO0aK/HAMuJJ5v34exq4CRMIM
pzOinkA6pa8VYHtWYVW3i7L0NjlQl1yt5IuOsm/N/O+FBfMz/T4m8IkhKEnOhcdgJzTUo9WR4Ai/
OxbQYtT4oL2KZN8C826Pb6ApqnNaVv12tkm97OK4uvPre6AVnFkzcuEeqVA7hPdAWvI1+g5UFs5S
F6InKOSab8GjNphsCLLoljPwjJUjaS+k+zkrR155Hl76ScyfkllI0q7Jv3zTfsEMyTHszQx1KGW0
hjtkisbrGCNYS+QPlKXOGXsQR3LLoTmxgSmGU2VXW3RKb3Emm1Vga6IaEKluzFVKHsUmsbpfVWgt
QR1q7Q02ism2vg/KH5nnvavGsFdCY1E+2CnJpmhqUdlRNjT92VxKGPLJ+RckNpm34zvCK7S3GE7B
SY1e/GH5OjkomwKNrLGx/UQQPK9qgpfvyi5QRwZegCYSZPkyzjBQMNeHQZWBUyeSNUZfSVTdPWvT
dmflBg0eIKMQV8QptKJNydF7N3TowRyVJidYx95WBriW7B6Ckn7qE3I03C68D5ioIjkL1WnULJBa
nDWijdWxsJhAQDYiZYeQbzhO2O/g/Pa7qFKId/3cW5VGzt6VaR07C4pFavidcpkQTfUIL6g3rTuD
zHHA6pj8+Cbao4zjG4O0V+70Z89xFQk5jiSr9D6Mze+4sMILsgDzYiWLpDOWB7+c07cmmY+W3Xko
UkHMkVTeowxI30bRPjV5/BAWWfQWat6NAvhUk/bP3ErszeuOFMmx2qiOfTufLMIz22rYl+awp+bO
TmoWZNoOLrKOuoebo3LSuExqBwLDbLvXN5UlL+jpWGDFbrFDFGJdHKV2caWdRb8IwSgaikNURA9Z
Y277aeoubJrz459D6v/7D/+rI50t+X/qPbx8fCXTx7/cuo+vb/l39+E//ui/OQ+tvwI3cDwfK6Hp
wl7h7P6H89B3/jKpw7ElBsuRvpzc/zzUOe8xFXLeu0EohLBxJ//zUBd/mb4HscjzOPUD0CL/k0Pd
dZ3FWPg3EIAwPazVluV6XGD2cun8zaYuDMI48lluPQILjlME875YUCtO7SWPxDXe1+ysiNs4lS5M
IsfVD14wxccEp/7siYNNn7dCgoFC1pqOoddspFHZV5/8EIJzHBKdRoehns+cdKoazuOi2cZYaZCZ
KPOkOxYIULJJ8B50g49KQVAGkLiu0C7twFxQGc1Qu3zp0jWm/k3nS7p2rT5xZhqPGeY1K30tiveZ
JeJjTqA1Q41C7mjD6mUP6Z4DrYpzglBmZUFhUOGIY6tKyVyRyECgFe8x2jT72WJxEEtEv2WFrpNk
GQ7VJmEfFwXWE5x/anvRbaE95T/dX2bIWCqAk/J2SaHS/wiN8tRCOQBtPzt7R4B8Ri0ZQZGE4r0n
9uSXNX/kBpZJ22O1FOR72jjmZoAL70jr8mzzpGTxQcuKTSLKf88SaSr9NOl4DrG006vfjJfWSSn4
xladlSduDflisOrW8WS9Glm0KrpxbwLunHDwrbzMjm91f65Ld9rncEE3oTaPhCP5CKWPsXQnaJnE
CNh0EBkMoJUtMhA5cYnR8YI+WDyOOWL0fADiDjzHOwRe/cqcDuXcQgCIGZzgYInXzpjkh5IHdU0z
3x67KromEnpR4QO77mJ8XVOqbkmq4q2fxDeK+Awsdv4bKji58SqaCHCY6vXclFtSyOttnnbvdomw
AJwiV/VdKutP8rl/sCyPSebQdOdTL9eCTuTi+yQay64xgZzsm2bsPnlZ7gOROC+ij7+CKY32JA0g
FMBmYMQNme/9RHpJ4aTXEsPsIgjC0Lo8hJY/v1W40AlYauSz8KqLzwL+WPX+m41/58lrowdyBR/8
WvsnQxniMHp4dtidoEEoWKjbGZHTfhUD+7f9Lf3bBqXNE1J7dolNxaaMnIwMH/qq4vUjHAS8Hd6g
Y8Su5DRZ6th4AEPoLhlzOjEgyqyfrvmgnlglC3z64keLlusWk2n6r0Sdx3LcSBZFvwgRyITflves
ohEpbhCkJMJ7JNzXz8nezCwU0x3dLbEKyHzm3nPbUAaX2HXzbRIQnTMKy7+hOn83tdYoO81kNa6E
6cFVtkzSTuiKJ+yubzNk70qviZ2uq2/+4qHJTyzgSOzAAW7h2etmeWihRrKBQU4lS0bWtTPc0whs
TjcxDCfZtHPaU2saksCJRR3c1Ng1blBc+1IgGRmdK71s8sLuF8GZI/aNB+UTAJ24xjU9Dq6KJ7Ta
h7acvmjsw4MzQT9KKnA+Nh/pymSP18oWPpnF1S1DxM6ww4FnokefIv6IZekecGSQwChnC/MJkvcR
rsmmbW2lZdIBoPPcXFcJ6n6X9xyB4KXV2D8vFWwf4yS8+blzMoOa5lUnxSFHJmCgghowmeZwczzH
PI1edUbClNAktlLHUyaQwbFczNQCrKnVwSiGXSImcXe7qGUzaxmbPncLVPl9diPOpzrEArKmCTQa
OtY1W9QfKIbRMWaN0INSeZcjwSLe+MTDUEJWwo52yDicT1nzncsS6W16AQ5ibTAYy4NqiYNwdR45
5ON5j7dvW0gwIsfWLd0Ls9uZ1yK4O3mE+aB12otVev0adwxrCXGhmEO0lILwq/wclhoK/xkNTeXr
Y0e5h9gviUdv23TlZsPFIL8kxKtV2bhlMbCiPZaPgdvA6vkkxuq2xGiQPC++Ck/yTyTut4ij48I+
YhMmwl1BqGNTyB6NuVUinys3QUFLWDZrK4RPo6edlml89QJgfZ33aRFsfaftte7gnV+EpZJjn+I8
96zx2e/H7mo2KVq6mgG9p1BAB/2wqmt87zB6ObbExs5scTbNRp7/+3///YLEADRm7nc/c1TIA4kJ
7LBayO8lXMzW8q8IWQjXk2LEi/KcAEcFi8Uyxsp7uEAsPSRF9ouHeyfAaQF29J3s9ozEMbSGsW3A
5o4tsQFYaJ7FwkRyCt1sO/ljhA7BZpw4LCzy0/5WyYcVkHOdJrG5K8wF3ShpubvCCvtT5AXePi/n
i9ChxTlbho3Hg7aeLFnuLDXfLLBwsq3+JXAvdpW2WwL0gqLT7lsi7wijbTHlQdMmJrY5z1m59vM2
4vDkbGZDe6ooR7gHfLy0pol3cZm3MHFeat+4iAgNFP5Ir7TPSFLjteEHpwENjPvcCQC0wyuvEOsz
UpA2PbkaVl0JIrmQL5lBfmbKYWyWOcO3m9ArLdEv9vxkFYXxphPzuIMGcomi7sOodD/RWCNg6ndj
zi4AB254/EDIef0T27+9JRm8NU72DbOsWqepjQlr/pOjITcz99KF43ufZW9m9NXNO9Iqrmhmnsge
ZVxYiJvK3T8Wsnmz9VDLq+w+gw1ZDYZLe9AZO9eefoaYXKOC/m4K6w9H+bjGrQ4KZwkIsa9t8mzT
CbcAq4GVaz8Zg/rMePbYo9s1xQ/aK0o55JZIz2en+ehSxngdl1xZ6Ey65YLN8hoZWKJj8zyM3pes
HAzvCV4wEE7BTtbOiUOvXo3sBfgSqnA/t7DHqNB3SK5Y9LFLWpW+12680vk1GebrPGNiyiac/8LS
aFcXQKHv3Q1cixANIMtzlYMM84iSNdOWfbFZPC/gb9edXd9MUUd7OPVi1RPNuOpb+Zpoy1WA0XsF
COibIVawS2x5NlrxFg32fsp6ZAax2aMV+DvZ4aso+co8k6YYjPXZt6qbVWfBhhFqybh8ZCiJzmtt
RtgRE3IMIPHAsCMLfOVXYCMd4iMJ3mHaHJm/sVTjaU13M9u/WxWz5Kld5v5oHqzgeTDjM5qp13Kx
PpMRP1Eh9dkfvthyIukmipadr4LHFDcvdvwaMhhe4Xb7FVv1vBqEuhNydIw7Ugc7es/AniPGw1i7
TNAJ+zrv3jFhEyCFnN8ag9XcyOfQHZOtFU/vZjDWO68sGa9a/cpNhpF1BgstjS9mUw/R08cQHzEu
lW9ymXPisLCQGD7Jg2ZkXucaY5HrLa+0rtM2xnGY9d4BxJqR43GvPYIFZhQWI6OMiSDOzukvRo0Q
CcM8Ec84RHiHQX+Lc21AwHcDew3Z1SJVA/v1wJFVj4wgl/q3M4HtYc1msJOP2i0jyq2EaazchLlG
iJOl/DV+e4bLM9p38VY42bnJl2/Lkh8kXqxG5hBMnf4GAPL5Q/qrNMWpoz+Qqu+nUye+irh09yb1
ZZmTqxeG4gOlbrRncPLixP1fNkjwIIryV9Lbr+Z458//t8g1/xTnocB6tTOEOovYoTLMhNxG88+M
kxBphE9adZmnq1oBMQ5VdhoCd8KeBoMVmx2G18Znv7QxwOXHeY+aYUr3y5Q+R2I+kFW5LSe2W02A
q9JIqnuBbtmzUeDkowz2RooGYupI71GWhfMof7L93iLBun+aMkS4pg35jrZYMxkOrh2/UyE9FhKW
gvrLK/yzmoAAedVQbAJSBREVgF72HIo3moSEJMRy+fAUZHFZuA9iVn97LamMqedSyAnMMTyVtQ+n
zjQLZ29jo3aY9adT/qeNweGGtfycguXomHV4yggfnWwKDqFFFKqPiDqFsoFiP7gYWmVBDiNaYSPy
92bwkTgyvFrjdIA66R5nJIbImIBiLIzmVeFBj83+TVoUmVcgxFB44Kw8V1rz0YOzZeyNiXH2BVMh
rQ2J0vl91mqRWetGCMXwVsL5yUwG5ICu5o0fus9pgWvC0bqTGAHKoJUoDPh7rUwJfTJZgo86EC1e
vqI8qtIfDz5CkGuJsMXXCpdxCcROO3j4IPtjoXUwScGBkBuIfyFBZ9SJQkFx87R6JkZGM3bD+JB9
9A5Mi/Acfvdmqf50FE77qqGG69XwEFqXY2uFDltrpuPWN1MbBNMlR4JW8wTfxAFVa4AxyQZpT8lP
kb8FWgHUIQUSWhPkanWQYfQv2QC2Ke8m/NYjvlCTMs6HT6C0uggAeIn4AcXRgPRoQoIUoLat8hFA
pFEQxkCCUKv1SotWLtU65/cLWgLwFt1VjZ1P2rV1N8DY7jvET0KroALkUJbWReGzp1rbRS6SKxWg
Flo4mbZ4VsAVFp8l4ipGZyPy4lerAbkDkmY1+N7fsrO8t2ki2yTVGq0GsVZMWvranI3gRDKZ9XJ1
zOmaev34Zk/cOZGF4Auz4yUvuncHi/0JejZy7qj+g3b11GSF8w4/otP6sb4OOU0Q269Kjy/FjpRE
fcDdGIqfeFHm3uBYNrUmjTU7zIkZJ93cqWg7oQwiMCLYBV30pwYyQIXtkI5L8hnIeSd+RsNEfg8/
/lL0G8wAYBhH6NUYK1aKafABGRIva4yjLskJY5wT6PQp3GLE2xMbGpZgQRPjPXIoNButysMw8j5r
nR4ZFMdRK/careGrW+eAPRh+C9O1fc1n0sPbW6fTuyNT9VKKfwmpT6a1IHbgYusY0T5LrRrsrCeY
EYdZqwkLrSsMvStXtn8coA7HbgySI1qg6Q//ijoFcqwhz1aVwov3uZZw0hDtlyviHB3MvjXpGVzd
zl9ir9NL4YpzaDS82DFiWiYnrYDb1FbsaH22epfCNoCm4dm2Y9bwXTu2a1trKz1EliL9Tl00l6pV
/0imdDdLg9RS6zLbye82BqjaWGs2xxEOTCNZEw+bfuQo+e8108/+gOBz0srPtJ2anVt0x0ZhUZdA
1DZ+nVb7aCJsNJrGn1arSAVyUuwF1i5Iqp8oKIAjRv4XBYGF4b2J8B1G5cHPshbC0hWS9cpu3ngE
Elb7KFiXi81a9D6B+yRl8J3sk+UlbUKxRbz0D9nUj+soE7EenvOGWfqWdDyx5V0LNnXuySMV84T0
NLNPBObeurq272V/mnA43fPGq07Cc7+zoDpL0omuXV3s/QlLfCe8NztBj4H94Nl2m+JgkBQTzccZ
mS+cCTLq8uYiIAz7hgcBMJpRE4eEyJpS1sc8IUF7qJ1fs8eboKHL9LZvqoJlGt1UKIvLnHmAI1Af
E4rEv5nLrTnU8xnJ409Zei24K1tcBuTLg9YxhwiaPa1sBgNabRViZ1CP8TrX+mdLK6ELJNGu1kYj
92bbuE+0Zrrzi2RrBpSpyyUf/OjUaH31uJzY/LDA1MrrBgk2+Pkd4jHwHVqdXSLTxhCRbw2t3J60
hrvWam5b67prrfDOdRPfadW31PrvCWlLjiC818pwDDJ3coyMJw/ROCGPDPK1jjxNUJQ3WlteapW5
0Hpzaj+052xffplajV5oXXqIQB0vafqyIFknupwfRqvYSZPoTgiZ35DTVTdPa90TRO944ejle3Tw
s1UfmCjsQq2QRwGt1gKBydWE2omLvoQiaf+pRp27De8rctHaG1p1n2j9faKV+NqDse60Or/SOn0D
wb67zBzUCGrWLkzVesJ+1fh2dC6N5oZQqMeI2mSPcnB+5ToAvpaBs+eTuilynx5KFEQtpd5l0i4C
xpjQsEK5N6Aq7QXbV1tZ6TVJzIs3478XufWYsSXY2p9Azh4StXKbW7862/bPdFnEhQ6oGNPaNi4N
NodO+x26cRPZVvQAeb3ptCNixhphLU2xRSH4Wi3S8LjjcVCYWCkyjEgXBLVkyuCyiLTfotLOiwIL
Bi4nQSoProxZ+zMyjBqJcsibFIDRYAHjWOiRitO/14eyhsaEIcBdTXXAik2aKDKsf3j92DZob0gm
0k+yjd6pkd587R6hjcMSrx0lpvaWxInbbv/7j4YYTyLtQEHMMa+11+9E3hCbmqlzNllDMV0EFH1S
Qal1VMmNxZAiq48VanUK3rVFdt1tqFQITYAFNhVHFeePzqPaMouvaqL8z/z57zj3NoVf98fTxpoe
B8L7yIgvnBPj1llwcKz6lX5nfp2L/uKFZNjQZnVM0ZZgF8kxQJlFW6TqZro5NZErQEoyjLo2Lmqr
eA7m7tOqT3BdQbwoZz+PC6AVsUOJdozUjGPMeM368SOq/6ULnkOqAEdWl2pq9kVV/rYK+9a1QO/E
YD18Glpc7q8SAlBWJgdrrDaJOTGfDP8W5A1VAUy+0Hosk0tJCh/b+CO930RL7qnFb5OZX0zE3tOA
x2cg9qMyyJQigQTI53IeG/uBegb2KuVmgtZIZja4/5i/w9X7k0NQxm3zB1ws+7LSfkRZkDCyaT5i
I/mm4SKJkKZi5Crop5lZLaphqPsJ8+V1nic/XrFePGhiorZv8FwB98YfRRQiEPb912BKvtQNwBEU
ZD4iQ2HsspjCmg7Z7kL/OTQvhCkYNt25A4I8oRJggrFuuLTCwj2OIvvhOJ/47J2HTxqlXSbp2l/S
72iqB6rZM8yEb7KVbzHDcY6M4G/jgCVMk39g9smbpA0OTGZexZh8F15Bc2/RvWcbw4pZvMWKBxQZ
35ejkBBhiSfSFWRUdzA8cRuKpHibbPvJVHP05FSBuW1rmpaWtOBBLOHaJdmWQin6sRtijZnHbgzT
5UfiIVpFY/cRR7w1YfEVmMy4Rj5ae7AabPi09VFwmuLq7kf8o3XBJ1+mZNVTmN0GWNgEo5VXVYWH
vuWDCUiRgYenR5YtaaaTmZ69xBRbnxEnQ4S0elKmvxEkbT3TchqPOarLA1Ux4wxE9k943xDqJID1
Sh5l1P+1OCJaZMzitCE6wXA5VxzCABytTeBymscqR0zW84tdL1887t6pm0UPNB+IORoo/bpTPdtW
ckoGgXM+tK1zRcIvGGkiAimVY5SKGC38YTY3uNJLKj+i7yS2v7XTBPHLOAd4tiFgbYyxumIFny6k
S407kake2gSqITjl8m1QHaG4nhiOc5a/NO2Un43ew7xfej8hJQPyvOpuKZ89eRr966UK956EIRso
cNF5N5I9XA7I5oMX6LcL6T/FMR7SfmsPuPwV6VzHdvZe/dKigYKrs0YhDunbcxn0mYN55fdqGL2W
gFZFPm6bUNb7Wfrr1o/He4+La00kPLyn2vjh5seEVmXHJfUarEJZQEWb4FmIqugEPQDSF6D7Heqn
mWXH4p2DHDNBu1hkQSao98uiPpcIrldBXN9TKSuIV9iimp5ApiT5JIfSfgpK4hNEqjB4DMHNL1/4
KAjyQOnfOuI45ja0ofkHfVd2ajrVrdSIFiiL4mHndhi4Kne4CPuz1eT5RGezDLxkqbq5o908fAtH
uR0MGyJP+q1w86sFYOfchnG4Monv5vlL6eEbtJcNbUhDZvcpz1kIUM9svSzl2/TmFznGDNEBYW1T
1l4nJSFlm7N3adz2boYsFRxv5dh1hWjWlVvAjNZmKeSDwMX5KE2TwJXCi9ZUBN+mdI5Z/Qo2tdy2
5hxwlyI5iif3geluSxpyB9QOI2DXga8YCwxYhJE3VnRh24RiwDUZpqToQIiM2CH5/mBkfq4jPMwe
QFfHr2Zi/MSx5kCmniBlmMA98vXKgSPEVN52adXvImFQrnk3jX9Hf4ZJv8MtPZzVPDpYh3BhJ2nk
HNrWfXJaITiYqnudvZKsiR4kM9q9adgfQM+wcBd0PQNDtNlZVyWsSswgpDPa4VsGl2TFAPggXTJl
bf5HfPulA8hAugdzmloQtIbXliQqNpfIscMUNXIX30RKdh8UaGos+9304fDYLTV8V+RfZvmeJWJZ
+Ro4ZjosAdM7cScFcecqXc9mltP6YIRenDHbe4WFMGNunO0IRcDKzfgKCORTBnhlmsL8aZxxeBRy
6VcxuLtfVq9ObQYYIOuDAyZ4uYn69ooAD5Gl3zvnHAMqE+lxPSn2cbUdknGbTM6hDnDyWz0xUGZi
2OeAoRfHy+/Zl+ZrYRW/rIrVoixrrM0f/+nGyNWmtujLE1CdN0AT84nNJfZNcJOmAmIRMWg6VvW4
LVhrP4UMd7d2v0kGBKl295ljgGohUSAD/VajUb/48iHyx1hBYINEcyiKECpIVUyMCRibZwDaL7VZ
f3MfNVvOafreouLCrnt4GOabrZxb0MnuyGu967BGjDk7Nwotc2DUFLGMvSSIBRM3t/e+zZqNQUz/
7OiTCppZ8KgyeqwOlSWQVOI7MLVOJ1NZuNn9Yr9wNO4DRPUE/LX3fuaDzzGcsGqyfneV0x7wroHu
n+vwTgjsso4JAo5HrAwBjcMKJwsdGnOASyJwymEVPXQjpkoq2cNMWgzJOnAbDYWlj6LmTqQu6+3x
pvCwP9P+rZB0J5rjA6szVfuWzvFEoNqXFZTlqyz89Zgk49HkZHGrlsiBkmlNHpc7CFj8bGohnta0
CQyvYu7kKokOvUxJAMLwvI6tbN4lCSbwsuZnGhbiH1EpUSz3XbXFg67TiKKZ52okCjslqqjVlvuw
5YOX07DvXJSzbhskT3zi/Ni7dErVPzfPV5alF0RT6d57UCNrtMxkGnXOtC+XRpeQrThBAtJ4UH0Q
SSroJB7YUSl50b59f7kHoxc/9RWDNJsUnjgq7m7DkjmZXZbTP0mquFsjWoFkRKHo5NSGC8GJWQlo
KECWde0t4kpqa8As3IOKCfOU8aGOjWbLBCRgkC0psBMRnwsgIqUe/yVn9577i9G45AlCz0SeTe2j
sY2WEi13AVApm/bKJWs7sWDZNEG3j1LeCn+w8TQyTnOTdHknjJen+NINwroVzEA3StaSIWpqbFzA
Koc2tS6tIJh38Pp4i4uyPnQc+4thfNAFdx/UqsFqUYAXkZ0FRg1QxbLWCnLUqVHQY33YskeHK1rP
nPdcVsOX7KtzwQ5yY5RBcAzaWB4TUmCYbJnmUzLS5ZUshJ5Clw7MhSZvXm3PzrfK915tZ8aRVPqv
fTbfhKHCjVLEUfs5qyEIPWyT42e3Sf+CAk7Wme+ZK1f9MaIOxHEh+u3SMVCevIhw4LEZVspN/471
9NDHS0SeHG0Rf29iBYB4ZE127+JV5Q6Ak73KPPcS5s5HIX18k1C28og8anP+9EiIlIJoAl/FnxWD
QbtTR4qFH+Ruale6166qMBQvBeGxoqUBMUOuOK5T9F4Dy5qETRdeOec4tgffFBcovw5Zzaw5/Sjb
ejXbTYPomnE21T4w0W53vK1pUF8br/wleQQZGVO+xjL5SxeY7/8rF2NK3qqWTyK6OzLYKLNebjEL
U/DXb64sf/t4Eal4xRuepufQdPEKieo98vDe050eVTM9ZhUpIlFMa/MqMtSH5gxMR9j+kWT07Qxk
AXAsRgkwd2L0Rlatf+xe8l64iTyPi1DvFpbLufE+Ijyxx2bMALzqv+yl8VbNRn70Us++DB32k8pC
lZwbLhsv2f8K0zY+NeQZ4QQMUu5+Vqa+nyPmUZjEZoaE5jaPwWMASPiMJ5I1ctKUehQLIDrt8YF9
E8l4wbHUMotFqh396nvvGbd7cC8DVnCNRfVFwslo0RV1HUJ1mOjjgZKzu1RG6CFd3MeB7JkYULhk
jozWxpz/hNTBd8NqLubM6j4NkECjQXz3kifaOrBnA/tUW45v5ObhnWgKLoJ+C5AFqyf2q5ORXhvX
8ED4EufHIzWwbTGcZ5Y+fGYdFVjRpzt6LPsouIeZ8tufDUnfCa2mPznxxq3tHyxaCPugiy4EOaxy
zmZu+Vj9TqBS1MsjlUn5xHTfAXt1+o+K5JeZvXeazGc9hoUz6Zt1PRL2YAi7OVQCsECS2EdjZkdo
JwpPSATlgf+UvAPm5otN/1pO7p0ivVXHWCNPrgK8V0fOcqwFZtGs4NQaCyQ9Vimst7DUuQKZuvoG
PSEaAOth+AehWKUlRds+V+0MjEN9DQg4DrQfkFZw55G/99rQM5xGP5+hmZHwQLrP2ljy6ZymMXzK
gRiHyjMQqZvRrqzyNWGC7qUIrlFcRLvRyVMyM8JiswSvsQIeXpnLhxU15aHL+M6w5z/MIrjFrB9O
LXuwVdGlj3qq8pdSp1n0WLa6YVM7epMq8PgSC34HcgE5jSJj33f9UxQjTxegkJib7PkWIAol8WZJ
ShPlmH8dZpaYlNgFksca1EmSM3eRHLAqyfcuox50vnRCVZRu5o4pTWswW8m8P/wU0drJmGCrMkNO
OrWbYgoa9lF4wsYMK9Yc5qdqpCXpxbPnuf9GIyB3vh7+oTJdF9o4i4/sFknHOpCed6nmIdl7U6PO
jYIsJ+ZLNvX/RKGGt6ShAy2jcFNNWXjL8FJjH9/990G2OIdlkyNCdsr53ma1uy+aKt+AH5LdQ8Z9
ALobtK+bYY/3FrPcw0wrtu1YW2///WVbZazlJr8goMi3rnJEARpDRokYOWs0w9olx3uXxqCIwvJY
WI33yDu+0rHem/lACiJDqWNb5urkBPXZV8l7uGjxGsTQ88Cht5nzxb/4QfIYZzyTDaVBUxXIvrLC
22X28tkUoYm4B4VKhFKKvdLyTXhut1sSl4HSwomOtAXPSGyos+zbTZm9RUC8/0qwsKu4TYxnnzkC
Qlt4YE3qHzFsYJnPpLWNqg70hO8wko4X8KQla04Go2BMVNFsHaaLbNiY5UlYZmEmFSNs0Z27xq8u
cOF59gXZSfxOZuns/dDYYV3cq9T0brAaBJ4NtiyDgUKQWGlxFcKmJwh41Ew4927Z4UpKDYTLoD92
OGEqUr3keApszf53BPoIT26FgWtrQkq7Hsf67qmgvMFN+E7Sgr6wMxeuD2VtlWGPa1XSJsbjMGHx
FOgwuqRf0+2ZJ+IlHlUNM8oqDfk0y1A8Qb+Vrf8YXOYMNabWXV9JEAVTcQNwcfY8XJODUvU1I56q
suMv9aHMvj4W9CAs9S9qsP5CdlS7MZkojhpYCXn2HYJ8JsWAvR5LodOY1A9/FMRuBzGplgODH9N1
ToV2IkGPbrelA2Q57NPpFvDg7AJeBO77zH9PmbaJrTdZ9d0duhrNjWc+NSH6pwo4Xe8RT5hIdXYd
ET9ntveiLwc03eGnXQfbUUefFgJNwkj3n4xmv+48QlSsAr0++MBpz6r0nuDRuf3/FxjY3y1h6Yd8
5gBh9IHHNlLJxSv4g9liwqQWwjAEFUHvKdA1GbaGGESvdhOPtwmJhGa0QBMlTZXoEANnm+0gjVzi
v/hN3VUZdcO9Gcqtv8TFoxjL13zM3prEbM4WjuXHYtNesTfA/hwOd+Do5OZJxKaQ/a9+LOJrklqH
oa/PNkm++xKS5C0wBcayJ4Rg6ji0/TNIQAYu+LS20qBtspWNjonTsmCsZJfMQ/MUTtGExzSIT+R1
VbswLn8s2T/h2GXOHHo7ZykIacrDZ6pTCbNtU7LiYszxGc3VYxb+L51UehxBOBPwQdVj+flGpcyj
ujTyL8VmRCC3gxD+Iprp9zjm2Utk191lLvMnnxBrXv2JBa+XSDamG9PyoE+NyQVk/H0QBjmEIVBJ
rZt1AhPMZl7vpQwRquWEMsM+vfu1+8BtC8B5K0o0QoO9EUQQXKsw+SiYQI6QTLCFO4xrIvGdT05N
il6IdItBBPBbGg7A+QBqgpPqCdzTx2scS85Y+2Ehaz6WpnvAdjxs6SPBvw7Ojui+++zW6PZSIei/
++Nc/e5Gam4kG/Qzo39Ha3aeLCqNMOlXMMN2WeayWAWK0ZJjWKzQXX7h7/Yf8WC9pDhIWpcMisq0
E1YLnuSHan6wzOH8ncSfBr4vkVYWRgynzTZNVRMF0cISjnKv24ZO224BrBmHDPDcylBR+kI2BxR2
J77icCpOdmHd+zHp3qaQtRlPifuIYlqaIYMGHWXMB6BY5qySr61DzEBq9jMqGPnP8lVPeEs1rF1n
gto7EcI7IERZJawvmgFsnixfGsm2d3IA6HoyIta4CL8qScfVGeJgAvpfTTYb1MiYU9TX8rnrKOpm
f7r0LlQ/AFyTlb0FVKMs34bDEgZfWlK1IEpj5qI80ofvnmw/Wd6fQW/rHcqWHluwGQyAqoASoxGN
VYjccN3OpbftK/eTK/9bDQR7pmO1jRqCJJHxPs8948uqIZ+74ctK76Hq3luoZ5vJc/6h30Y8l9l/
ONmgAmIcNfm6mpfZVT+4OdIDnewKc6axgWEzXzs/P5Lv1j3ILwQRY38PcQinvNTk3fkTza69jlrf
Owi3YqqRMKc1InbQTQ++PfC4TivsFtayzpzZPi+1jvdNlbEDrdIe0SDWZ2fOf8liQfTpD97bkGe8
V6NZvTdTyuEI9XxXhw26jLTnSMs9kw+GFJsTZV60max+P1F0Ai0nIsQB1OxabGFGYvG2bq4Clruy
WqO9+y9f2u1HzNxluW+rkHxYA2t0n/CAwQj6tHMmJ7mJyjzykXX5OOBHK/1K2ugTRkATZy72EGs4
yhkGizng+TRc+9Ys/L5AOoYNj5RWL90iAw5tb/8Dxs02qI7/lRSlbA5YLSJn4GKQjywBKGL79p30
ICJIJv8XT5JPEFDy6i9GuAIbcGicJt9iLSH8dPYHEn3mr4HKo29qBP46VR0Q0Zc3oDkzEnyzdhA/
2WL5aFr1lw+Jb3DN4oHhGRFlgWO9VWC3Ap5rtIj03nyO9mi6vD+kDQcGyVo87vTyCIeHHpRdCsna
4H3BXQkL/YU0n/4pS+a3yTAuBpoamaXD2iHOZm/BWl3Du161HuQ0yybLIbeQny0vlazNg4gxh7rD
t1DdB2xIvhN2UHbAD4ugEjVhzqahWJ5CUA2uBYjbtyU7p36hNZoS86VziHskSHCnJFZZDKHLbwNK
eaglXGO8Gzs53sL4Kls3RcWCpx97885b/DfZRtYR5OJTvIjjMHmMFOLoNNQemcLU9iuSUIjRMACH
j7VJpZrV3OkaVj72WgmsUMEnzaWIRLrPF3dtN/34+LCJJocArLmk3iT2tuUAOTDpwIroz4LcYreU
1r9EDi+1weNOoNsf6skNIKZ3MN+oLlKWP3XZngDAXccEKpE0mx+Emv1BlN1wanIfHbry9hVUiIsj
egDJke+i9a6SCy7RGQ0PsMbZrpaDg62P2Md0eSrjTWzM96wu6kvUOvdKqORgF5E8+gQaZSUegs4Y
2drFAXAEypvd0ofxborGL9g+6CLi+Q/IC8LBtRZT9r1gVDEdk7iGphqZT5PZmw/1K8/mfyxayWnP
+2DVoZNg/F7tG3Dn+86aSVym5IWj4G9Hxng2PtcjgyrrzHucblUyJ6u5dbnRuC4jHlhqdGEdOlr5
lWl1xLDpxaGc3esoyBOXerwXxqdkYZxgJ3m6Z9tTPzEBvSwkexgNNRTzoktYkN6WRZSBPBktley5
mw3uB1zvRdkIqsH0iLD+hZFMeIA20ZB+jdyiYnEbIz+wWUuxfDMwQUJn7/2mR/tVj9cKCSk5DO/k
AEyk0BGuPprwfZYFUmjgMydrvGONF2Rjkqcz+ViNvXzZppWzSwCkMP7rFO01b5Zreb8TpiagA+IS
QeMG8Eu3iUqSC1q9Tc+nH5S2clcX8p2K6XnJ2HpxbcJ++NXaFesQDNqrWni7uB+R3CIzmiuqWs8m
gSgEdGUwxJmAgWwbv4eMdW5nUQMd0+AIvCHEfPGQUztm2fLyuQhnI/rybfGApdasVFjF7rOMms4y
e7VJO8DERtjujbz9Z1iJsTHsANaPILe6fzjBcqLzW7d2/Jg/pVmR6mcZ46aGI9qndb6LsYCs0N5N
4GYXGsdxKg6VItqrcZwn0YKWAEn6meIoV3Gf3+dJ45DzmYgI3M9uM6c7pxpKQJ6VAZBkEaQ2jVx7
OI9OZoVR3128E58NXJ1BYervlmTvFOpuFZlzIpy5xP1TH11vPlct8okpVue8Zy8BdnqLUuHbRTrw
qKyRxbYFcM2/1NN0qjmzGBGie5lL4xSAwnXs6S+R31vZGK9lMT7PsosQ8USfuZk+c2i//Y+9M+mN
XGmv9F8xvDYNzsPCm5xHKaWUSlJtCJVUxTE4RQSnX98P7zWM22ij0b334hMKt76SUplk8B3OeU5u
9i+imQpMjMtquIS5AN0C65U8RmX6QbYGYQ8/iqR5kSZuCsu9086djIr+ZSamxpje6s6/NK55Qv7M
C4jfZKVfZof4hGbkSuCh8A1/5OJ79g8ygritZEOu+5iluywQpzlCfC65RQ5JZ1urCgPDs/bT5ADu
B/lRLhmDgBz3GttgA8/IuGWBSWJFewgJ9gCuqTd9blSH2SdohfnimPLdc2FBna/BbYn5OUTSKovm
7gYTCBlm3XFP+nc+PXt299b43QVdWrPWfch80WMol05ro1fxEUG1Wxf5qUi9Xz5BwpSlFZMSF4RP
FQPGLnH+XCfNfdmwvBkwiWZsplau2/7UQXsPck2Va6MOYfIYWcO3GVR3iVQ6Dz0A9z3gcaOoth7e
NHsMn0g1QBB0qmzyDDwD/b4Mt0FqgPM3Q3wxnVWtC93otUcGMsXrc2FnP12XTRbXwb4JgvMsJ1Zp
tbMKRvd5TGHAzxqRY0WzDKTm0PohIgoIYXqMIBiAQoXqREtzkCb7CTEfNeNXpGTeovub+hUCfL3S
YEqOgUkf1PUhttCwY9aDwgkh4lTvyCXFJXvLSkQJpA0VG5hR+RUjRn6F4/4Vxse8tBnnOMw1icrj
3kbEXDU/RhUcLXdGgqzJuhqhOUgKIFmhu9cUozYtc5b6u6YSa+WxWauKR1vDrSr0U4+oAhCocxDs
qJYYadrZfe8aDO/NTzYwZ0tXp8G5iwE1bpYyrh3LCKBDX25cEV/tcbIfyOI9JvChBPSBXdcNn6Mb
PHcBIj9Y/0xmy7GiQsXUNYHZmBQwdwLKLi14ST7lmadfyiE75Q8V/7wPXEqHAY0pM5EE4delnusN
RtrFP8w1iBDoh8zq0/K/OHWTNRFz3GUGCjx7UfbJ7BU5AY/n0fs59tbvwCrBOujmgwaa5zSCSZfK
djdMyCTanE8e4eoajbqPISBBcxsTw+aSVlumCCrYMTMJjtR6aIFFIZIdCfPrrPaUjEl4qIfkWReC
eilmNWXr7ioK9/fYECBXTc5RI3KSU5Xux7b4QBzN2Tx990n5S7spQm0JGSXMH0yk6opyBfLDMRHz
LQYRum4L76WNa4jq+AdRYJUV0rLKBZ/u+z/rlstqQKGwDtL8I/eqZNf7xLw1nrNXitO0LJtXVIYM
9ARDWDnSgYHY/9QE2jNSTIlYHaJmX/SI7dnrIfhzMGkgoqLc4zQccj8iSQwCUG8WkPaA5mg2kytP
scPO6k3dluo4zHjzyYQ9k0dGpWP8BgYGolpZp6Ea4kNioHgkgOwNE3S7twg9doA+aeBJcRg51CQ+
pHph7FwTt0I0kmXPvQ4Inq7T93BHRvGPWvIBqQG3lM5pnn1rI/x0K8daEOYKO0k8ecYozo7wYTjV
D3aS+Yeh9X2kI8BqxSLIZCi8Q4dRONMiog1xNSIKbNvqj4aieWBGcXS6RG3kwASKRA7gUsy4U1Fm
uOqjozsKVlRefc1nhF9j/AMUFfhzG3nBlI6Pdk6DZWfukxlkJzNeDp8C1V9Eo5NFj1jdkIDRoUKA
pM9puQYZkyB6BmWzrgRisHE2UCNnjF1lZH67afakpuqjcILvNGTjF70CVtm14RLSgFZg5cw1MEzu
e3yQyTk03J+1xyeM8clfK2Zzbdn98kdoQY2d7ZqWyzwm+03a8x8h+mfxiHIEjha+p7XiTW0GWE06
Bg6GobLxSEugYVgmQKIz600FQJwkFe+JoRQfyxSRM4zY07OGa++gi6L7iRL04Ry0GwX9f8VIHEE2
CXs1fiLDDTgee+Q5XD40R9MaFCnT4GVjJgBQBX2BRsitpl0LIRdmWQtOJmC1pDnVC4YvMEjdXUul
2FYZw/C02uSm52+AHlNx2Wz9GTJ0UJ7ga2G6R3p8rZJQcvF5A/tj2JswZIMWCVPp8xGFi1pmThBm
zn+YQL7mPUJc1+p5ghgRgZUD0RmB2x8m4q7Wad+TZ28jQ7QTVkoE1+B4a8Y1ojSCnhPCLzP9XnSu
2NjNB88nH50jMnRgFZSolr4WHRegFyNPxylFF2fMA+T8hHW5163J0lRcybAS9SUpSQk3Q8RMVuGt
cBVgrl4YfrFn30y7/yF67yNQ3cyzAb4gTr8VGvJiK5ur37Zgh61frjs3S4o7kr02vfnmUJ47kbw6
88+Em3soJg60kqf45DD56B3jtSJyiNezbsnE4pHc7WfWu5u44PXrwP6Nwxr0vKGhhenfNS6s/cSj
x6ccgmxDOVmxqSnCq9lHzSaEDEXu8il+SQT6AHoqB4U5fHucxAh0wz9WHD05ZGSzm5+PmbI5lx1H
roT/6ZudfEKMBFVyyV/lhBdYNCaPJzvizWJnx/kNAHWFqswS26E/S9U9e6YTHhoQSPSjHIopKv3A
MHdD4kH3NADGFy8GcNumogJqA3XvmgRtdcAEJsuqGDF+R5XRZ5suvTYdsRKTtawxBb1o6EOZIEHr
NBIDsRqKQW06lPkbh6FkbQaf/hT5j5YQrKNpPDNsKInlfYiK40gnFl7b6LflZBR3vfsQuOqp/DUY
1nerIkxSnJl+aHyhGnwYHa/F8Ig2xHDUtxlOJdVV+RJkLng6quMk46rIvB6DDs+T1ewFH4CgqDst
veCNXEV+QwSZ33ufFKpM2055eTzm1kWmWQQ76YTGewndFe5PM6YmiL3kw6RLToxxPLTmrRb2UTfW
/NS7xU4XXGl5yQI2b+iIOszeuHmQ6wNNQxUP8hbYJ38nvIOOrS9V8f9kKIIkUG+yEKkNUXrFluYp
2Lglw/hlKYi/1R64H0wFszwNemPb0t8eg73HYb9KSgoTHUc/7MT7oyMpdvXwkHbND5ngV8p6HO4J
N0RMJsRMpifGBqY2zVy/Rm0UnWKiUdlbkBqcBu8BcROrlgxw4iSAlM63gLyqtRON5kNkDx1Ka28r
3VLv+JW30zBiFZ2jPeMTdaw5O891YN/KjKekjn1OpXIG/pshhostBo2w3rB728jrgk+4VBEb6fBg
zvR8syrRf4PKWzca+8gUNTvDnz+7sj+aoo83trXcwSEXpU1cZP2ST+gRMytJLmWi1p6XMCeDgwAS
zmON6jdXD+oTrHxcHLal7gDo1MrNeQk0D8gqqe/gMszQaLbskmjvkHXztmJrLj3sU464t5kzsk83
GKYyxslTxY/ElcWHgCwqoMpl7/IEsDM/JFV7xo70E96vOrZ2zcfR8K6scsVCqG9LAmnGGcHzq5ua
QBkEhOQ6HU9jLW8RdhdQf7gWUjzpc67mI3SbHQBtPHoE4G4Nv4jXdgARdOinh7mgRjVoBsdvEGYx
k4mKqi3yeiTkRLjOfHaINTWW2bR/LKlcdvjF0w2B7YtPqT5OccrQrXiKza8uZ1ATSyvb6iJ/D7Vv
MM10INyy+r6WVT7hC8JJUjNk2jl1ad19GApj2ZYPHWVXg3b32JQx0oWKfqNBkDxWvX2UpTVxYagC
ex2qfMwfxGeUyc5qQZladfzHg314dyjmjPleSmHexRvbm/HGODeHIDdz+OTzjshB966DbtFqxOTA
YUSosxfll5jAVOEfos54HARTcAk9hHyCOtlEKsFEY2fNjsKMGZncWkgAXjRGkMckHG+WlZjPWVXA
QPeK3zY0HKCEKAukZyFIKljjo3XCtQhA5HkRYVhOd6iG4HEgTmsnkqTfeqn4BFZg49PSJXSg1vYV
xtOhOxf5yIeEcZ7UyTh4DCNgCS1siDiV6c3TPB80Fpe9zth/MyRmrh/o9hAl07eRy+IU5MZaVoF7
JxNlhc1kb/mIs7sUFE5uo1JxtDltpdeQ29XPOwJk8Zsyw97mOl/NiWsd4oytXK/Jxhwk3TBRGuZu
Ih0inrDxWBoTOvLQ8ex2YbkdpLhaNSMTgi4NFDeWQa4ZDyOW7dW6G0MC8uDlfo0mYVwag1Cd2vY+
RfUNXTyy78Iw0208Y7xGxMMslpnZofZ9DCRup56CaURl2bYeHAsKWhRz7O/DYTsjml3xjPavuXzG
JUwxkqj+4jHYWI1GgbTSQWjQZsLYDF27CelKbxkZYWwOHrXSJBBk1K8WNlycZ+aWGIbPVEc8opG1
tiUSqkmQY0N0S1nWd62oh7vZ+5IGxbQgeI+l+K62hx9MFA9NCuU0aqFkNGKsNqYxNcsSJ9mbR4PZ
x6nNwgMLG6ylw3IYWIIBGc8Oq6rFDgJxfhjtF7AqLmZnNCL2XMMRHybS1Ub6ThYzq9Rqs3d3aZPd
GHxUkPX3kSOPjDszPM+DVIxvoMobmDaIDOBcKwFClMFTlpj0UTaOzsh6pKEkQGWeWDFgFmlbHlxN
Y3P1KeuDk6rapW7zqknlPnfBOJ+YDEjH8s61nR6AkC5bpvDW0UPubWm9xv2bbaAtju0B84noDunw
bfE8VYfBgoY9YfCqnbOItHMSNOEbjSAgEjYjmhDFIOMr9BPC/+ob4LQWnmyGdMi7WHu8InBODxjd
cQXm1Kpz5hyj3mS4KfpTrQy4g+aXLxvmtaG85134RTrlvNLR2Y2d9qQHJprY1hjE07rFzHLiokbt
siuqfHHh9S3dIpurNGNVbqDWQ5iR75jPX0wDd7Noi5mHRc5umZUJe6Yr05jiZFgWeVQlESwyI7Jm
LHa+HsCSSLE1WAJSWxHyOzX9CWT2GrDxCg1v9SaHhLzczn43C9bPFnPpFu0kbhNxLoyUOsuDjApx
Aq1+DNo6YLbBHU4omI2nrIiDT6eKt0aWy709CzBjcDH2iNi6o1A8V4ORjXJquP0zETU3pZ7b2c2/
BpW/SGDIduOYiIhxChPuswBUyLs0GhDMuDphIqk9+y7rRH1Ed4ChVY0G3u2OoFg2cEDKlDudXaz7
+6E1WHSNJGTmNnNJsx3ca6qzJUFRMyvzhk9iOgogHemAKT4A90ZTurK6UmxbEI1xJKcXZoT6WFkS
n/+ERtXBr8oA15lOhk3fQ5feraTvybNB5AYaYzd7itJwE9WAzotkNrZR3bs/6A7vVhodc8s3nyON
4rNhEUAJ4101pnX6LK6YjE8c90RZbO3SGp+LMPmK2ods9MOH3mXZZkcdALA4BZXiQX8OuVH3jYE6
zMGRc8wY5OTL29WHNGfhMEm2bCN6u2bCTQOmdlXkKd5WGrW1wdSjqcaS4SZ6ewsx8Z2wyo1EuqfM
ynwNewT03bI9hhTyoDz9QIKyANgTV1sjqH9yxHdXhryL0vqQDK3DNrdj/KZZ8l8CT8j7uGQRzn1Q
7mjHFl2Cxwhy9qc9QoN6U/YMyGVokC9n5uW9DzLJtsx6dkqvZJdesGpqrAoQnpoPtA1+6IwvVLCP
YfzbgylxrKScH6auh2dszM3fVwnhLVcHDePRSukfSAd+FJBWNlUFUWKYk4ZFKXnkcEXug4MluZdr
7fXmttZBf54QXW/zIGddFAbDzpPJY6/QGYlQGutoboxTE6dM4Qf1Mjp654+yXZsQa0c/eo3bGTIc
YqB1lGbyIhPvpSA4MciK4Ma4gjk4dt+0JvVck4W7k/z62kImhsJ93Aq4KOuA3f0lL/vfcboduU1O
5uhGp8ZJqa/S+GoNNdVM10cro0wuRjHiWErp9xKjy7C/Ga+9Gtor7V61SSNls0RuXobcBbHPaW6z
eSLB6rtyFl5JLhDIW8uOXM6M6XOofMYSFssYkeQwmrESm1kdIrpvg3hnNJaN6qICCFXB6pVF/qTN
MTiOsbLpQ8h3jAo/XlNWAmslTEPWH60dDZ9Gt6PUx7MMcILUCFod1XvQtHOix8fKJKwEedPDzFB3
HEGDjK5zdBuiZ7jlTpj1btxx5V5N6pXUcv1oSmq9ZhhIlFekhUA9hvaLZW+Nk/dJq7DYEeSF3s+a
xMa1XHTKnkHxbqbzpcpe4hoIHjgl4+J4mDSnSHxP4wIfd9ALhgmlWU/NwCiJ/GUr0yhXw7Vhei9V
g2oZmdSm7vJvNIE8u71EIU8lPtCbfrcMY9NuZIhUo6mJA54K6C+PtM8uYxZ3D8Fkn8ekw2qWfbC0
xrc2GhaksfwpF31NZwaML1l//fVdVTcSnmyyH21iSdPuf7qq/8kcuNgUixzS1J6JB4jbWrduyTH2
jX9xfO+s8DmjdZ5aDBweG7SqKMoD9r5D1hvgKBuoPH3Nk46c4xpzMym+7IZCZiQiXwjZGSZ6ZF8Y
xUpWHHZqsBykN+q6mpwBZzq2KPDJ/IP0qvJjBsp3Z8l3HsrZ0WYh8dhSgAjbfYvrLaJDG1Xl1D76
zfDpeAylWmY5cUzWBT72VTD5yN6hcqJHJgq2RLX7C7/bkVxZ81j3MtprOzw3shrf0kpwCEr9wg9u
HqTviH3UZNN5mD7Y6I+noVzOtM5jbS+yu7FQovCE16teu8ec04DndAlmyDZINcIKwTJd7PtSZrvU
3DRpZW2J52HqIjqCveAhmOYv9HmY8jv/Z0H6LCJ6HhmoLkEjdt8e6mIfmVSjo+5HExAq3vtnH9Hf
arA7kpCe2qKvX5JofJkbCBFsimENY19viNE6zUbyw9BtcU7500o0ElewzsVrFzhn31XsuALrLDsD
KnEsuEVghrBu1JcgIGxUNV69dg37DHpH3isOeeVGxk2nNLQsqwo/7S9tQc0mmPUnYnRwLbC5Zav3
KSIKs9CFlColTj4TiEQeLMeMGvAy5+1D2NuUo4gbN56fXx3hjtdep7/zNOmPgWzjJQDx16B4AYhd
xXVKK0qQDPctGRachGNFEPJi3fWFk+8o7sqrlWRYp/IQz7pTJkcXNTR74eSKlt241Ew3Gwu3cOlJ
6yEXOI89QSpkH3tin9BPX6qB11o47tNkjuLmFOkeYTNFYdB/KyvvuBza6g7byNuzcTAOMznZYuzx
gAsmo2OUlEvOgnsZEAb3eRYfQ0HmIDGu6SZDxXuszWYLsif95YaEGpqd+hPNSEpBssbH2CC+7K9A
gegb7HF56Rl9kDWg//ML7oW1N47i5PU2MZWMcg92a184Xp2TMojN5saCVtV5gLSM9i1j220MMCGw
fyWLTO9KhJmNKfmLnwhxCld/UXjZrYgo8TW/aBU6FQIvJvUNoqtgqs1z4TRIGzuasCDugGQxHXrB
3V31TDIb8t724RQ5jAw7Zz2HTbG3vjIL7qjZavNdCRPlellwOIENwakvD0VHbAuT2b2LoguBAVBb
fEOsx9omOHIi/MAM9sEiamLAX9UITEYEu5NeT9qGWj3P6skeKTRza8nOdUOyj0T1K0SirvVQPbZe
kG/tKmq3dgP7jm05XoCG4DpjV2alZLg0YdEfrXuV1Sanpc102gJjGDF94/0PGBORSEjvQzNozvTH
IbWbYZhq31ehWpv+IvVk9meBU1d1rk6kvubsXsoMMSdyINw54T7vNaJd2eydauIGJ0u82CJINDZ9
P2LCWszQDmDh8pdGVngo7ByJQzJznJqAeFaDZBk4pJxLyiKMmMRSVODtMB17loInM30gTsSBZO/0
qwCu2Q7W8tpV4ULrIWdVO7H595ekcq1drFI8MxwLa1GAkDArdlBGuNCCQixP3fytbBIDRzUdAaxb
D7LCB09pl7elf4ob7oMC/NrGR0i34+2Y1nbzPEGXuSRg3J7cTIxQMRPCULoRNcKMXShZeD9R82tu
mHJywHnr8s1IPGxBHf49M7Oms6nte82BssaBE6/7JPuucaqsgyg2jjPGwjVDJoLlBlJ3Td29OoH9
NgDKxxYL8cbDYT61FnjdeJGXybx61Fy9jMX7/oFZYQ5xjVyGQCpSg3VT3P76b3/9idkskfN9dZmU
BKuz5FeLuVk4Mm0JpxFPVw4KA2XddnQAN7EaHJ4s3wvWseom+jnYWPgszzi66vMEk8hzWoJ4M3WO
TRY5iUosRq9sMeh3prHUTzPLJlsTrwW3FINElZSPOOKLx8KN3waL2LRa9fICaulWV1N/wOY57J15
ZK6TUN3MWfOaOtZryuXy1JfJa1d5Iz7UhAHkoc/6hjD7SX0Q9vQwFT9VFieXqB9vdKIoXYnFS/qp
Qkg3DdgSPe9i56l5KXX82kE8e6aIcZ85JMiCx+3OyHLZOwkAR6DtUauL7ivUFUY3kX3WE4yQlEBa
1siWzZykS9+k+e21Ir3GCeaPwGs4kwUmY6v/UUbhW+wgzuSdeJ6xl61ynyqx6+HOUzy+/wUHdomx
24J/mYh19Mdbl3nRY93k8xo8wpGhuXv+68uoVb92aXPP0pcRYiusg/OGlhr0VEKv4xFhvwmdqdzp
EKKDiKgYBzrTR8gN6thgE9+UnXMPzcB7DTzC09MSR5dvIHDy8L8BTNnJZEDLHzAzAIC3a6ZtiX/2
kJnqnTUbDV1RAI8ixLUgKasFqZRKPHI0B1X6rvPeOPuKeEvlb4HSPmGbzpl3EmGfvyBtRt/IY6Fy
ADbygMxtebGdwj4jtvvpk6iNlLS89jmZMLW6CoJakwa4deafCuhen3Xh7spxPbcO4nwy6Nh1m99g
Zn55HXJpI2Yaolj7XORREDC7tUJwrWoZebF1FRxH1MhpVqSPaMrIWmWyvUKODYHArjZ4C5yN3aL8
qAGbb+K0+6DXzm5S0U1C2/kVFoN79vqJx5waTgBT9brSPGP7UXMZ6aOj/fJHHjFozt1o+Fmq+oOp
8cobhXUKYhEc+tF/Tkt3+k4Zs82GVgc8vPF6zFSK1bZ10ANF6HG19ZNpbnDLs+YBUyp+hNrVj3wO
BUOWstp44UgD3AE/tyKCZ9wl3WS06j0TResX/RIzTp6Njx0BKkSrg4BSymWN2bveNfH38cOo5+5D
kEsISy3POBHYQqZF92tOpvk6psYL5SRVArrL59hxMd/IRG4YsHaAmtLm0ZCAIIMprK428emMvool
7cVqNoMl900IndBLxiPiXDqUHomuqkZ/7UCq2fB4MTfuIEO0jogZ/c44YTciJV7GlymZ50PR+/MJ
Sx3wkzxoDpMRZhf4SFDP652i4PnWRfBLeYAJkIF6myBC1dkzjtv632j0UkIxvbWQjnFDHXcXxehs
aaKw1Q3ZqWWSgEAMb5oumJvFLU1z3qr51JXNp+0CQkVviGvXOuu6Ku9Gfu9ilT0QIQTzzCqmra1I
vkTw/1LyiBYjEJHMWX79r2EuJG6pVq5qj7sRrHy6CsVh7NTnELVvE/wSH2NO3f9xXTCUcqqZtsHe
YPkWsaoU7vNyYrP7xDUGF4ogo4GOlk6YwJvkbVL+U2QM5tkckE9FPfv4rI7sm6M2AazRJ9lEp6li
OtrzLPqwomkNEC25TLHTUPIh3myI3TnXuDBWs0xfeIP9R54NI3YjmR4GEqE2YETw+7TNro9a8TIK
3pMqzwj7hQSriJ1idCsO4TBb59DfepDQYUgo6z4XjBqnGYm3Fak3bKnHloF3MlTq70JNTOQqefIW
llD7stAbUX42T3VXwTEPveElS/loOq7ZbVTBSGQlSDFQ+/F5EqA+VcUyTuTjuEtRNu8YVLbY1hOk
19Fgb/0MO7isqmxvqQdZGBBgZ6F5IvrZKRHpVzGcbNuTa85sFNU+15TyTyNW/g29jY8E0mxORGLs
85Z/akHnpzKciULz2xBHCOKjLsVMAKw/zRyyCrqI3ibB4VqQzWh3SGZmmcyXDhSfeFY52oqmwhZa
xYiUe9TwY4eJkoggCIo0YEz6EhJB3ZQ+mSNxLDqDGh+PHh/Ge4F223UCIBdZGpyYHr8WMmzvKMIo
HKZY7YUeaNB7/1TbHbwe/3EaHZRhufEEADYlHmAYqbWq8URdcEjjydo3OUYeqgpm09MYn2ejPNsR
RIQWORkRCX51sIYoP7W5KfZocCBMdMaxD/C2VZXeeVWRHMneek3LEl4g4/NNg1pvphS/eKRSAbuh
Zcs8N9lb7cShQb/f+O2l7MTJaNAwTgbbaD/SzyZBn9PsRJesJopcWpXgBuqOJA2NR1cayIfmpNqp
mFSg3GuKS5cAeqqKG3g88RT17UKZIxlSl8On12v/liZTyGyGm65rjXGbcUm8WB6BvW6LTL7NSoJH
myRY4R/FRZYpAj5VYR3QSKNt8ZNlCt/INc4VSnE2wGQVyI59cwu6IkHXMhgtiJSyMz+b/pqIJVDl
h0pRXknHfOrw8q/MQA87OKJet8XvFJ4m8dsV6OrDMJog1A2ShdTwc6Q2KBC1mgUlXi3faFSbI7l7
xroP9b7pgWVK7GIVZDXRdKQ/sRMAYzIEm4EcyKPvRQfRWOXRDN4ZtPAIHaIdliX2okIcTTv7KtC1
yKarmbOk+V3wzgHiyB8K9HyNDK5QcG79omh0emUfTQAfjU2SYa1A/k2pHZ/GNn7Qgllny+4Fu4SN
coGiy+QxevVSeOWl/NI5IviQKLWCVsNAwciWj+WmGIruAoTZZXsf2TsCGK1b1BFHU1ftuqa5PMSp
djYukhcPJ/uxQeyHch4vgeECJOzjLtxGQRvvqrTjGDHxw0cmtoMuQBkLeCbD/B9UCqlmB6uNBFfW
WgLCA0qFD3Js16ypw21uxcY68YrpJoNgHUZBcrNH0WxStr7Mv7Od3U7DS5xAo6xC+8uZ4GRgzYe2
SaZX7Xkp1ieSQwM5gcospPdeV0N1mlv3DyI1aweUFV1haJrvEcaojV9KeXTC8dwrP39mvHUPSpzt
U1rXG+yp6pBZ5YEEB/M2S/XpG2Tn+qrzjjh7pl0wMmisRPFiyjt3u3UIWnSo4KfXYxr375O20NUl
FgZYh7y4IfeyN9fcIzidj4PM3mGQH6RlwJtryF+paLvCMJ035SIeLNDh4RtPl3Q0i89r7YjkOZcT
lQVbRl+RXzTjgDJapBUIcsC8JhuFvh9IVV1QurDwQQ84CODw4PEYOHddZKwk8RPr3LDuZhhn5yji
d/TREumyRUtglmfCmpxV6kQYazKwcWqkBmyKB2cQrwMSqI6TdVUP8bv0EmdTyGJrLveLwbrBc/Kf
vVkZK9fLsHp0X61NrrKZMRFs23Snc6RDRYwKMQBgtWGaWcFJ5dUDGnnFAozMb84OAK6oR6Ja3Rwv
/mGm8YjCS3S33rO3wNy3zH+MHaqPZhdaHtkn8R6ZYgcsPe8gCLv3Ou5wWCZGcBqXL26XN8zTcGgT
H1c+RKzo9r7u/hjVpM5hx8O7kPZl8uPPtM2xcc+63SO6eSsssGFJGUM4kdV1MNhJ2mlsbLVgrhTZ
RKNrn7xkw7xPlcL1WHOtDykJaR0dPj6IyyhJgWuyckW4zT4pWWxBbGHWkxqvMogVIzs8LFCP4C5m
prvGwN/c6sDhVizjXUI4LOnqdrDtwiJ4TEzPW6X41FbMKmjkGxWym/mV61DdlGRAoPiGhYV4Y4Uh
amv0MTS18hJ1rSIIN0RtOrfiFGr3o3Sa9AKE7B40Dpr3vL9jKv2quH/M0emuXFdZ16KbNlGSUKWd
B7YpTAYxjHVg3ZBYuw9zC0z8rz+N2fl/Ikn+X1KmAuy7vv1/DZna15//jJj6r3/xnwlT7r/bke+Z
lkVelI8tJvqvLBLn333204gwbJfMKNchJqSquyVGyvKW8Ck/iuC6IyX3/xFGYrmET3mRZVIXWXy7
8P8rjMQi1eR/jyLhlZm+zaDT8wOLFRh///WJoCGRvIx/YxbVwy4ZBvY688YNpxfGK1sd6dNY4uEU
PVEAronyLzI+Zd4QhsB8cMGRBUPz/o9krtvf8Sf/UmlxqzOSRP7jX4le+W9eCS/F81wYfcv79M9X
UiaOLGDQsvTH78jpk/zpCc5DnmiMf0emEX1G0Nh/85NwgvyfP4tgtyAiWsvxCBlY/v4fv7X2Pdtx
CO+mQ0GRTAwnjSIYQdxCGldvW0aYN4XDsWifLBd8oirdE16L/goU4A1MBAG4ofM7hkfxMNYf1hiA
jWE09uiTQ0EAK0GuiV9uHAEo0Ryzep9OYAYm6SPRdPFEGT6kguVLUzpUjVBMODX9c2vTlat4gAKM
ojg3ZbD10yrcJHnqb6tOk3ziew+0S1tAYDzsJWKBOWoePCQH+wId4jF09XnGsMaca/htYr9i5eA+
WBb2MovMuqMa4/CQV+IuZlE+gHyFvQ4dkYUJFU6e65+WSay5jpgl5HC+NrZSbxWO31uW+eoHmQr2
QEIXuw06BgShT2EU8qwcIMEhhKnh3KXhjSUQ1rwewNrw1LgSltLEmKJKjRJDtPvDmlkFd7n/3aDW
eI2mCw5uejyAVoi9HDqEOj1XjZGc4UpeA6K20AMHzmGooMLFNgKIpMlqAlwgzxVVALnNspCudssE
0zawBxtW8IyvzqVJpg52KgI62tdaRUwl6u5pqv3iaPpQa40YdTnLLnxEfBltKkoG/uHJHyIOfxZi
e9KrdRAUDw1BQttp5OdLCFXH0euY6nbRsIfYzKwOfeI6GgQL8Zz5nzHkuBYDF6WrjSQijMHBUeJn
1wBCTopBBqx91D32LI4IR9PEpBgBQdKReoZ3tFWhV/MrNPWtGDFhKmndRUo34y+yjpa5/9GMaYm7
gi6MZbjFMJ+WhSHuPqcl4hL1pm1TZL8CqIFBgrA4wQnHAYAUsH03gupSTf5LEE6Y5wMEalFjvOCn
RO4JuSBN/7AW2ADYrba5McGtEE9F7sSsMqxTb+afkZ6sdd+yf8DUUBDxgLnPK6AIlyQxADicenme
NybyUTcGEpj8L/bOZEluJMuyv1LSi96BAiiggEK6Ohc2D+7m88QNxCdinmd8fR9lRqZELLokc1PS
i95EZgRJd6cZDHj67r3nxtXrgL9r0FY4ZYo7/vYFDaSA/0Y7uyrOM8QsymGCbTKZPwfQpaoMPwon
x0KV/Aq83OaR+ly65kfNSSiEDWckTF5mQXwrpBunajBgBnAPUATS0ba5kGjmErWN/49vVNTxhxqw
ZEyf7Oqw7pHIDTAXeUSmBNUUIjB3he08wRN9pQgNiWhy0g3gxyPDBLzy6tovx4dp8C6L4FQUVeAC
rJeMDFMUpXCsvOgD6ZDJyvC3hP9nWujFXU8XU+cWF7ILcKj6tW007/rV+v0NPI0qsPwcVxKwQrDP
ZnqwmuRR5vYd5s3PwrCuQ5C69Ao9Qy/7hVfzkTKrO9knvzC2oDy0t3VqzogM4Dcds7jCOcBxzEte
FjWvywjCOB57tRIu32OfubB+YvJoGn6gzdCF07ySpvUK/5dgPTHyAgsXEAN0JSxgyCu8unIoieLI
02SoRzM6Era5pnuIyWfwHiuwUCsgunPKJSBDzuJldjW2xYthvFgpLX32U1ILjLiZs4m94FHfwn0/
+Sy/mH7uhtS/9U7RKeBMtOpYQ3Tl/AIy6agfKaJu0AO6AcApuXpBwUcaNK/STH5B6LzYXA8AOq8G
PzjGIS9iYBVX+czwZPX+M4b7Ob+CHPKo4IK6AS9ajSmMXvEdUXPcYYK/qDHP5WFy2kq3V7B7Rq5c
waoduJe5yZ0s2+CI7xdbbjjD3XZcsV/Krr/lxAmK1L14RJhvLDyoOHPGa4MG2ypR57qTl6r+tnx5
44b2Xdoe0XBuQ6WeBxh8beM/wq7bJ75cC7DeVQjwLI/jX1bEY41jJJ22k5rwjcqtYxl3he4OsKtb
K+nuitw9BA5mDECNTNwcjXtHcSF60yoMzpZlYktwrbu+XctwTldphMeECj+vYJXCi9X1fN0lWy7t
FJ30K2LDKZ7C4WfhGsygIn9FT6OAJf2YGfqxmDh3rcfOVw3pWxcCDG38k9lwsqn7k1n1L0EBy9/S
uID4A2LHPloBLf7VWQVi8dC8pvPDGFqPucnPGdi0CLD9qmP3I4M0lRcDXAz3p2Ea3/1UfwSW81j1
xCcxYE4EFdJrVYjbwRtu81ByBkl5syZ9cfEZP0VmfteYPitR/j4FJNPB6hbaDrAIjMY27YJtxyIW
gmv5/P+n3X9l2rWk7TMh/t8LVU/ved7/x/98z6v/9R/n95bYe/Pn2fePP//H5Ov+8Dyl7N9tejwj
BRPf+N12//t/ePYP2zfRl7Ax8T96hv3H5GvLH5bNvAy+nIGZAZc+wD9q+GzxQ+CitVhKOrbpuo71
79Twscb7yxBoCAsqm7L5Tn8d/gpBQKCHmL9vxCR2kiHtuXai6oTlbbhUTuqWcLJcuAGZnP1VP6TR
zjRqan+mITiWYViTP/bkxS0mrE+GZVKjkcBTsst8y7kdA3QiVO5tpGB96nsT5RoRPmqbtPxqDAhb
1LTSHHPh8ckuoVLQsGweRDt6+2V0x72QPNatXqQvcjGMk/L9BaYK4h358v7khxDpimUEghuz0cvZ
5JzyeHBWxKKtN9/yByxVwgOsOQ9+hsLLGKESh1CZJprCBylexjEkXF0HYfo5Tq59iQsFCsYMPF2U
wVi7Y2EgcEIa5f1EFIw7ShYUFtQRs3yEvA8xu8II5TW52M+R8wWdJQXqbGSvRgGBGapxg/btkl2m
cpcoM90Mt7CuuutlwYYrp2q++JYbMYTRyFopnPUWlP9T6kXzI5KpZ54RPIitOHMUoaykdJswvYiO
PTD6eiRI/5TGGJwlGsWHky7DaojI2MW135EJRcbxW7P5LpMifSGFlH+SLlz0HkS8gpbJn5XIKGPw
sjx6WDIfaIgaQuoU+qoIwl3kKaaEqopxsbmAAeeVYeTwWToZOOAGEWBuG6n5Iew1nOdBTLT08DzD
w1Oq8WbBqPUkwAyuPWE0mFes8j1nbrTWvd102xYjFJJTQE2VNwThhn2duB8qa7oYWUnaY0jBohtZ
kcNo9OsqfMrbWXJzRiEz1ouLv2tdonoHcDKsdOtDNmNXmws6E3UMraxKoJIL+YKeEoW8Wguyt+d6
9OXZ4auJ24Y+l/c+mQA9hlaIhRFjx/xYhBgrFrmYr1FcsXTsQtbHc+XCC2pzXyJs4MeEYM/VgH17
rMW957YBOXcoR8TtpTwveSyTjZvPbnJlQCy6lTho2hXnEuiqPSc4LBKudb3MFRWufhB/TgHCo9nU
GqGGk4BUZNN0PakIOhVXeGsDY9/i1f0OpDG/wyZIn72hstk914n4diKMkhTiypIKGdSyfjW5I6GM
NsxZh+e4IWwWdA5uLQU7n1l6kA6t9ARBdgDiYXa4lTGSixxJnr3jLME0RES357lrYPjuJE6DLYwb
0pk9ePdfLLnLo9HFTNBdvoS0nof6HGKYgTxZs8f23cp8n/MGFoq10SxAE2lFiO4wanf3jS91EZyq
JvqmkpAtVknpFSevK1I81V3vOFDvMSyeiykvv8BWY+myaXwDUz8OvOhEbSm9yHDxrbrEUHvHnyzi
qCz3ObUlDoNh1RfX+GkKvGK2EXtruqvsLyjS6jtGXPRWRtolMdGEuLl1E9FfMYpIwqeNQYjXsWbn
p0F0Q7uWGnZHMaaY0nKTG48F5UZM6fQTkWg4ZHVo3wjbtNnbd/YhSASexYHeXdU3yECkNV+iNsDE
AtAiYZLJl2adBxGWxbrRoUJiKxcKNIpzlSVFvMnqoG52ypxFdqSkYb7QI4XgDzoPsGzdeC3yYNaZ
76k/h8950/tcDaa6lAvtQjpePni1yeDkSOy9NlG+kYKpFzUyZMOr0nab3vmUlcFKubQ4HtfKw7co
l0cbPMpWtpDiSWymBxEbABUG4BUo8uCcRq/BT+zF1xQ+Bwc3nJw3m84UIOz0GRJyWIieuZNzM/cI
OlDiMYMthINTRQ+lk1fL1vbD6h5+lLxqRW9coAirh3qGNOb00KOlP843Nkz1hzDhd8KQKnSfQOIn
B2k386EA4LevGecPIHWrve8E+Q1mOUoXBSIqu8+Mqla7TnDEs/a+9utGSZjKtf02OzMaSmR09Wmc
urvJKUBjQAeWK/BsEZ8PcuYc+dR0bUHU/mky7j8tJhAcz9cO4ql2zZcZ+Si7aqaRtyCZyugXESAL
8xRNWTcyjifisSPWtFXKULaVywygjh6KtWl307UUWcLpqrAMYKIeUnc8jN4dVjsPUWpxoSulwOQo
lrxns4wmN+FIvExAAm66aGjvWg7yX3HTGnQH+OET/mEUzdqkkWvBa8sOw44jar+H5d2cGvfY97W8
dOliEhxJSwmINeoOTdWGtGJhC6/avri0bUdwgfbsHQsV83aKq/CtmkfzJghaSWumHW1pCRn2NRay
i9nbDJshf+TBHsoCCmkH2Da3Zqw4/NpKtnb4AECGpobMKfF61GrUPDjSzj0qu0dMNkzfBZ83XA6+
CG+WOoW01fTAWYBn4KFuXJszTmOSLVHheDIVE+4AGnHjGyBTGzIhR7eq80/IHUjTVgj7rTKWOw+1
f9ctZgJwRpFrD7v6KSBUtCaRtpzinsCSbXnQIwMaZwziQ48tjNrbaBjtw5LPBoJoF59LUJfuJTKt
4tgOhgPHgp6ZlZe43pW/iPDjv3ds1gXZn2VFgDKMuvZv//lHYfbmvXv/y79sf8+yd/13M99/t33W
/e0//77807/zX/3F//j+lyZitiN6B/tfDcWPDc/G5i9LYOuff+zvs7AvfhCxcDmZMQ8rZtF/zsK+
9cOSpi+Ygvl1z/rTLCycH1KSq2dnrPBi2YJJ9R+V1OIHy0v2/NIGGI4c9m9tgZXv/GUW9pTp2q7D
TO4QuZIu5L2/zsSwBKzGdKye1Hb0IOrxdchqFoI0BuJvWTUVdYkmiGZwwZ1X6fTqTGoSZkwEqBxX
YHUGbHUaz5bH+SxR6jVh2FoNrQMRyIIN32FfqZyBVieYFj5NnhjE0UL6jc8Ca9XZ1leIC6Co79LI
fuyI5WxYpvnnfHwP71F03K1yh+ZctrvEb77TCd9aM+Vr18dT3S7sxAB6i4lyTjDpfkpMkk9Ia+a7
WEzmtlXdUwy/lErP91wVb5U0jm08R9Dg57vEezJzotoIQM/zLM9+W+4wlty3LuwBa6oehpnofmhW
5MB+mqH90UzBdkmNLye0L3bWsK2J5MRD2aOOvmMbxLy/wdtIBuhLusRncVJK7KFQIunmNEtAI25h
FOeSwzhOdZJc5dUog+bclOO8h/hcgymCunobWj9HmIqbVgfixADhP5miLYDBS5fhpnDUgElN8STq
y0Pc8bfzagHGBRRc7E7xIa7TjQWDsMc+AowkibZOCvCHNPQ9zDx9q4r7I9uaCm3d2uA4OqiKXccg
Z9oradT1Vj4bznMAFC4L4V4QVEER9Fre1KEjjxKkt7hDAr4H83hBXyxABBImhiTe2DiIZ358HEsg
6K4HPo7GspVrJhVwPmwmIUWfguUfSD0aMixgW6gBtt7KkluMw4JwOaUcxbiPWZuv6iVfOwGQD98d
r3G1XhaJ+TAxr1xOPNedH4+bQcXFmvmSxsPKpkyjipF1w3Q9BrGzATt1jF2DAwXVJeuuJpaEeLrq
mhjyWeV9s9o4VnOb7ToB4hu7DlT6loo+r0IjD2l2WbdZlR2zZP5gWHf2ydztPFJysbecEHDPjUsA
N2mzm7bLm11VEQA3ddfhbNHz7BI1L6O63pNxpWyyEfdZ99pMbJih9eh2kP6F1SPl2FvhU+/JSrzf
UxZHkXEaZXDLnkVn/KTewaGSlfL0JscZSfkn7y52uhFrXiciDG/IqsvkncgaGrwRBXpnhysgwCzr
jcdSJ1USq2NfXeE1ipb5lIDKrOjc2c6u8akqkHCw8VjvRDMLSkrpsAaoNctwstgua580KmC8doCh
iFBw8gTZvu9k/BQvwWaU6qza5Std2F4p4ms8Nut7FGF6iU160Dqfx+04RC9elz84bbMeDIP/kIIU
4+B5yzB7zlvzyqnTnnaUvFvjeYCUjsklHbJfkqgqFbIDcfBo75X+T9K4/LCceuo8vnbqcIUfBsDF
MFwFfTZc0e7XX1GkPe4x9Tf84MEHj9pTyaEF8C3sVcpaMYvOSDJFh1ZfRofYyx5j1310SJrGMQQV
WvteOUatJ2dwjnNj0XgYNO2GJhVqdar4XbiZS6nVt6yj98qjob5mnoUjCWesgxDSjf6v0lH7JfXt
rRu0YhU5LLYyJ0z2YNC+PToK9mMGUhqU5ab1QN+Q91415kwbEtF0xmc8AiRkkDw6oo5VjTOc0hB5
nUv8hsHQP5q68hT6CkenJHqm8msom33zEiA3b1p22ivmqbsBe5hheqB+Z3yrcPpkiSeAu/dqzHmr
klfu4x8WPG08QMaES2X8pspRuuoeWvTjMiW39EVyqSlMxX5OfjM5DJGDid+cQorLMPY30jOOWfDB
hBPvsQ+5u2BS1p4CtOSYudGeYXth3KnVfjQ4QrgjnsnGSfwn3BskNCs3/3T7bheIzr1KEca3sSju
yd8iB0VtR6tjFoHVgYQmDV5/05g20LJvGo/tKW8NDyCsfqHfWBRWwmhBsaAbfBx0KbPJdrF9KFEl
jk1mA/Au8TQU5AVUr+JdzXALj50rFeA/y/Z0T+szaLwo4kHvt/s6vtRBFV/baW2RGB+vQ6ICZJq8
ftt0ztq1M8DzNBqtJ+uNxzZUFx8juwH2YCUqwc5Ats+TFTwh28V7pvcYzcLIdtpLSFkI3tUOUus0
P3eO+5Q1zOCjT/J2yh4nLomLsN3HNALlyJbjDLWuXQdG+AbdpsPzq5jS8e6D+XtdmtA5VwFwn37o
S84JlMOK+iruWrxmoX0wgHPduU0dUTQPSaCHq34F4O5QqbbdVHVDI95Qnvqg+VZ5aOuL4sL5gQXO
4udrXiDKpOXWaApaV8OZhq5xpppr8vyNUeQwzXDnUQ36CPjhrWtdAmnBTK0fUBoAZlU47Qaqctcq
ANZoGoVDf3vJ0WO5Gy2QBbbER5JH/ToKg4QVWYe/MyUVTPt1S25FLi8RDo8L9SRUN0VwmrQd3rTK
BKtzzlN9Xu7COPwYc+urNzCuGB65u943T/qGaNIcYOq64tSytZkm3JSBMh6MAtfPSMKiJxttQZXa
LIQpgkGpBzwe8BJCsKhJWiXHPMsLwq08OvCylzRyae62PVw3rXM791NLaHWAHWA5DzQQeDzgUcUT
JztLemRXmemRnYkgBEYt7ZM5v4kGX5Yxfn704u7WWUhUeoaioLcaD3hH8lMIPD9kiIA9R7Iylh92
U7b3TpQ/BIrYQ4/LGWZZFW5TL7+FYUWEZrpyYtyX5J9rMpqw47DR50RLoq8KtPa6sCJn1YTT1jWn
68gSm6Aix1i1gK5Vauy7OOQ1ixf87NiestJSdK21+Otr8KoQbXaeAyWkqsNpb1kjncb9rz5PXgYT
pKgP0mntKgNFRacn/PZi0KIIyGCRuyKux42ZMhB6ZYSXj+YU5okZ+3iJXt5R7wCodT0pGPyGl6W7
ihml9+pjLxfQBw51G4JmrboX32BmIKIPyWYM/OIYaZyKImYzG/ZZeTRCkUX3VrMoXpnSmksdJjxW
M2y0kONx3jPe+IVHeVUZcaazKqKC5kLMTfkbWHHHIYH51CL77bwShE/YulwiZn9l+G81aNId/DHI
byaXSV3n/mqy8ETkYjcUuo92LG5b4muc2IpveFpEZcBVs6gDUH8dOyGUm9Z+8cFb0yYSrpeJn2LB
cD91eKVrJ9h3C4EnI+lvMnyaKwAmd0IV1BGCrGOf5b4Te9rGcI3Uwuxm5R09q7rYs+o2lZQwzZb+
kAbEUzLJNcv4eY3af4/DO5zAGyy2jqAlZDvptNgT735PHLanbTI8KbXEBGqpJFJV/1QIDMZASVYW
mjhu0FGyAF2ep3Jntn0HfY1hwOf4CxNE0G5Vb+alfLDHFFzW2+AxcRRt8uIn9nxIPVVe05oNEHdA
8swy+KdS4QuX/rEz4DkERpfv+UyLdue4FEi1Jp/8alUp482AxImpPaN4IzFpiAILu8TyewGUubIB
XG2CRX7ljfspY/a0XsPGsR2BoaEMky8OT51tv6QDDcgQx8OtaB7CTa196HmQOpuywKHm6CoGK34s
ZXESmbS3du+8N071Taljh04/uDyv/AyiIsxhVfAwQzieQ55yopUvcpIUG07R2U4AbVh4CdYxEQGY
gVS4pm22VllIp1hZb60qX66SAc2OAcBJ7eaq869qXaBVV7jry6k4GUblbJQLAUoUt1lz6BzarwRE
Jtkm1/nYu4xDtCao7gjbivImhUVA+XiIW8rSa1B30CioosOlczYjh/gFxgTfixdOVP735NUuMKWU
oKyR3JPeoNKd/YXPlFhnh26U/Xb2OxqNIMP72MhrITH5UJYOhlh5G6u4L+Mo38DORNALmoQS+jE7
8k3fZtCqdm3ZAA9A1PjVV5A4H+Yo0CFH+VDL9COgdnpj/25pUi8E3jDbh/a1gWeoL8Gsk5FneJlB
K04BlAgAnRyGluCCZRO0Yq/wWrBPxAJ8M0d7U/hPfUXJgnFoYnIyNoEa3PwxubpQncrUfEsBVAA2
b3EJ5Uaxl0b/YLGuB2di7LkL3xnSesabF0HeDL5nygeKkW/XV9FmCsJby49PpR8BRekIH3pG8R3a
4o4S4Is1QZGaeRysowyqDzutaxKl3EUXnJCyhgjUl0gNsazvZVp2l9CGTweAvE085IziKSmzzzKE
Uwx3Z8U21SAdsaZR6i0RQAerpL7pxwSbIRtJF+Wyz8+ljh7RQjI68stiVYyqAYoaTRUgi/r6793L
/Hkt87f9d3l5z7/b39uZf25r/r6f+ee//r+xvBEehIv/anNz/568t130XvxZxPzjT/0hYiotOnq+
49hIhX/a27j+D9RDT2hrH0dH5bBS+cO9Z5s/LEtQyuO7f3f28Uv/2NvYP0zHocNP2rap0Onlv6Vh
Wtoj+BfXnCXo9zVd5fn4BD3l4lT8s5ON0O5kFEZHr+dUt9v4V61iKt1rK7yeqnivU2GPeZ9ue7vG
NYb6g+rvxJdkfOh00KYhcVOQvAEIIA6D3bzbsVhOuQhAwoVAh3rukHBegp5ysPQUzEyNeWXr1hH/
IRdxeIdVcU0nQrSSX/3vKJAOBc06HjTVOFYCx//Afxd8mU3FNkbexF2eXI1OXB9sHTTinrlgBiZ8
hIn+uokaAe/XNE7ekmzLhMCB4buElgTxpV4HmULOTHs1SKLhpJxqRdwpJKVBGUS1gdRWUxjOqUjp
eFTYEZQKRlHe8PTgfp95QHV0oCrS0apRh6xm0lYsY5Zr8MwfSgexAh3JKnQ4a9YxLVir7t7X0S0Z
Kwt6v8upwy6aqyziEe7pni3TKcSHxW29bEDEk/SY1qUOh7k6JkZWizi45Dw/hslwkyozYFlRXwox
eLfSsH8S0pAYYUZdJy2iK2iVxMqF6A4dDJtuKpavBHoBwqN3gHppnUqAmZGq39BTpp92buKkG4r8
2aLRS8fgch2Ia6XsGTjFeHKwNXo6NpeSnzO7gbamyo1vg7F7Cx3iwvlAEc+AoXkzQXIVYxgcuc51
2xzV65nVRzeVBy7Fs1xYOgPfrMpV8hKETrtVJ5TcDEHJDfeuDv8lpAAr0oCLjgVSYaWz5+tK5wVt
goMGCcJJRwkLa1Xa1+TuwEKNBTgOX21mMf4URifOKWlED3GQwpFxEzE16biiSvLH2aCY1mFuL4s7
iaiwna1DDwr37PWvVli3nKeJQDY3xpSJTRzC6piblPG4Ps3R+BotnsfzlgYv+m1UlpGmombYrEHQ
4+B6G3X0stIhTEUa09exzJx8Zq2Dmv1IZHPS4c1Cxzh576aVr6Odrg55Li2nSaOa80OuTPz2Pzsd
CJU6GkrDMCoZPyMwA/7BqfaIZQjSsQ6VRqRLzaQjZ4rOpyOxRXImmfDKhr6EWUAw1Q7I2XRhEd/n
s1gjZ714eTw+x+zRQkWw1SDh6uqoa2d+IUNEL0srBb4lg+ebCyY6d9L3lIXWR6y6zxr9lKGJGK2l
A7XlSLS21SFbS8dtgQbI+5wErq2juCqS8gqqxcgbTlA3I7Ebh2Rmo2FBWiiiK3f+mZX+paFo9W0s
zIoKGtZn0cb2yvk76eInqg7nu5iEcKejwmzK1o4OD1s6RlzpQLFq/Vsn0F1mVcdBnepkzMjZje3V
2Q2ZJEZC+r7hzfMu6rgyFUCVji8bLUFmX0eaaQU6OzrkPNN3BzyoPGc6+0xykzgxWTZGZm9d4X69
yzriNbOxLfrMwEnPaY6dLI0vfcd5kqzFbtGRa/ZLGCNJYUsdzBY6rP37/ykd1o51bPv3f4sEUW6R
0eFUsE6+WbQEtOjIt0v2e+QW8I7UZm0ccuFKdE9u7gGcJdICl2QkG6Vj5MiIBau2+MvTEXMCR5JB
33lIq2A+dzqIHuhDVfpSkk9azxVbnJLMeh8SXgfpgEVRB9oVyXZbR9wNPrl3U0Xs3aruWRTMa6kD
8YmOxvvklvBEsAHEq93o+LzSQfoR54mk9wM1VHzZrXFsOrxaLakKUNTC2S8ODSoCI8LKCagjDXR0
//c/OEFZFxaJ9sYa6T8xB3JKmYf3InXtnWoujTtAnlscvryZxesJnzQbZ/Itjmsy1muAgBVqlkCi
sQLdb8DAh4A2MKJM3vQD9t1CowginH80KVP/tR0jhNABipnyhNr3AV4I+q6jvV0HHCN+Qw407kDf
yLiat8hsLA/djliFhiMMGpMA4ZHMl0YndL8hChqnEIa9OoSmRfQY1MJIKpa46XxKNYbBhMdQm355
COba34qQom26+CoNb+g0xsGD5zDBdQDorrvnaebLDW0pjY3uruZbYGUYYJ6Dhhg0JCLRuIhoGd5U
19EIoJlAGilha7iErTETwuOG5ILmhbjWHnyvL3aFgyQcpVhW5tB8dWOOqdE7C+50n0cARn0Ntag1
3qLUoIulflAafKE0AsNugGGQImnWrgZklPhimbLLda7hGTnRnJSQI7JpH99meBHWdjQB3pnoBleA
v9prpwnDfaCxHLhf2cjVL0IDO6iYhN0BE29FdZZ9smpxBamvODga9eFo6IfFva7TLJDf/+gr0CCB
hoRI/yvX0BAfeghLIogjC0CRNhtZkAKqZ3sSfYxWvY1LMOUEiSIWJiBJCCMFx0FTSpzWucpETpOK
RphkGmZi1FT4OJ5x4Aks90GPgYqqIPpOkmb8CvnySRvvZ0vlt1RaSYqqCL81wFO4fvK9o4EqwAKz
fSqBrJRo2usC7oqfAGDJNIrFhsmCgmccRtcuCaurbttR23aNRzfZ0fIcrzjM8YzViJeAHDEbBc7c
3M3y60GjYEjyfrgaDhP/xsSI4CvJ++k6SzAWFE228QagMj10GbCtePrzibv7ojIefT6uH8dfB7AT
d27VvoOkaE7kee2rnJ7BOQu19dnpr2wekAN8m16DbkqIN5FG38CfOPcahmPEhbdmadoDSVwUbOvs
BMXKv2/VZGEHavdGLs6GLbKnIE5g4mjoDhnQ9Eztz3OpgTwRZB6hET1zBazHUNNjpfE9GUB6YD4y
BOuj4PuQBN6wHG2e4zI7dhTZON5nGtOoGyUU26XVaK64N/ycPfjEI/wgUgTfVlNdeHM5GfkhNiRz
02vkENUve1NDiITGEakcMFGsEUU4OY6IVoyzGl+UaJBRA9Fo0Ggjihum0zC/yUROZ+WM+T4imMa9
qn30i9hgXS3HFxF5Z+gK/p5QrXlspHsESy8/LFFzLpYGlTmYaTYB2WO0QSBMlsYxOZIA1vieaUxT
WAqx5plMiOIFdA702366cQN0+sh4ocIp3SkjOgawnxoNgVow9bdEzbcQOPl0AYoaNTKKQ7/iBwYj
VWiglKVAS3UaMlVBm7I1diqGP5XCoYLdALwGMhWjL01u3bhznSU9uXH7bUMvIH04vrbeJzg0/Els
pdmmTCYLoba7NtqEVnp4WDNcLB4oNIu0oLJamFnIDx2fD/wbNTytRoO1HIaVyge1tcDc6jR8K9YY
LhMeF6rjvuVOvoogdfka2WVreFeoMV5VPh+c+dvTeK/fXzX3SXtgJ/tihgUCBg0M6O8jAvA615gw
+zcwTKPDpIaIIYE+TRorNsEXYwWh9plGjvm/4WNsaVA96HTO6q3TGPNusamHWAxKSgMUsV3edHfz
GDbr8jfaTEPOKAPnsYIxbstV2t/wbH8aBtCj8WLeQrCWp9GnhHoCnOZphNq83JsaqcbYEq5rjVlr
NXBNRv5wsmfXPBWYY9bLvJvLdnpvxVuENnm2BlCWoUEL21LQDOVJcR9ErnekVByQDH/TqWNGbgjk
HsBcQ85v45WlZz7M0w3yV0ddFc9UmQ4nM7MlV3WXsW1Go2xU5F/nzXcu6+nk9TBHeb6dJgvIwUIM
AKNJsYFfXgNHip9LDRSL6KuCZeA2oKqiK1Z2rCfTYdjZdhNcZwA+aKsJuEOzChe0OPnT9zBFHUWk
Eve/BukNGqnX2sQuW7/YQZjxNplFNMCPzXXRcChRQXVFwuIR/DSzeJWhzWpwXzehk6fjRmqk3wjb
r4PxV2rYn9LYv0wDAHuNAnRgAtL9NO2g6vEp1cBAOpGGc6chgkAtAAOrten1zcMMZ5CCeHpyNXoQ
KGq4yTSOkOX5SmhAoQOpMNWkRkvDCyeNMcw10NDRaEMvQEjLbqQCeRg2+1YjEMltF+dem5oaJ8wP
fozWrQ8HoRiyhzQjtEHNTb2yHfCucECXfV4ay6aJ2SwTFsh3viNYa9Or8/Ca24O/zZC01+Fi2gCn
0kMAx3HUQMelyX9SksgmB6/bTgYtmBAxkVxoV5SVgcjRaMgGg2UNK9LU0EhH4yNLDZIMIEpKjZak
N5bM7wBustHgSVyglJloGGWvsZQMxANlbJAqXb8+dguCeZq41d41EX+FV1LTaU/8AB6VgJS5+hfG
NDUmn0EYzfc929htjJC+htLMa6zBmSAl5DWq0DHQUE2yZua90JxNeJuBBm9mGsEZaBgnG8yNo/Gc
2tfE2ETIlMUCGjOflx3IkfkE2YSwycxpsgm0Kc1KBmxZcn7Evga2oMm3mD5R4V3I2mjG45oPWHou
oIgODjhRnEssU+vRuTaGGBR+32CF9TNqdl1QpAtba2wf4Ek7DSpldwBxshshCXsACo2eJJLdd/tM
I05DWKeuhp7+/Soxx1WwUA5tkjMfl+yxhjD9Wcl79ru3lkzH+8KqOeU2cDbBkTTkPTwTtDIyzVJw
lYBh2KZYRFBqWuIrM8SrmEhErLGt3JMuadwMm0wjXSvYrtS/0OGpca8W3FfZiFeqQrJDo5GwCWzY
hDnP17BYH2psKDU+VoNkQRhczxot28GY7TVsNhTWY4vuccJ/eq0r/OoerzdoLBSL37BaqLUt9Nql
sHrELW48GA+I25UtHESNuw33As2F8DYr4kwDcXOu2gFCblkP9Wnwz0Kjc1MYuo0iPa+huob5WWnI
Lnz0UzCA3eW2eKS7waGvkSsGx3J06NHjeo3rJSdVak7bggPW/cTXzXii8b5oIvZ+gPhbROTcIJXZ
JwMa8NKtB2yVq/ZgDs4lHL+AKjUHH4JwYOQp0cIXq7WeagbePdvzW8NB+iygDzcaQxzP97XGEgP1
YLHjUJYSgSzOOuuNYNyyqoPFWht9z5ejJzOoWw8vgn0zxOZhTgAMzYV/J9quP3gDktoCgNkhL2iO
oJNTDVGec09wfo6HB1cjliXxyVhDlxPoy6PGMIdCZMCR4DMTlp2uilKwNUieYlPP5KKHF9g0azn2
9iGZRsAVPnUI9eAfEibsU3uScC72nKmx51YgjWRFv4s/E82aPfdQiPHZHwBKFxiNceBSRSc/EXLR
trLyIcfkt+NOm3PsW5MZrvZWHH568KqxIJv41xnacFdiDVpMMpK3tazZV2hMuFM2G1c0BhUwiqeh
S1DQKjqIQ7MYriqDHbZh308i8a5thV8ZtW/cOhqwjZ69qjRy29Xw7cXh+VpoIPfYcBYJWDVi/kB3
7zHrb6k8sR8yZLm10/jooUMFbDw0D5xH7U/gqjgjCmD3qeHae2KJAD81JFyURPMnRmOpAeKVRomL
Hqi4ofHiC5zxWAPHJ40e99Cgd6LNwZF7tHESzsQNRuXdrKHlBiamXSero9MDNE9/o82jJl3JPtSH
9uL/EHUey3Ej7RJ9IkTAFNy2DdqTzaYTuUHIjOAKtlBwT/8faHHvhjGamJFaJFD1mcyTB/RDiG7I
FUdcwpLRZFQJI12tsPRxxabbJd5KW6b6IGcSXsD8pfc84FpmLLlpjcV/jkNIMWbFkRv0FXTKFh1R
7DM3jO11eYKHrvwZJx6UCKsgtnl2nxvVHtnWXck/th+1XQ4b19G8oisWvl8B8c6Kipcw47Ei6LO9
YuRTePIM7ZrnlJHOGzEaSZPM77oMiLJdMfRiBdIXq2pWEMt1AlVOdnvgHl1GKZu+zt6CYW+uYPvB
78ins4Hdpyv23od/P68gfF6O6V59TtJbXm1veiX6pe/r4LXR/t+JScYpSI09SnaICf8w+ytwv1/R
+/MK4W9xa5orlp86hbgq7Xgng5QwSYbTE5CXHes067VZwf5ciIoXBSl+t2L/1UwAQLhGAQxkAhiK
cAC1xgRw0ChSAxbSAyhWahJMYK6vwQLlGjGAbOd5WkMHzDV+wFiDCNiDDNGQEE4wrDEF1vSH3vFg
kl5QrzEGDqVe4hNsEK8RB/5M2IEk9YBZGmEmyLDkGogQr9EIlHD3Zs1KWEMTBKD5vW+8i9l6WUri
zIo1YGEl59jHziZ2IV0DGHKSGFISGRbt5Eea3pceFdDGWWMbyGyBx5b2by0PuV79rN0a8hCQ9uDq
+mr5HAb9VBQbw0JKUbmm2CdOdnFLTs4J7yl03AP3OiQPb3g1y2wiI4GVUrJ45FOTO9HZK55ZQ7FP
3R4aRpusSiYqrQ8RenrVNzKLsds9bqp4R1TMaentn10O+ksuuJEKqmJnUt1hWQMxOj84tiMRGUEW
/+QROSaUJRy8OX6n0dpmvkj2cUJyiFutyVKeuIvOSy96DeLISORAJWEfk8bBo6F01NkwkxJmv7kK
zKfB9NFKZtadbdYW5N42WEM/gB39GBvuVQbKMOcIPu/99h35arIbbNSiMXYlaqR+vVaPJlwSpGGA
YsenYQ0ciT3/r26Sz3rJGSP0LkNiSDQ0bFLaBvkNIYLIhrRR7fR5NFl/BSCOWAywYciYWBFHbCCK
gaiyiZ8jwL/SFL+R6LjHNKEPzLxhV5HhOAeQp9gOpkCVIAg5Ff+ldiDj+wGgPi8xkaY4p9m4C8ed
jsHqgq/zL5iX06Z1vG/oP90hBnKwMdMZioqfWtuyJZcNcjsRO7aPqi/5FQdxH7W4Q1Zta7YZmvgr
CQgtyHoT845C3YWNlWQsAmGcpH4rBk8eKQn+SNm2+9EBkKXJpMmW7E+b1Jp2LY6ELf4UvzzRvwDK
fCKejumbHf4H1fERm8xVRBF8wTSDiYw3ZOIsnLGKP7P9/tlpxJosjXaJsnpc50AVjJJWR43lNbbk
yKeSqMABpqHmv01sfdF9oLdMOrKqQMFsmKaz0k9YFc01o1LmY+pDqdba1SLmqJF2lCCeO4wmnnXg
whdhOsGxGPuHEJe48cs9RSLtLuPUfg0Qmlymb5JMITNh1+ozNU/bIfJ5yrh3fmLgVhtPe8gtTZOD
okHgT1aRZkOuR9zuXV6fKUHBhEqCjUKUWsQc0ZEokzhSMwxvYzJubVwhMwDXTavkrc4wmBkLcEo9
ngqVdzwZ7n82hNpt5epx1zfqQB7DSF4sX3KWTkn20Zqsa1teXJLSmHrVZMvk2U8cQO+z5cqLX+d3
Y2jLbR2KZkcVQ4y9uqnllq0hUAlpUIJZKuICAqLi2P+i6/3QNLzK40mriTLak1ENYX+g4FC8EOWT
3fNUgP8CWxaGiPsNZIQG2/m4xtsi1sCqfI2uWsiwstYwKy/g8ycT74MNLLIPy53n/4gBUhM2RBRW
MSIeoTA+6p4HKM4ZWFqTXR88gUfOKaaj0RB5C4WJv5u3MKWwOdHIsHsvWhveLwIfUrnYplFctA1X
jMCbrK1D7cQj6w4CcwynvFUY646DfJDdwAqjHCZku4QVDNKADWGUFbjC/IxU4sX03cg0G2QlsHTp
GzET1qiC+AhyG69BY94aOdat4WMTKWT5Gkc2rMFk5RpRlpJVFpNZ5gmF10VujcVtN4wOKrQpCEsS
uEpkHgMTQGC4RqDNZKElC0/CKrZpav9lMWjoYs3jOeLFrzpkQlO1jfP8j824s/0XtUbmGuAPPs4a
w1Y9V2SyqdH+W7r5n7Cc0aZ7eZSNBJxlbv/LDSVO+NTnAaLD8cl6o1Qm9E0R/0aix3ZYnXhNwN8C
J2JUzMZ7mOxMDTmRBDmXJUZPohzwjB5yHyFz9Ro3J1jEIh4kgq5Bl4QLMYyIf8Z4Qt48IWb3YKkE
wIf2dVmj7BY/O1tk21k5P6KJtLtqjb0jzprfyDY+Bi98C6f2Jhq+BUkTnrKS8eace2gjk+Sb9ckj
yMLjsAzFi28Wy65WlnuUVn5r6mnYE47MpLFuI6347R0jfKV1psed59+i6967MfxMYSZCOsvevDkL
NmlGFIbrX6YEGaZtt+A2xb027WA3VvmudeVZJi7jLb7BoqdLaVX8zjJH7Ye+HCks9I6Kbo3sPaDf
IkGmaUns6UIwwE+2Eb6x9j5O8kkg32xnoKIwbgl0TzCvhasOb5zfCyN76RrnqTXUD0ggZMCjAk4U
3bQoMLnVwnkYSMCOXc00SIdqn66DFy/prgPxwrfUbC4hDMQE3NTN9TeToYxbbaiK8PMqf2ou+cw7
7QbzZ7EGB+R5ydWYJdaGGGXr5vnq0Ldt9uKdJNORSzgkyyVLhuQgg+K/JkjHO6/8b0uYDDg88afy
rOe4Con/nSVKOd+WZ9279DYB+toORlo/aQAFpe9+gZuoLFT7RtMsNMrOXrtpd/J9OZw70/3DYudT
2cqJ2BE3nxLfMI0GcI2SYrHJhQtm36SUJSnjonX41jTUc1ZgD5ypOTySVXJYWghFl4mmfmntjS/o
3x0WAYV2GCkPRXA0XgrXMunqxR730rzvRiOIhsa1byEzbMPD+9QHMWESKSAxZva72NWUOozdUmvs
bp0OTjpgPi7/DBi6DmyxvNstz21CQ+ZW3GQXNzvl6v/4PjTPCBD6bV+65FZW3bhteqAIQU0MHpMR
RinKkcEujWH8sRAJTz5lvlLr40aSmpIs3n2nQ05Vhgh7Y2Dfkm/ZthAahqf6z7MIaajsn6PFPLkn
n7om8FbGN/OvmhvETwaOx97lJ9D/yOAlECjpxhQ+wbTHyEXHM1bfoUT726JLC2xgfFWvL65iH5cr
6wyD+JdeELOaHPfQZzbUwZyH/q4e7ad+YfTqjOYvD2r+hra52jhTyiLmlhneu9GxEe9IUN1In11S
NsRXaSR/vba7mSFbtF5S9WhW3KOzatOR8rF/5npS5xKH7CWxvA8OB/jmmrVVWN2yJfAOM7X5Dlgd
zECdnD3L/Bs678bS/hVTYaLILddPebN4fQr3xhjpE71vJGS+EwumQKwkEP7ycOP5DwBuXWQALmP+
DkpOBdxRyNl7wYLImPfB8Kp/hiGLssVyqE8x/NIRj8OxYUGN9iVbPUHdPg0Uiq0Utko7Gm9Cp+1x
aMZHZwbJWdvtD5ry9AYDqcb71lxTNPTbkcr+hN7BfoEATUqcm3/LMeVm+Dv7DMBkKqzXQBvqmBHY
BuC8LmhIkCym0vWuKswR/bFV3JOZsu2aZnjgmlkuuZpeFcPB62KIL6wxJL6xVEKAKigJqX6u01BC
gaLxjxy36KHzOhb6U5udXds+4XnAVVGLLPIIwYIVaGebImyWNzsW3wJhwQUJQByZa71VK6n2MxMx
0J3FuRQZEeXj2Rgo6nm+Ln212JfeSeyLby0Hv6p9PLVN+rJi+ooE0x9vG/d8CJfQMvP4IbrvEOfv
a+9Wcusq8WE51XiBnltHWR5C8jEN72wh5tQOib9xBp3aBnUXFeAI92m/ju3hVJ2JDj0i8j+WItXf
Mu4EEYtjjBEn42aeSgFHcya5QVSc5kQ6HVq3Qm8TYwTv9X9NZjhPyezvzPX9ZaLCVoPOj4Uaw1PZ
phYR5xY66CX2TwjHh21jjXlkMUBCKb4Mp2YlVVuh2g71OtSW0j2YdXHrywI0yqif8hUqSJrBKkxg
c1xbMSB/6R19iFEsi6hAMGXgdFz5rRP2+rxfaaibHhnplbHHd1dIJJF4e0N41vAN8M7/gFe7CZhQ
Q3QAImuiVCwY8rour2hJiGwuu+/Gj+tDHTqK7iwd3yqJ8EY7+7Yz3yvT/Q2bcaZ7yj9AwVasBVco
58i2tjJVf+A65n2c6uK5gtz80jPB3ojEay5imdNtvNhDhJTeR4jpUhNUbvIEl/pS5U1PMkMOyXBp
M4an+AUou8a3MfGvqTf+McykOpqarZc1EW8DmtXcsF3s9llP+bYppgqtRczl2lDf72TJLLn3uU0M
cph5NVlX45QB0IBTBEb+GxdW8zKs9F5yxt6mJRp7EhzALUbJAo468SYBb99mKTKDO2xLYXyinnrG
RuseRca206ntyOlndZAtgdgJ605G/v7B870yYhrdElQwz3S7+KpMg6o6D8lgqAeLVpJGe+nL7yLB
vzOoJAqrdt/KPD4VugBh2i7Y3yzzXoowubUxRNW8CcNdPRvPkOCSdyNEreZpd6d07bzYZvs08zhG
Hgu9rW0y5sJGoqNMM+1phHtRWdqec05Jgq0m7+TR8qbUby2Rf4jGY/cUauMBk8y6Tno4CbMrT9ng
KXY7BG+SP4CSoFAf/uTHqIxl/RyaBB9Yfv3RVS8MiJ9Mr5Gsia5o4JafWc5ePIz1qentbF+JgRm2
ogOIIdJSsWSfuUfALHHWkh0yyx3e44j8xvmBv54aOEEMB/7tMLgJRgAWcmvx3mGQF0cwrnzSQp4s
g6594T9vkKhz13hNjU3Gwzwc0mw8vMJ8S9xwOIz1d6BxhPvrKlnctNufQkw3T+w3y6PTSCIToZMx
+OLU7j2kRWn6Y5hl/Nxma+NVrxFlCqv0VNMutnZycJu4gAMxYw2oPL6vLYwUlYE3QMHM80d/kDk1
SFMrl6fUt2j7Ksa9rvCuo8z3Toqnz2+Yo6Qlez8fJfrFMz+nyscP3jg8L6IVR6uRmJJm+RRAU9vo
di6eUYvvZiHyE2+Xg9MNCYSrkSv09kxgkHRxOabDk4oFZk7ntcia80K+w99iPfyD1vg0nfFZQ72+
guf6Iyez3LWmd2GjBtUgCZjI542+/PuSLhneIG4WhUyB2xxF4494HODv1yphvAsKyqiSl7pc/gMe
eDSzKv1K2/KTfMPgutTwQxkaX+E5fvtdF/9ASjzw5lunZGF1mSyZB0cEaQmXmLf1+xQkRBC+MYRu
1pSf5qAXiki3o9UG/NsRM+MXz4bEO4u5326q8Rlf3K8CktiL9L4bArY2YzrRWJJTftYp4xx4dKgW
6vg+DMHVs0fj1Jrtc7Mw9IWEi/RF5bsuGIk+9Xk9MCUWAetgUCmE1C99iiPSzCNk+WycENowiwMA
uLCTe6qWBwmWzruPqs0DcxMsrfncSvluOPVyXmz11nqTOjQ9+RChCXRhVgQo8wQJxmW3EkY3s2YR
fJbcVDungZIVJvoOTg31/i9CYZbXeO7NLZDFj9DjEGGD5+CYKdQlyL0nMgSSow5dkFyyeMZYVQBX
5Z/wXZhPNtE/uVs8scYeWaUN/t7pZYSwzQc74ffnOQEgyNlSI3jX48EH708YyLzs0i4gIxbB+t4e
G2iBZCYguxiWF+fijNCMwyJ9//el8pAQpBMettG56eUHOQzLF5LI9iinGEKuFbgYDetwrwG9vtiD
be1bi5XJv18SW66vXpz+KWHWWKg6vodpYkCQJ+gF6x7Wlke8uO11rxZaiK1VcmLj6ybwsA7PTC2r
1yxd3mQX1PCN6dxid3pD4Vod4JQNEIlV+dz0NenNh5IL+lqPeomkiZgv5xPXTumcU4B5x/8W9s2v
nisLfCHO95CDBkCgw77BPfYcpVffVuktI4d4N/nZHcXVuHG0s5VQH7eJ6Q7PgCWeMUHIXaqr4aGX
+t51rXe0NrvQMdOIPxxlUoX23Wt8AM8pKg9/jQtCTzRfNftkjI4AfbOhaiPB64gJ1RrOKEjjZ0OD
vYCGGA+vwo/VNQ2wO/l13F+HvMA23HS/gDOqqJOecZC6nyLHPzvgng8hZJi94y3Oo5rHU2N2v+LE
/BYlpmhE+ebeSruaDTwzECgZUe75PiK5yj+kxI+gM8atwcyEi7f/TOyyu9ZBBxWRhpX5W4KlxbY4
ppiVtOaHUxWrP9IMgL4wCLI6lJNFIqC6VxM5jBa7fMYAg1rIVOiZXqWl+p7nhO0u0ttt0RrUAN7g
X0rEUSdPOicjawit710kthgnllTZN2XoefMJddT0SOdtmv6ixwGQCFLOlFabibzjK+ARo+nsuM+g
NbRMdes5yy90/hfF8XhVvYlbuOG0HqyO6UH4GbqWvCbkF6hl1hfwEU5JOtJUP3mBrqNl1Dk+Txcd
IkDE+2xbv50qmE6O4tJAZ3I1vP6ezWzNi4DVP6pMtlYsw/ahKK3nFIGs2Xvwm/06qkYNY1Kbn0ns
zSd4XX+ctVCZyR8/zwK5kZqGTekTQWI0I+7nOc/PQxBWu6SvTw5LnchylBmxvMDVkZYAcho/OSnP
cAlystNd5xow713mPoaQnCq6PPXMapvAr1/tIEHHWI/HbKIZske3uImvYBy6QwWYB7R0llz7//uS
AKvfM4dwtkp8VVNhP5gEVGeOVAx1/YCJo71Y7BfOmW1/NvrJcSkCkq5LTkQfKgWdBxhRsR+UFyEQ
8yMo5vOeQdfBG+bpWMkKjrwn3VO3PjRmHOcfeO5+IDk8VTrrqV/8kv1yxhRPouaIXRl1JSdzawXX
xilOQ6PDTUcg016xaLqkLXgrk6zbsyISIWprKtpJWQE063lG9CRwbfqAS9knrsGM0A/oKXd9YtQ8
bZnYsJ/xHyCDKL+Wmtuyyv5zVcy8YwbFukowBo2ziJaVgUY3pHpnzpphMIuUc4f5FtEBAu3tPC7B
1l+fJT/I5HWuoasiYYSlGNJnU1JB1s6H+fe/4ANHIMLq1vSDf7/8909Qz760CoL9//+rekj+q/DU
79PSG8+Z09294StB+HRaxCj3Tt0dlTEwbljGCDYPy9dYZXsPfihCqiHKR8uH0OhHMckZzzLFo+qN
onzVhU3H76LKy1x4/ybgicY6eDmTCmle6wpHo2q79ybM4yM2AoF1Gi9B5//wY/YBLC6vZTzkZzcb
n0q0chvTZq+ODIwthjQ41XIGualrbtuuepNVEHAWd3LN4vuFNAIa5GKRxsIT3ph5vrNHxB5dnPEk
xxJztkmwsD8H9sGcXFRYoR2fJtuKiRhJnF1Qi/qRQxF9DF3710+Sz9wy+shzp5ICMfPvTvN7dFZL
gaL84Myg+FcZKtrmw7HWgg4mDz+PZtr0VDEd2lLDuy3UehfSd4gOw3y3Y0v9HCjwNwYGu3vGQuM6
K2bIcOVXBxSpDTnp2pONCV5nv/H6k2e7OD8EIFChk+XGrDcqTTDQykzQJvB7tFg1Q24ZmtkF+Jaq
3X2B0uMlyMYkMmPimPq1cstLEGVmZ90A6chPXRJOPABYc3onYrPrbG3gOkBYARkPLkcs8eJbFnX7
EU0xarWlO7cziQ3oFU5J7OSIQe38UbTqjW8fJuvWEUTEyIATCKVvsnyabll+ycDEtxtXVFjky157
s8KaBj2YvnqrGrO/Lv1QfTSs7IbKz7bCZr2z9KbJ1NG2qZXS5D6wrecUIbGDHf8fxizuHnRBhriN
AxZgYPkE3m7BD8jYtSXYhVzA18BvjH0ehKcpSOWLTG3rHUHe2c7YtYWjBDyFU6OdlzecYb/zUghi
VllZhar/yGIywVswd9R3l9kb+l1XOPODeUa/T6v/zEFPuyEokuNkCUQo8zI9LMbJGQPKK7NnfUSj
zwE/eVwK8b2fQiC5Y/YStr+zAf0KZC4WUa3x0s3fqQIKMiZee/TDp75DWe13LIDjMSC0FebFJ6Mz
0nzGooV8pn/Od6NFxjgitx7ZFIOMlnKDp/N78ljFMnzd+n4in7zQ/oGWhvhlAu/Heq/IX9pKhZh9
HuNrM1gICfjzhdln966gKTHAaZQGSqapbGElNJ5C9ZS1m8FYnkYFQMvQxnfjmBnai4Z5b5vANgo0
aZpWY9xai7S+IsgITkc7vnO9Mn7JaSA2YrEozqpsiAx8pXeBBqK0DFJtBD/ZVvOsVVQfR9JMU+wx
6q0bF4/slhpZVUmTDRrN25K88pNu5sgIttoINGGm185PMOZ2k6n1M6rVklDlAD+iUaQPf8mSPaar
/FCz8dRi+WRszf5dMJojLNREgjYWezdorW1qyVtiTB2zNbZvwYyeIG+MEEVumGKlJtzQt3zvF6ow
rOCoZHTXPdIkDA6D/SUKyyfcLnA/Zkfc+rBGFs9m4nnkAkpmLqC2S/vTGFD21ihfy2Xsd1Txf6Xn
L69p5i5HW7Qj+YBDfsw5X7kE+R1spZnwG/BHZhqsOVl6skb9p4z0jhsS5+KWBm5+EzWuR9Fygmoj
+S81bP9sO/FrQve55fAgv9LAJjYl81c728ljcQia6hqe5n+/JFHFIRZUkswZx2wf+G5vkH7CAhFB
+NABhAgpnsXOBLSI1+TR+UF5+fcLn2nU1R80YA6TuYTrYuaahRVu8nnBHj6xpkaZgbKeAbMgkJnq
mruC+Wlp0W7bKRp1Z0RHaM/qwlgaW7wOLlNjAGtbv6RusmxIAX2jKWAUhTr1YGuIyMMC56O1Hsr1
9atsPrih5+2SQ+TkkipIuakU3OGs3NKzN1evF38bdjWvpAQDfh5eoVuQMCsjZaBbcCClHbyybV/T
3Jxv3lg9cjesrs7Q/CTEcXwwvupTxA92woJ3Ah002oxTPPeauvAPQ3iXZLM2v4Gxt5cs38eTA1vO
okD+l9pej+F/fg9WME/II0LHggjGecyWRXIWP/O9NYVkVbG8aaZc7qyS+Zc9ta+GMdDUdlmkGu+v
FUBhqcufKd7freqqKRLEffW4FakOKvuEHrSWuU//jNZ+9hTj7DInHAAYwJkzAD9tGpZHSAH7enJe
1yPtm9nvth3heIQxaiW/IQQgXOYvUf9MMv4HZWT9G9nQwz4jjWaDKphr1dCA2lO0Up1bXAK9zxeo
ww7W5I0dJoSJtARchW5LsYd1Yl95DgC10UyiOYb/W8TFzq+alvQ8ZDTOCvFYQqtGZKTkeYibh+EE
l2HGN+5ILqWqdBbaKFfuRG6QBBiskmDFHpkJNOkdbFOtsoRaRdO3nU0OML5ZtNSwgKBlMQv3fzpI
iz4NZ6xoX7/R0tcfpskmMtAEjXZlcAdTHBwMwdMNeVW8h3K6g6nSW2MkdbhxU/fuCntHD18+iuC3
Ufnha+AkoLG8cbr8+2W5SCwPBTJGL2vaXbY2g1QbzWvnRQv3K3aIpEKd77x1pK7tuoT1Y+qltzYD
NF2Mnj5bLCO5kycyx1G+pw1uHVmSflYNUDA89l0oxozqPu27qov/9ANVY5tnpGYu4y84pcEWL8nZ
qh3rMTKlamR/79TK5FNczSSdo1JwzkMx9Hvd+fbOXXJ1bQcN3c8dhy3KheDeM2bEL06OZ1+p12Dg
+ZU4s1meJaeEHV1EJB/r7qLriQVl5dSTzUtLIpofhY3BoQ0BBEm1/GLknzDGmo/azVibwKqSgoZG
+nwmPV9Y+0Jp8bunjFPdF9n42iCU2TQD+rHCwuSySiSZJbloPpf2aBNxx7pcWgTyMk/8h0IJDVdc
lTblcdT+3St7xQAmWCKx+L8nIO+xHfsXa+82U/ekRq2f0Kr9KH05H8aMloCJGQDakkIn9W/Std7r
xM2AAyO7Bj216Vo2kA7TLr2Y1ksWxB5R805+Qq24sFRDS96jEzJtmGfjDGbZt7egXNW2CmiEzZFE
Ijt1jqVc5Osy0OVkfvvWs6kXHBsHeFL+RglCzWpTPVyjO3Njo7Rx8tfeNmn00ZfWpGKfgJVnUZx3
5c4fKgRGCVu8OnBA5OgAi2jrEdITx4c4AEdR1/1BZc4ja+kxqIp+uTAPIy8kI8xR8ssm91WRHXVB
LG/gAcuP9lz8LYkdvvlDvex7MAQreKG/tIng+FjXdQsUVZLMnKT0oyo2H6ZrZwiQ5TsaLDSEqHGR
pdZHI29Bt0t9ULMhIngQ/5nQQdFpEtBYtqxxKFSAn61riiIj/8YnlsquMHkKNE2sTI+xHhSJXvZA
DhY0Mr3Y+3iWC/Bj275O34FlTBwFRrpRehj2vdE8V6Ih/C8XJswT2JWQhqKiGt8dvrHPEozpKQ2s
7yYOYSh4PTu4LN/pJP8RV4EbhfyYspzeg76CBQnC4mdUncZOFwY/8gX7kksmbBqKd2U4+J1VemJ/
12/REC+7xRn1lbJ+Zw9D/R2P/EhL2iwigJIjPUXmkXxceXaCGU5tNI6v2xj2ctPjVohwAOCua+pD
GPjqjLzjJ4IoIjjdrGNP4/2E31rd+oGXlxLpSHEZbJMwzn8FHNR5SXSD7GBlTYhMd3AHoJzhtPmQ
qcVSoXXM78ma3nJr3YMqKrUcwOcRy9uPWN9rWy/vei7/ElHNI8hw94AYFgm9G95zQpfojpHeBbra
Fb4b7PHMghEx8SEUwYtRmN6pz5AQVyxe7iQ8ED9iBEddMGUdivIQ+NPDYyG0sQbrncuYVaXAaTZo
QgVJb9rKiRk6GZ8mYa/jfLTL6YoTHGmBtxyTccSJKwc2f+CGdzEm4sgCNAxwezr2tiCKM3E/XN1d
TYsr2Ozko2dGxas42BuPxEfYRMmdEIs2crCnlDMiE9TiX1NvtTswMRwaFZSQ6V2Isj7IEcQMAcH7
EIfRmfbcvgLyWfA38J4n4GSPxFFs3TijaSrbs200BDj33nLF1ZsS4807GvrGfBmzZrlMEG4QqBHh
4LlGxAT5Q/rJQyZD8dMb/uo+tT8r10cvBW/Ns6Z1imCQD+YQ2OKE8wDJm8seA9KTlyH+8k1nOnuo
2zFDf9sEWn25BjkzwvSSm434lRgYtolVnmPaqATDO5q0F4dVEF02fHJZp80xwQgeVaXO0ANrKIJO
v2zpgPvYL25xA3Qtn95CVCLH2qGoqEyGk1WP7oo8MXJjVwKHA+2qf+3GfLiHmR8y0RjvttNbT3Iu
7rAGK4rvsHyjpIzK1sqO5FoQkihSZLilAkPTlLccCvEfxlA/q3x6H+HQkN82jFchkcOXnsN15eNE
gxbtE7W04e6pNsy9GSkHDBZdzzAPKkji/eyo17kJmB/MzGtZE2yLXMQ7wRLR7s1bLLuf/eB8JJMo
d5rt6UjesfMsrOZXntkhqy62RyYRB2cXT8ZbkREMpNGIp0ZRR2EqhydhefrJG6xoKMvwhlxaMlG2
zIGpjoXVFcPVeIdivK+HysLS/tKNtX+hsBDbkrsSTfQamRwsb3nqBo8WQaMjCnT8SfMMlHZ+4Cr9
Qn7lczRTh5F0AR1mrJKrcJBsgbpudmXbcKj5qovCAgBxln7++1xe6iRE7cCVlYlSR0xjUK8W+4gc
muzZjLavCip0tAYmdQCChCBCIcjAr/TJeUxAQPnu9D4Br+lM+2H3KN8gYu0xG/zwVrs6cUUjun7z
T7vaafvFazZiavtTLDSZPRYsHbuzjiNkF3sIReQKfU+mLCfVhC9Y1OMdaaLq1b7UrdVxU8TyoCHH
I1iP+5d6tg1ASIy6uwwvzWjN6SnsoDYsg7jNAIzwlDnGUxFUv82hmS+mX75CvJV4bcqzL3geJuaa
YNT5U4qsRgM7VZuBBPJbGZKlOXTZFb+K9ezxIN1g2r2a8UXjJDiX/OV9JnNlXAdno5ts2HlbacuQ
z+0HaKmQx/u4N3cTMcxs1GEDstDDujIObDCREW7jaWFLI1y1K8bK27lzy2Q/KLcQnJbI8mA7qaI5
NN74TkqbwZaSpRDBHcsN03ukEir9tnk1pqx81EjE39Pwykqv3tdh2XKmQlhivL7389SGTpPXWBJ4
XXE4rvt2SRMnOrB/qB9di0wSgJWB26JiWvp3CB2aaQftdNGH03GyB84DdJNx/0Tsj/6qC9g9VlXc
04mkTcsI1Qf/whUVbA1Z/eiobvYTU3zm0Do9Gp1gQ7WuQIYC86cla/GigDExZsutfZ3NaWSkKeV9
F4NFXWUPbWFENsqto923FCbtigdP52sTy/zYzsG9zJ3pUvoYjaZ8bR7ASUQciFfKHYsqONVHR3T/
Na1ieLfK4NJ5HQvjqj4O/ZFyBsdIPR+DwLOvSXuPvUYcHCrcHfi8gx1XyWU1uHlmVlyG4VNMMr8G
TfjLaIkPxhyHS9UzqBzmVdZowrdnBp8y9JrReJfNYeERfmmR9aF/Sa2jctwdJKLq+d8XWLHhjgCI
6lT3nRkx2KQeyeE0o6ltse5p51AW/S4NKmb6LP63orovNeLepsAdFNTwNuIyKS85IEjI5ywX4hqW
k23jSyrDl3C2HPZIKNPm1vdfcdv9Hhl/bshCUy/5VPIF4gROyPHN9H8vTjm9TLXYFi45ZU1DceN7
ErNiowQhUl1wsPo4+R91Z7IbOZZm6Vdp1J6By5l30bUwo82jZrlvCA3unMnLeXj6/hiZXZGZBRRQ
m0I3kCmEB0IuyUQj7/+fc75DOzhrqThPXktT+y5CFDVKUiHBEV9Ngy71U0Cj58qBgN9n7fNUavoJ
niqmlCCYf5g9rAI7rXjW1MOjZfAuxv2K/28D6jX8NpyGSVMkOjfShL9vxOSN2d25ljxBKT1yP4Jk
Dp6yAIN50u5QRa0DytmPruYSL6FnvwYpNPl+qe/lMUVUNFJPMTfPvNCvc6PNJ5MsvQQeTuu3a16F
9UtatnqKZPJmmyzyoh7rD4AFM7vSr/OZQ+1IwrcafsICjXFWc5wmPrSC4pmEm8O1WFGh4KkHrVKU
XAftCVTD2nRnHkYSyuqUtClCRSJWc8G2ihtv74s8cffgSU/kVyww6Fq/bWbd3QRJ7u7aYrnV4hIi
TcZRM2g79QT4TQ/bT2m2NncRncCfmQDZ8tQ3PWbvnvPa4GbdaqX6rMBU+YXl8EjlOTbU4SrRVXMM
eQfuc7ouukj+agr3BaWh3GEBibF/SHGKZ+seVh0IikzeiqQk0SecH+0kir1LoQb5C40K135wTp2D
gQsKlWP4eQiYNPHcdmOTrd/GNZhEYeMeRw1LDu48kRL0QNK1eQfsJsSpUQ8fFaTOVZ1pZJ3yj2Q2
2jN7yavtBeW5IATXkDP2p0E+JVrqk0piD9vHD2YwbrDMB/vQ4BVHHef9GPEK0LpJ/hFaWqfUGb3Q
w4eS4f0PJrw3FkJH08JZKUqToEMf2QcCGU+pBcuClEQeWCzC8/CWjhXx6zqmqiC1+q0IqwdLCdob
OF/x46Y/RAZ0E4PPc8Qu+DA2S0lKWNEZlk4XuC9LagXXnhWX3t7A2Dg59GTnVXP1XGzQnF3bPQnc
/TC/Kn2vlhN+60W3QENqNCYr2ZmVJ9eqt09REswcU+CSjRppAXRKCHqR/dbE2lfA+H1q3Y1nGse+
FawZ6OTFIdiBuEC9ycIgOoYNQERq2ht6/ozyAGpvM7gciK2G95AntGEn7SnjuZMt/NYOAEY9PpaJ
wxbdqq8Eeosz39AhwGQzBDrQFGTRnj35aiqH8jVMJP1zxr0YkFLmAbRsjvgGisE0wezm5E+Zc5Wj
fnq1Riv8giyNwdXJ0CRaUXV4W0hRsPB/+ROz9Xdg+987GIGA/SM57F/++O/PZc7//hUj9o+f8e+X
+AvYZfm7/df/6v9FUryjW55hCXor/4v+pOijTuGNAXD7G37+8E3N5l+f+TfomOf+IW3PsgUEf/ju
nm7829+bkzyak0xhWX/RyP7OHDPsPwzImTAiPGFj8OEz/i9yTP9DugY4MpvpS8CTt/47yDEAav+p
qFOyHzM8+jOX79ExnX9GjolcJGHAPXAXK1LPGnD2QVZvpoTiyTnhagH7JfhbbOrSsn83jtyHjaZ+
JY13sYtyi5A7rFslkVEnfXgp3fYDvGtxZG0DvzGo8KyQAeakT7gM21yB4Bv+bBtBfQW8Cjf5oNQ3
9ZGFXTKL5vxgt7A5Rxf3MKajn0X1DK7N/JhyUvbenNu72MoebYeVrU5sY4BOuqoL+yDwIuIRAiwN
HGplYOVcEwU5x1r3AQuVwZCaD7zHEo+zonCRhg/D196Rht77uhpA8pasntF3qbZat0Ljbe8N2zbT
8kuVpTHopgmXoRt96y4OAzIfvgJ0hMtrExSFtTF4Z6J6/dA0Qh6Z9JJLbbD3HUL5HYUhBp34SD/x
u1cxN7NdPBK/T/2yDV8s79000q80AO2Agwyj1aBvAjb55aTyZ6PsyRCOfXzNKckbWmraZ70J3rOu
2Vk6Z1LR6jXclvhn7xn2p50YQOLOoZaYT3i358sMU7/xGIKdUiwZSKCZZpbccAv216jf05S7psmq
vHnBYGHIG40LVo3DOHrWw5//qqxwT7vgArracmg7oYK7LHMdP20F9dOx8m2kmcFDls/wJMdseMMH
ijcS0+sBmSzc1iXg9NqKzJc0HMLN5Mp5K+ruhd50pOjZ4jgF4CrXQnF0p/LGttV+4a6W09P+zKby
bCViPJdJ8x56VfI0QYg8dhzF2Vcnu8qqqw9XvpoIBKsWHu+3keusEQKs9x0ZjmpxzjTpQ1JJfTXl
uIGsGNtPUdPSnjAj3uAD77URA1obEw6Qr7Nuw3RxwJSyXPe1sK44XwvvqadmvtZz3yIiR3zAxAVV
273fGCUxoOWDNdUTcz1d607rpdcimvMNMsOPCbV/W9bueMkn5zXVoUtOpmhPo95dW0cHUTS44IiT
/kNlbrmv3TJcVW7yEBQuBUNT9pLV7iVox+kcp8V8T/PpSEHJYQqV+Nl2KMJI0TfRKlzzZj/v4J8K
BMQk2pfpULK6ntFoyRh2tun4ScByjlSOl5CbwUx10DTzOMCm1R1JZYl7bhod6Y5B2nd6sR0SUKJx
uxvY9ZHQ0e+My8xeIfnJPKVTpp0CDo5j5uHOwmwWLRZypWv9Hpffu9WZJ7fXC64zXDmOc55wTqwt
vtudaPD3F62x5xLRzwkwNvbfKcMpy01tsqOjyCfrBH8TV3Y+7ulZZjjquvynjG9FSnADa9Ur6qO1
rwodmkIzTQ/kiNekbNSL6PudWbBdi3AJvwRzv5MmKxDbKOSmEjMcjGjEg0+yfZ3nxXBsjRpPbpvc
PCpKraxTz6ZuPbYRBhU9mIhmi36dpW3zRDE6xi0DjPacDyRISwDjsbvn2BmcMuXU18gEJyJ5putA
NiKS0/T92LtJeMXTbOqvogB5Tp5/W0wGkVENEnEZdPPRyfv+RBtPTd2szj5Kt15ReYZLEad+k2Mk
tgIS0yEJgJhja0aMrnWV8aQTWuRKE6domMxtb8Xf0xzKi0uyVxKdOGhVUx/xgZ4FYaE9S3NUGGz+
Qd9rR7DeHCbCiZAc9tod3qZN73E9gm2cfEz0nu9VyoIBpyHH5Q6Rn8Bkx9EmyS7Uy/iFiM5BR0Ay
Rz06Qyfo6JdvmkOKP4jXqtjYGPIv5E9gtJeMXcaPZqwR+Cks3rS6Q1yBTZTNgfqau/lVJpy/tSAA
Od1Z1z6QG5sNbpm5Pemtc9P3YPlVfp2D/Lde1V9arR3gx37FVY8Vq7nXUbYxivLEq/ChKp4DnK1+
zxxLsZOsjBD09JRhvCeT8V1TPIIahXm91Z6jlErQVqt3Q5M0ay6fp9FsfbstgOkiL2NSwOQLasIy
Vehzu3kWHP35mh66mBpqzlHpNcLyGR9RMe8tPmd5mtCUoTjle+yxO1X1j5WCGYkkiwOnDp9NMg+3
lhrqI01/fHNDcwXNdFRaKo+do72wpQvwCkWorNZdH7Ho6KPAwiaItRvU2/WLIzWID112h9rupfKy
cHMvJqilGWKI48Gww0WkSfYs3NuqYySgstF9wbPcwgdsVi50Fmea9aNdPOtsi44S205szGQVomFX
QtYakmD4yQl0M9Kp8Z7kgCOoWyS8ZqViL+zWT4k/JM0Thkv9bEqC2YnWqPPc4IaUIQW1tt3gO12I
gJhvbUjHxGIqctlBED7Mk3itBjqglWyf9Yq1TrewIPXUuYEPgepk29SOaNMeMlvW42GvPL7tgCga
jBeqJ6Ysfk7p8aKGyd5GlferVFq1niNuU+h8Dk0THcCEmnGmktabjZfnAg7QQE2O5AViWWPW1T2f
Sza/mr0eE4M1AuUGfp3oBF5zZzUWXvQQtCCpgTHZGxGm4VFi7KqI4DlHhlpyiTHqdW7LHJHQUysP
kgB/P25tAMgmu1oqgbgp9sm9A0lZAlCOcdGv3TB5FuEA045Lu4Br10Xw+l3bzrmRSN4H0WUipjCV
M+tg20VBszCX2YpN3Kxn66W3JWf3DeUwkDRptQIakTQwWmoJjWDSxg0sXrqiK+8G62y9Ak7vgptj
uBkYf1Ph63rpc+0sUWyH6SDD4gInDdThLQOctB6c7NzzUEu7z8Qq2BPrEhsSmWlfu8kEuINu0N5L
DmHacYwhfeEsPvX+XQbNO6cFeplTRk0MTAdT57+G3a7WnpF82rQQFymTU4EhHFiSuVo6lNPAebZL
sR9dTlKEgPv0sbath4b/D+hCfmHTBjZln4qz0Fi7x7IkZ9RGyTuEwH1vpQbcnPRJB63lNBZoPmxU
fAM1ognMA0nog20D6Bfh4n1PidlSabDTdOJ2o8i+mOOfOAN/goVGhiCg5VJVM6X5ZupnIkbSpHjX
QGqHtkX0HOAd0jTYF9yLetWuxdieZQ6oK3eLdKuh3+Z6+a0hO6w8vfi2RQvCpAsjVFuHI2IzrgRl
o6I12YxRB5NV77ZiO1O7UJDoVqi6/gTC9ehkV2ySJ/aJxyKkQnhU6W+DV18IZzMIzKsFsC7MAZjk
ZLKpuxH3WZr97hfbHFgKyJFoRsqUz52s3ttFOXYmnNw0a47zrp/PJKzI17yOsXD8dinKKVh8VlQ0
l65G+I5ftm2U59Fo4jUJM8XXcV3ISuVY4+UlpsjJcKYiafS8Z2Xa9EBSAi0sB2KwdvAsUkpazefY
AZ8jhP5cDcQbsH+RvdOhANdtvRFR/CMCjmii2aws2oyNwDmUOW3PSym1S9Hynz8e7m0KZ0bEHzNU
+1QkvxjqG+hILAQssrxJEzwHY2vg9qYYaWbFOxa/UT9fHKJkRUs5OA2a6/Tq0o82vlbR/BMG324w
5ueciyqgKz2q8Xiwy9Lsa5wYD26v8RcaD0sd9xJuFF31ni4tzlKbd7yKfricui30cJQDypGzT4v+
6jnr3oXGU7QZSGOYNDtTjJ2kv+t++ii9LYziQn66lFfb4AwV8d14Rh6h6jjMkk9RMVnkhn3VG+ua
J8FznZNv6LVfquDUmd+W/va4aN7zItwGVfLZqeyzs9zHmN8jhYi8p+6pd2z4JNfhB+AnXRqcpWk8
BIrMqkPnROf9cgWdJyNlR+mS+5t4TC5fnwYmbD4z2cvSOwAwZ9nB6iMkc0B7ar2zlPtZhtiH9bJ6
L4r4k1SFn8UUjGdnU1PvatQf6ATcuNJ4KF06kVDulx+vqrLfbeYdspp0SKTFn4WkJnvge4+ihwh/
DND+q7EjbObVUAXyI4EvrC8H5IXY5xukWRooInAGW/1sDG/lBLZ9Gqf4gbHQAR37ZlQKjsjAraSU
2tKLyZOS6s61M6pHFtU8mZcyCKv+HCtMWPWohQeaubDzsx4cZcpph+X8VH9SVn8PWnIcYa5RKIHe
kSqkX7fjqFOTrTdjSuvH+Az2A0eDMenEwqKvwZX3GSafA0XjIotmk4xztZNp/GU1s3X0oDLbItl7
rcm0kb1FE7bJImkQZ3KXR0I96nDcoG3G0a4SqQ76Lb3i0KcqBR4AExgoaW9oK1+LKiq0c0rXrBQm
0aiK7lTmCdBjULgLUvKAMwNWlxkhSgfYRQGpFr7VA4vJcm3H86rbTmQIzyqe73o7BjsQo5UPH3G8
J3htp4kCRK3vq5OWYsFo5zz9waA8OM0X4pFzk22S4ubXgBOOdbTFMTvD80yRPVPfYox44nb7jqNZ
PRDUSXjJeYdK1qrlhDGF6QiLpjh6jA+kArhjy4wf3qJtGVp+sTFTkuvgHmng1GAYGRALWiKovs6O
rEi96k4LxF6qAVtCVxzJzuIUBHbe4XhBvHRfJxXrB0dvHrywHM4lB12BE2JFkZx+GqO+Pw+qPxiC
NnlvIoVIKtDNB/vqtTyQEfVwOarEBDUCaCZsZbTp0rj36b9hPpEVLInevBYxyK7aKyRbtp2awCS3
U5Le+INH2KrNJPakvOovLEv6C9gNkrVAhA+WwUUaA7Y4Vgn774FL2tAEO7tX267dV4tfjeQtuRlj
p9wPw6RuXeixw9NrtnFGfFRd/Ca95euTyX2R3fDZtfVTCmrwkdXQVx4F1VkDQYnpjhOik4bB0R14
1dLZypFGVbXzus7GvFpbFxO0XLL4/rws1cFmDFglG4gwNhWGh9hp430Jwm2v9HJa605zACwfPxUx
gVA3GZJr058dPXKgkHBZx0rzgXfePTenIMiO8rPCmiZ1aW8kHUVHTg7prqx2+byHilfirte6h1It
xsiwocg9RJOsOz81U5baywcoEr/snJik1STlrm5gXbK8mPyuxNNvEl55ZgWFr0GvtnXnrDBSTDut
DLJ9kxaXGqUVM3ba3sMQfATG7nNgSmDNQt9qnae/ZD2eCc10PsaJ/NMipeKNTplgMXomDjBf8jCZ
H6oE3ADIkdKi32UeOIaoVvpGGK3xSDnrQfdQY4n1jobVk0o2tnnWvph6qK35uhfdRoluMIOt53ry
zrSt8iuATQXOx/5VmpP3c/mHJk99VlSsYThOPSV1SyFWJT7iTHvJ0Iv9HWv9+cYB5QJREWpIECHk
yEhcyRExokfAP2wb2IHurYNiJIbcz87KohFuSwz3oZsC1m92RP2RdM9uk37jTrrpym9hBm0MNk8b
L4CfEo6M9oGkFMnLEPDwpvtwnQ0vgNimtdMDrj+eAwI6eUU3sEv/KZkv0z4J09yTeb1plQY9dO49
f+ovRlnEz6WnIQTnNisK2wP7gpgUTijfNTKyZ1rlGktLuXe06e4NRxbtzLgLJYKlEcjOZAR1rpBO
a8HmJMUc3CZ4QZyq+mHXSbhpbIJFTZpuQ5ZXGFkUsRfl6GsYttoaQEQK7GM4Zow2l+hNzDl2VAN6
pIUXfRjAAwD+C4I02JDb/8FQmp7YuLzB+cdSwhPAzEEo514/+RGN7+sSCdAHEV3v+nZg8yQrIoN5
vMcKztE+oGl1hrp58AZxszPuqat6sthGIrauvbDKWChk3n5W9JB0ZhbvSquX1z8/UF5krM2g9jac
bigDpNxmLXrwC0rAMbAiOazzubH2dpUxfuDeS6eTY0fzXjF0Q5JPLlI06d7pqkulIQtHfcRGKCHL
1JJ8PTrhNcYVdyYegUvb6/dkN36OA/QJvdmZc+WttCng3BveJjehCBxQBc5mf6Z1TeNWugHXZ5OL
1qcVRLxpj0Xjxepx1yqhYeQW5b3BFplgBIZ2wEbV7bHoZFV+inkq7eds/tK0WvJQ6nlP8YY8WV4g
OHhNr3WL3KBPBUHwqe5OXlv2zzUznSTPTDk3zzUd95a+cBSctmq4A4HljkuzpU5PVP4gHZdDXfYJ
44ljTyrfrSxIt7EHLzlxFb+16rvxmvSZZOGrobu7vhnLh7c4VT2zPwaxHIYhy2d7OgSG82UOKZcd
BlEILyr1h5n3T6/H3IN16xnQUU9gLewO9hJjA0UHRO5Z17sPr4Xj0doEwepoukGR7E9TV+tHN80u
XesSRxgxIrmuJ++uVT7ofW3t8qZ8rjIWdPXb3A/1fsDuQiOU4p47IY46RPpXfRMXR0wQzCET2ydo
P7siAxFsV7R+LwrA3pk1vwjZfjSGM/tStOGjqz3V7YR3ExccE0NNxA+OGpEnqKzURoDTACtgx0Qr
oj0a8dLr1Jx1jT4CT6uGTVMDY6zZZtsTP22u+v3EVpMX+z6xe5Jh/FDVAC3AhhisWZoz2T9W2MBK
p9pyfdc54mB5TEDjHlTc4iYx40vP8lO1OdmhpravMs0/XK6LtcioiR5YbwLk03YGwwFQcXJUIE7b
Pestmzcf23A6iyWokGFVt596073peYE1IhnRDUfn2wvj6qoKLp1l5QJENms+qi7dd2M0/U5GZg4o
y0bh1N/QxFiGlLo/FgLAdxBgCyP2DrKyZVLIThVGqMsQucM2mtxmS2fAZyFK68z1j0pgAs8vvFuJ
DZPEJVJwGaKqZb0IYEsB+qNoJcoTTF5Ara4VJIJUNfqhhrzKYgh0mqA306f9jhyA4cIMGjQOqD3F
Z6YbnmMDMyaeqY4zmlTM6IO1aceIJcY4VacUo9xx+VNWzuPZ8GwOnjW1e24d3Ho0h1VHYNyPYo6K
MdrtIWZh5FMRAK53xu0hmN23AzP8MJfDycAGuKraioc8XSUjaQ0W3F54gJom13nE3ZJeCZMrKfNp
kMz3rmds0zxwV5Ewph0C4rzvUQY6t+zPmY0xsWWXfoaGGQfM8w5jxJnKgd8MAtPRGKLpSN3TN3vo
9OrNdNdNBZ4Qy7SS/Sw5aIDoBqGqh4GPSVRhBpBPae+29ITk76MCWeH2gBFUTna0ELkDIyJhmRX3
Fb8MtgJIIu1GGTq51nkx2stgX2GVJV7nboBcfdmT0O8KftTdCeQ2ayNiXk6xa2Btr9pM9b4dR/eu
wC6oS8sizomtuB4ghVkeDfATDYsrbHPlOZ06YJkVeW08qL+UnYUn2CYkD7qMQoqui86ICB7RbAGK
ISMj5ZVEqGKayPcYcVkYZuRpCn3Zo3CR7AKbuzlFJ5B5VRMf5MSJMmd6CFzWKc1QnUwX9rRrUu7Y
9wFsTdv3hpic+FzHO9eDkNKZwNXIV64CWDnbbg5BKs2cOJ1M3zQqLrc2a997ouiuDO4GOIo3esjP
xhITcstU7WVw0mej3lBAN+1GkF4unZf9QB1m7kK57OyLHVRvVNitEmSzew+SauW2qbjidWInp/bk
MNKbgqPtuKR4qKRmOaFVK1HaSAjj9EmsTO7zTu7BaOMfUtGGScM50a3rUEAz/hrTYX7E88I7aP7W
Tdd6wbb2q4rEXi/L+WoXHNrKebi5PJEPaWYR/OEtWpigrcDzw0PlbeLambt3tvlLnIX6xcz7TbGc
3lIO56ealaCqnfoQtuZ0HDxYh2SKeX633tIJj+/TdGtiH5yj0Dc4TqSYXYNmTFmy2vfBTIHSkTPu
+qBeR4kFNsWWBx1ryLmnzi8OEUjI3mLlIte6zeC1JIQ4izZ6C5s62YZQd4vCxs7sqG9ltjn+H2N+
slttq9x6XeHtO7SwXtYKxfee6AtcKMl2GQLUJmvCYa8yVsEIqJBjUiyxDagqTEswXcJ3oyPtSehr
1TZ6Dj8LZ6ajAeKosomFuPnZqmncToKbgbvsJ9ug3mcJ94PW5CKL8uPkTCZVPe3v3gK1alkenT3u
Mk8FTb8XnK3XAzddS59MzE0Zz0tSEHQb0DVaQ+AAMXJwl+ZApdxsA53Y3oyJ+FW2be4PsJAPqL8X
BJMDLr8PWw8MujIEDKnlgm1SlCXXfcxcNpqjudyNucai8GDjK/CbXsqtByfeIt6zniLtxERpX0PH
QwkuH6eJ3OwwPyB0vs6l8TlXzqnZlWY9bEt1blhE8iK8lJa8jUI/WCHresfBfCXpcMy7LUEppBFM
uMOA79GmiMYRPeWX5ZPScQZ6izYWeV/TFH8aLYCNNM+Zz6vfZXTxLAY2uRx0gC7C9Q/bhmGPfg9L
I3rYZEa9drNViM0dUUyD9G3QhUQnFOOFy+03Ehxbi1Hle46gv4ql6TFKoE+weYRbFMACjf2qVS0X
8FIw601HjDUftRl3W6oYDsVs8eQ1WBlZZOqcIRn2nV4c6rHS7pNWP7uupQE2DLcuM/IhahWzaVaf
9eKYYNI85U7P0R4xfKUM+ipmVVFpNTXJuohFveX67V3aG4r61gXVUjhTwNyf7mKs8aLje/8sUgnW
TF4Jo7mwSLVDgAjhj6RneMLYoO6tlFy+buMnT5x97MzZqaQi0huM7sbvkUV0hPoY9K9TBlHNiBW4
Txffs1aD8Z6wR7MCtOZLONnltsPA8zBW4LFzy6WONbfx0vGWoUDU/CEphAR2W76LoEN8ISRM51Dn
uJe+lt45FdEBPgSr89L8CEo0EOotg6sz60BrCK/OEJ1Xw5S2xwGK+n6IkJQsh0y/ZY83rDjDU9CU
R72FRZkrVZ5jk7x3WufQ/+mLybzhQxQtzSzkVTAyaycSUW+GEb4OSUn03knZSTikXbXfhMquekBZ
QmZ9pd13gbjdWsEpsbNbgC0TxAPjNHWNNKrV+Vm8DRwJPWjPgwrVZuYG1esi3BAdn9doXj8s1Q1o
97RNzbWJn8rYlnkoMLLWi/+QtkvTKojWy3v2c4pEfrRk/+nhSy2j+lkGPfVHDmq7MEAyZZHje30M
xsrRQQ7Kr1GzdAYyN/Gp6t0NUNTilLLLKUrPpFtvZeaIfV9srRCtpSS0tXJmkt7NziZ2uk+5UyuJ
78Eag1ve1jcXyk5QZzvbcH50naLPvda+Oyf4nEz6fXX872v8j+d4jJ+UIt3TaeIjDZFTtTA5TjgI
ZV1A4h79ulDbAX9vhgpamDHZ7wTQVjp7JxxkpJKs7rHxiMjoxI447wxAK4rhoeGIaXQwHyu3EbSH
lnzo5L3Ttbdi8r6jwII2xLtoBlG7cU2G88zb0ZNzKsaRgupZLTvZ5teAFrSpXOcrr4nkRz97p6d2
2T7p7DVAEH1C++DViZOPPsRvzG1wlqJYiYkmGYzJPedEtY1M8jcQO7eTHJ6coILEtzg7omRAnRtp
A82JVHg1CB7Ti4xNNqrpYOUQKJzB5OYqvT0Kanu3jHSpTxWIvnXEMwNz+WZgv3tugRJBvbF27MNu
jNK0trHt3AnLeJTW+c9upqHqf+Eb9DaOrtTJpmDLH+f0SglOu9PYQmC9MMx3usIOqGT6U9w8e6IL
H4IA37DZVE+kV7dFOFcXT3oGPJpleRTusLYAcwjD5AzNBhD9iOWWX81MlutspEQHRrOzr2JJSQ5V
RjJavoTesANj0LxqzvQRQQ9rcx0NnsocbhR2FpA4Z1/WnjB2/NTpT9xrdm0eq6h89EIcQHWN4bwz
A3HNaBx0zLp4CGR1HhsqR0Rli6fQe2ihYJ4yWnTWZddPTwC3wdJvAQHnT6blPOfOgkWiJXfPIYTA
XyHPbuTgvoyJC2TpZO6j1nkVpMhXoVUPlJm7FsDyEulBBtC58ohacDvod5CE8SJSQewboIh8font
MUC23qVpQkVU/KiRobkZOOoQq1xWIhnBzoofmBAdcVTLA45E/HAVDemwyuBc8ZuAzYP4fStasg+N
omPI0rxfU94MWJCrEbCFxgVthWfO8d6R4g4BHSW4NI4jcPYw74WDQadeTqN3uhT0McfAw6IKoLK7
TyfTNiASK8TRlwpiwk4GesmUr6Wrsm8t7kIkJ/M+nnZ1lN+iYVY3pewNHVD4A40UkUy4ENJM1/5p
V19awzhm6Jbk3tQgxRRDph2bMvoOsOLwReriMIbESrHh/gzotqbdRnVvdB9zMI1xQ6K74zQknPjC
DOsKu2HnbwQbqpncdZl26hwj4/l9Z6fn1Ft+HnqKyHSlPhWzyUM49LAnk/YyoNUd20qeh3GM7sCW
OL6n0VtCFVEwR7epVtEtxedOMMy8l5ZwcbDwu8hSTGSaZjVPuHLG1VBny5FXBzfSIcaEiiaKVK8p
CKTsbG1oAFyjDKNCo6b54KBWbzrWiQTIhb3vhTHA/tPHC0LGQ9VPxaUjOaskd4hs4rskFXO0gnBN
Zk/sU4CcdGJEZ30WrHfxUx1ttFV2hFsu24r3MuIg9iXCxdQUXPPiu+MJHhaheWHIGdfYy0ikh0Z5
jGma/duHsWlLYgpMSi3G8l4Z0aUHw1UEB4GPgRIa7VgXffMwO/vMsMXlzw8uSLZ4kMZJyHCdU7t0
FOqJ3sKYvzPnFtof4M3hk86G6X0ZVtxoYE5y4mFjApDtYdFFWUlK8RDNU3/nXrfJhoRwraaqtWA6
fjEG5JlY1lg0JohStYfzHofCS5kRDx668JSKXJ5599LBMIJtSjOvODoiJAuWN9ciRU9QpL4OhEF8
E+baCweO8j7rMG5czs9SLAl+ipmIPWXjwZkr84lJrTvEbR5y1OO2zZaPFBQEwcepimCmyvCslJHs
bEEzSxlUPyBjQgafo/QyIrYlGvbvfvDgrAzjUbp1cYbKnmybJWUKpx0zWfrhDu14G6Yifev996G5
l4tTHjwJOIjW402TMKVl+S0fuFAaM9zCU3nKul6+SAgMmOmCL1FU63Yqwi+cMi8CL+/LqLtkvCmV
8Sfde6vm9KMpEf7ZbZvLFb9qcsgmaWOILcybzgcQjl1E4AaAD0cWOamGRxxE9DJFCqkqbPj7BxyB
7B1s1mFgYkutyvzRstqro8DG0ZCl3TqEmbXgej52VXLii2t3VYhgJzlktE68s2CW6ItL8D3sOf6P
YQ50OtBPjfLEin/VXGeFlRHsl7WXOUNeZJp0y2OpP86BAa3EDdkRNvB+cD2r1j0VAAvqAaZk1Rs/
U2BbQ6tDmDD3snJo2KqJJcAxZ8+GirlyEu7ai+BKJKItfk/0fOQehR6WW3xxPLzjAKfLLYWdEDUS
YiRzKRvPdKeb0QfaH0dxK3q0FuXdG5MjDhWsnJq550GwVGNxWsStf47yz4yKDpmgZ0/1DSVo3HYh
AK4GP/ez5gAYbIdoYAHxntEAesZBf4cW6RuDe9B1D8C2g/bXi/Zjqjxi2nox3bio803k9DF2Enya
Eb6qcMz8/1l79D+ZqP8/KmzWhW4Yrun+VxbqywdTW1f/k4H6Pz7tb/5paf3hWiZebBNnr2Wbf/mn
pfGHZD8sbYe4vYQfjbn5Lwe1Q7urIXVLN0zbtP/BQm3+4ZmOsAV6hu1IE8vzn9b28Ff5T1b3v/78
v4oOxkFctM3//jfPpv/5H0ubPWp6bNtmTjOka5ue8y+lzXbVFEoTqdx33pLDq2mN4sTLsNv+H/bO
ZDdyZNuy//LGxQsaSWMzeBPve1cvRUwIhaRgT5qxJ7++FrMeCvcBhQJqXoMMZCAilZI7nTy2z95r
e2vDWfgtmjs0J8gKmc3d93JsWTlxs+Cngv5JWiWtt57LFkY0VE+YxUjdjUOPRC5JKzEkrnNb+Mes
fA8N9WINwJ+1GG8xCMfFhUJnD1x5tF2kX8NHR3Aoip8kfBoK1wEbgcUt59Cm4h0Jus64yJ3vkX0M
uaDA3KUfzCbGKaCo5WSX/qXK5/oQ2vlDrfAG1M5bk3ZPaTJLvD+TZIWxnQdKpdIOpczI1QeqA9Ah
FKVNGKNcwot56i1NyweSziZ19DpPceulv2Y62dhHMUmoxv/Edqu2ojJf7ba5l8mnV8bGvchcnNWF
cWyEl66pmxHPUr+IUlzZB5PiY6EwJfVlLgHUQRljV4vG6QCSGOhFW0/4Vze1DP9mLjE5FJcWRaSL
1n0HubToBNbkiSfN7MZLOZr51NRxQjGz+eYaVGiQ6ok+7GA/1y8+QKkHa9I8s6qhXTHZUz3qZke3
ZqJjDadXg/WLKI1+kF2BWqAmXvyxRqEl+EUU39/HGbMSHWlMpCCEd/Ol6CFrkiw7jIvdDXeXBw49
MBpErChDOJ6ItRhejxbXUH/BQT0fJJ3JRV5te1VnZL3qX5Q9VCurwkqQKMBwYS/ZVns9WpKfQrke
yR1XdBBIRE641oF/9Brm0VD4EJDj5p35O2JlFfQPRtWAtnHYJpixgJ9dhF9ZhbeniarwEmQ+JL1K
1MeaKftcZOqK7wWWeUXCRLXqWXTYy6ZmXnAsMczm2Uk3zAQPAfWvJ5oon8exrzAhL8f11yFU1tly
rHBPacc9xqN8ynncxbnL8n0hZEbJRGWIOKsmXrtuIE8RGi/BVGycNfbj3YTzTRQUns42P7dugY+g
H0uP/qo0K25RWkEzcjnSRj5frPW6rXKWrgFlDHwP7CsBaZw7OeujcgZ2m6STZ+xc2zjw7TNBzQ5s
z0MROH/8YXozBO1+No6LPe8aHSO8KlxjIXaRbmqgfeIIkN17ntoDtoDuPsNaWdvEhFdF7K4CzLTe
DIorbrOTzMYbiczsPerL4syUrdb58lsyjd1OaueXZyC+VSzsjg17xqkAWzJgpFO4DpYg71tImhHQ
EcTjIFtHKQdGnzbgVc2PuM1yk8N52IsVvlH4XyF9xHk8fg+OD6YhtsAr8AifeuEfZJGjuXDInysj
Ow/tRVs9Ry1kcxY0kx2+CKc5hTUZxnimmdfxzrM8EFR6ZKEdYV6EvQEI6KU16U8ayW2tm3B8I3JF
wAm/wEgeULXvedmugWfYx7RgAsuqFzPj5OcFRnh0yUua4kcjNhU5Bjta1dmJmb5/hFkkDHhRXeTK
J39kTWrMd0hb06nsWxwOPhwDcsRnhmNnAy1peA5IUrUy+GLtw611ipN7GjUKqnqGDTVIvbeA4DXp
kmuRTTGQWoEZTPY0qgaVvetyqzkQgekha079SYK7OKbktzv4ddDhpo2ZxuJsxShDTkc0URSme6ho
lXmFYB2uFuwL7yBiVzxnCaGE9tPwEm8nMcpgS+eUkvuxvNq8yvMq98JkW2dYQ1SRW6fcJZSMhw3L
J+GoWzVTHBcQhF0F25jwLrehBR6FiwOjLZAYCUWjLtaFLdFyF/JV8Qyz7MiAddU6fs2oHHT85hx3
kptIMZ/J9E4G5iu4rzkBa3z6cQGgtNvQ7EW9hc7E3rfKzz6mrNJOoNqgUP7CiNYeE4ewj0K3Xmk9
Tkh/2qLPJPw7mSaWV6s4arg+zNKsUCz8k41MD4p7eGjDWJolKV+2ZV+tCXwhGs0nE7wZfHb3R4Xo
s3FuTBvL5W016/EMFSckBefbW9twzDV0BrFPtcJor8J37D3esc57CkcHO3wnc4lgP2wM0HrXZbNM
TQQWELzpFjuiNQLKVwp356+f7se6/6YWzXsKuAWQjRHltkeWoGJlkBfMRujxEaK8zPNyP/rVq5e2
AinV8NY0NNFczNi8MojGAd8pzjapZ6DgfJrNZefuLOcTgxBuaMBEj/yegqzW4ikDQnbHSSDYOIMf
MkPSApzVGVfSUmHmFuJlKFj885zHQdF2BH+wITiw31am4rABC6VeDb7gM5pa0WYUR8xEfJA9jLtg
SB9ysPwLDAqHwdw+2iacHZUuS2Do55YX1SvX7X4VlfeTv3oOdS0BtCzLdr85zCtM7DMSnV+cSq+/
AeOjfgtmQsthmCQ96avwGvbN79QYD6ZT4nua1m7gFutgsYeUWFtdFxJVQAfU1jKNPzFvkGbQXrFQ
pT6669dxIh7ALNkr3NTV0jPo057BlmOI7jX8qBWSHCsoe2dS/R46xvvyFku7Pg/YTQblvJSKB63H
MmZLDonQ7LhPWWvbzZGj9XVWkEHhwPeSraCs8PvN6ZZl6K6Z9CfnhSvFZjsjwXNby8eF3S5dPisK
rhKnIhoF7f08ZNbWGHGGj2bPVTYusZQOtSRq+nEt/bHcwci8JXAu11gMWBEY8Q/tRdA7mo+axm1Y
hguj23a4/fQga8aGjZLv22g2KKC+g8kuSOi7qSX6evvBQ/2rjbRm+uEUO9b5rRUGvaOWwdMZ1NO2
T9H6sCBLUf4tpf2dJ+M27S1wMaSEI/BtGhhgXGMQxYFNhXB0jqJxzeLmQh9MtasZNdadCXiANM87
pKurI7tpraKlho+dZlE+OpG1jbvRvMZee58jVGmrDy652X+GZsd9rTHOZTUFZNoWk2UfH/LlQVuU
9dVxxbDWpBc6Vqsp3N+06p4G3fYMjTHZ9nPXmSXKt/tk5aLiGiEsEfFakjIL91ytX2Fmr1Uzopub
Eb0vOT3WDeZCauy8o609zuo1jFXZ/0lYvth5dEl5rzYsYHZqVi99gke5mCnz830MdQbBhGhbqR7R
q6VdPOXuMuppp270MFB+yKpp5+i701N55Cj9ViqTEZqv0Cvwy2UJUdWD8YFr4kFq8sKCT6oQTIdi
dDd5K9E7BHt0m48SuW7c2LsK2QWxF+Qc1OyV2RuMtNFfxj2B9LcdaolyBuxmNZNALxrJ37UY/JBT
vloVv5Qhg0ZhzA+etWOctIsTf1yQr/LvaQeSMrLA0ypxLG01XgGZUVDMFLSpbBrvVArXpE1KZPhw
OEUB3wLFtUgv7qC2nkOu2VR+e45iSZawDOFSUHU2RBnr75j7MyrebM36T6YkJW9pd4o0dYqjT2xm
7in0qwL5gH3srUy95goDQD5l5RFihnNLMefdE+E5rBKmv+1SFQ4zLjqprDu3oPSUT33ykMCenPsz
21rMs7ZxpIOPJX48eJh0oZKUwUm6W48NyMrRCxzOCp5EY9abgkj+Nkj0B0MzBYRwQZywTFZdLA+V
gE+fYZ3b1O0de6e+lqP/yDy6N4sBRxiVoiuw4u909V4GUaDVE94W9jScUI/slZ9SLWXxJfBp/XQO
VKCpwDOw9CkFGZyfZS7Oxk+TSDuK57DVAREp366Kta2Tb76LO33zeNQRCltJd93oQ/3s5gCdsfvG
/LCFY/qoI2ZnTg8DnSEh5Ypd2l09F8FEQ+YBAtHt0JErInHtyoQle8XMSDLAymj1qKpsS3dis9bC
eZ84m/RlvHJjb29gbt24WfgJVviM2uxc4iZ5HyP2WkFkbMtQJ0cRcMIY4qvIMV8oirngp0UHnzwC
Y2TZk14cMA9g7eCZmzmfDmU3tVM/JkHyS/fJwlVP10k+kkEhxTbSNc6n8WI25SlZliVjMUEG7qYB
+pK9Masjfu/5ONOmSe0ZAn9oPdsx4VXGnRF23cKTsj75572o1X5qeZ5wvOKGYSdPpRq5P2wtzheA
tMvyYlAU4WU+jh0KadOwOPx/zYQcQju9TOrnP//j87tIyk3StHXy1f438cPFxPZ/E0zOn3X52X5m
n/+H/+p/6SWe/y/Jli5gsPRN9BcHwWL4adr//A/P+ZcZ2C7rBYhKjMCSsPd/6SXC/5cjRWCapN7R
L/mv/nfkXIh/Sc8SAasi4fAvrv//opcI8d/lEseVPuu9JWmONunbPgl79fX5RAs26or4H24jDeUh
v25lIw8TGpwbZlAsy11PEtzLXFy2iKbusz3nH9oBsvpvr9Z/6Tf/rtegACH9/Ltg47guGXwhBcqN
lPxQy5//23fArdWeWXR327aqdpi2UGb16F5pp6OZOxZkycFn0oXa/Z5CWx19zCf7mjU7ZiX9qnoQ
lQZozU2Sys+0kN7VM+kHDpv8OsaOdVXSctaehmsbgBHcxy0ihCTVQnlBYe08L/ipvNnfFCofdtp6
BYvS/SJr9Z6Cun9c/sXv6vlgJuafNDU9ymXRbiZMQlEN8IrTbyzaZ4co4kUVI6SksuOzTn2lHHw8
4cm3K/oPKKvOrYKCSDSLkcYmyV0VLM9kLY+J1E8W8f4deSM8uFF0dW21nu1SkJzoKfJYfuEkzBg2
BIdQi792Q4trY31XMHUJoI32nyY/JLnjb2X8ybiIidStXKSPpCWilD51clnMD1C5J6LaJQAZkc3F
WlXyjQ0h8FncIivybExmRU86rQ93tYpurQwjcqIEekdzwiUX0rwoPHjSPLKR8qrdQNppFTC5rGYD
PrqY44OgsiuT91AAMRsQfVc6o5fACjHXAB3NvJuMI2/l5zwRHKyIq2LQYuUFdrBNm1ly57QOdLD6
AWEJx0idjXtzWxkD0Seu3SX3GXQUZS+Xa1hAsKw8zllI9rnMewqtxEOP95KJ8I1WUIKTAfsAaEO3
WDHY5qM8s5HYliMbcUrAQfSq32hMFM/UOxm00xN1otUBH5tgwCYVSsnP50AGLmH9TWBFPFgVyTZC
62zGkkiS3uAvxd7SH1C3BEnsR1IWMBXioWFxh6JjD7zGZq92XdMbFydhbW3CMyG4m5/qWnxaaQKv
2OFkCPOXylptQgZw30Wm3+LOJ2SYvynb32VNv6c1BGeZu/ezka1b7/+Nk/DCFkxjqQglTqpMHD2y
hMSIGVeEbd5cgpaEirjWKodiVeuzn7CIuOanMta66tRqtI5kbXmVDJDmqmi3IpnCVdrzYke5+07r
dYwleDNy1MdZkDzkJnPQWB+k2A5BQ7S9lbAVeI6ODPc7sdCJzeLui+Jzcqx8b03d74J8julQfCpV
n68VfNApx5xDzwuYmYDnVON9UY/F3D+lb6zfOWJAUJqgW6lMbDpIg6xq/e/IMXaNwCiYTpRCxmCf
REqRwZBO5ZFyjA2mP5vv1sHKUfjhH2nT/1CUoCB8LzoXybvg9HLBcBGw3shnIlKcanLQ0jZEosRi
sWPx86yameMzxnKc/bPuyI8MKdl755tS7nNIy9MxDEDHRkABSg3eHB6NcaA1D7ha43MeICI4Zt43
7s9XK4ZwSe4x2fj0684aibMQSxwoH+90po13bWkKwOtdUc/YUwOBKK1JYQU2vA96mzG7WyN1641X
YVLJkSnCsTkEdB4F65q8xMkH4q2qpnm0sBY8pgnNhPRucGLw6OKw/UofunxmD2TShZsV7ZPSVxjk
/i1PZLDD0jPwKlKd3o0dhQBuNl7IDb6FAw7sWOZfHbmaVS1KbydyK9lQtUOYx8lh/GX9T+ahJQRp
iQenF8YbHU50CGeRnLCgiS+Xh9iGxubqYo5EV03Lpi8tOMIBuU7jND3U9fgzDGQcyxRDpddQji75
nRPY6dVNCc70cUhHiDu8uIIOiSAmW4ZD/1Ro+eyqtj5Z3Ll9p5muo77VxIufknCvKNPdhylA9IlY
2j6G578qXYIBIrFQqiJxSJOW3sOJDrbM+53EbE9zEoz3zoV+ju4XHQt27JtkcQk5bf44V5BvWzVD
QRw1b77BDaqrszN87Acj7P2dLIxHHSzL4DHQCPjFc1tb42OsPrtWE7rodX1NczfYKmVEV1a2zZld
7okEhbcjIt0STW7XgALTR7es80PRFuoI//Q5aDpxHUngc/D1blGBYIUHCh6WS/keYVW6JEEXXzxN
zpsdh7qk3PELHMaPFmJ3Exa33ugoPTM5HY30/FGl/F7Janr3R9Lvwuveoqwf1oNp6VPx1PMnq6YV
yaX3wvDV4lJZNbQJH5TRPpPgMp7kUJ98DyRYpZtml2SFc7TcwaNzJog3M31CJ2vRi5KS6Ea/SgNZ
/ZIjmPQuC5ItfE50a+nUJC/9hsj8b9xAVMVD2EVVA0cvj0MZZrepyAuCJdhZM0oaiFywJTXDCxwo
r18lTZWc6xLZG3ryZKr+q5wQtaP+qTYL8e4P+jlQ1kfppjPIGc97ZDW+mkfbuvseh91xYg9fQ2ga
X4DaOZwkXIxryehdCJhsdAROd5Hoz2bUEO21vLRZ1XTmbWlYLM9Vlr/GA3DPnpbeVdc47a63Wno+
ll/C/NeUcPn6sidQ1GHDDnH6c+px3yO/dGkEPYsqdV6534iXOFinFe1jTfDLc3IawFIa7Kooe5lS
mihT71fcm8GvGkchfi9WI0JQ65tYaALGDwUC2KeSamnyKnF1lTTnYO9NPWc7ltI9pGnyGLnW0Rfs
l52BsDqRWYqFU0p1YIyADv3NVmkzLzaO0LGf8fQmD9JdgtsNaA6RJ+8ezlufqxJL+PAU8zgWvjWf
u2l8KhMnPY/kNg5hg6tdegT8+t5GgeIevy3csOOYJNn2AMR0YyqJzHb2tzZdxapI80vFiQ2uGKd6
7b6NATqQPbXdzm2qYhXpLjlSNf6ZBd1ZOKp7CTyEBlOk7N17LU///DLZ1hJ3SBZCW3ktSY5vRnlA
umpOo589hks/GOfENbfk6Dzp/Ntf3P3/WPwn/En2rOSxdEx9zaxQX5uFyS6mrZWM1i5R3j6Dx3vX
DbfzhqQC2UUL8W1y1XWupq+yqsJt7fP3MfMnmwqzJz+O0W4GGdE+5kbMAXYCrzD6g0sXl5fhbINQ
3c0ME3nJss/MC+h9tY30nyf+ETf2dICS5qAyY/6HY0OZUzvkp2AJOeO56fbQFGhTs+pkG2NN3QCU
JzBj+IzEZA+ITCn/zlkag1epfhwqnB8tLoGbziAe5GMicByie5qGPR6tFP3AUtWj1Yv2HE6pDWlt
+pOn5tKHVQMeMAZ3o4Lspwt9UovmW5p1xatxBSEbvKQAztfghWAMBiG3zmyiGNqTz1M895fKmRUz
Kyx+6qsWm5TZH8ZY3UDdyJfOxGmsM6987cf+vXSYalN6oNckLMdTlWVPVoHO1vVa72dJVD8fiaM5
rncx/fh1Cg04gajtezuwSfyZIeUFFhzO1uGHc6FaEnBNmPoBt2XSDI+FQGiVn1ONfkRK5ShifXEp
HIVgQ2v5jL90TRx+3JQ+s69N1gcqPg/sOc4/kP/qo20jG0Fd6hUPTpFlFLYSzwKnDxTfjuTZpWGG
IOBHaMzDM6wSA65/dDeMydq3the8pXNFNrLG9lbK4Q/dUngvcdVAbhCER9zqlxiGYxkF/cX2Ylxh
k3AWdkj/RN8fNjXq7Q3uNDsC4snW66j1DFTmbFiTdedIQ3LC8cNw5PMaYRzBYjjTjg57iQm4T86l
5bTs91ikKVDkufHSA6E5jKa5qObEzdG/k2s7wMshC/6gHMjvjiW30OeiM6DEm23xmOioaHzqKoHl
rkYMr3qkDSSyleyxlKQgCpF9ZvP1MHynmkFNell1Lmk1yIgXO/NPBm0viqv5OehDeMJMLlkuiZPQ
7rxyZWDckhkMgzOn5XmwwJEMsIfPWeUTWx+QMpyRRgV82RvHVB2vWJRdSUScHdoDj4mOtkXU8m5z
9W4LqAVrSm7rc2hCSU/jSG6bFiZfKAocdi7XGeRTElPZ8IkLjcsIordRLZRkZeBatszwlhbcR0Jk
ubxHEoV4hN4yOJzaypiWO7vC5tJPLOTG+k1kgKOr9lRr0R+HdrpWDbgk9DrxOvscFQdyKYy4rX6K
p+QhMKxzkcNx7iuOA/2iWUGzgtIt0Aadmq4AG8QHfcvnERvhFndPup3nr9Bx6+eoszkGsgvd6iJV
uz6eDTLwvThYgxtv40a+qDq2XtvGPPG+dPDdgy/7pe4Gvh2DywEc/AH+FnAY2lruo3VW+sWC47UN
TEXjyewjoFph9FB40bAFHsZAB6+SXpa42rACJpoy8MiPpCw3vk+DOrHPnWOln25Xd0RXbJjD3eJ6
yB3z0VPuQ1y19h34QbYOYwb2IuqwrUbAUgvpk61Jje7emHZ8GMqlpknbAi2WXBlj2PAMeV2sknkc
TpmBREVXLWEIdgJ0m+26iupgCQr6atM7uYXwXa8nKcRt6bD9J2/k4W06EcUg4AJhdlvkznD0vFtI
78KZjx8kxaGER7bgebB29sDKTvSofxQJJnrNlreQXXSkk12TxrH8jQYdd8DJctKzV10QxzlB5ua8
m/xWvFfdfKxnk0C+JFVscmLbZ5DZYAPE9eOYvCvXd64Nl9kYtdbbQAZ/Kjz9raX3bEdgQeiHvvak
gYjz5R9CWsbRGPQbRtH62ESQ9uuuA4XsZ6CNk+COKWImButiZ4zcn6AorB9Dv9Dycoksw7uHXHLP
IIt+Q9vOjjNC4z9rTKtofxuGn58EJr/lBOtv8zwzjlbr/CAO/CatyuidsnMUkZ/e4jzLNuPgPfLN
eUeYZExOw5NDPcqTxymEWsQnTpkrqwUdNfe13DvIqk+WB018lviviwJ4TC/00emiCsJxdQ1jHRBg
tfwzm6HooBKkWMMbiUeTD2C9XJR7q+fsljljAoHNPFOLlIH6KJNtBgprHUszWu7Un+C68XVaeB1o
PjqbAw05fat/wrJ677UhHzt7lo9aKRwO4PgwHQwH2XKvSbmRkHZXF2XELxbHxGuSTxZvKnegUoyv
LvWMleO1+95LOrgzbkjhdJecC77MDncuFfBN+QArKl7XNmZxwAN7bRXNK5A4QD3jHmASjvkuE28A
VLM122QUbepet42OijfqA7aZVZkPtsE5iBszoNOew0JfRnh+Oh4yxei9QBTNTqJ2wPsQompVv6+6
zDsDlHxISBCdWM+sWottptcBU1YGn7+cImXIywnSVI+Hc5F4UpMevVioBo58i+I9CgW0DaRcXJDC
tNQn//dV2tnRVxOnp5TysZub05AVMhjtq5SxcWKjrYdZXt3GepmjsXuUpfcBhMHBb1AtvLoY4iTm
lIVGQ7gvK/+MDKM8m/pNQKBnx3o1fsjTxNg4GMrxN5xyaziHKUNzGwy7OijtI3zT2wQfd2UOmu4N
jkNE08f3rKl4dpBb2bQTn3cWUJssab8b23R3ybRxIlCvNZzeC97BfUppZE6+5qVP6UeC4k3GSv+G
bQOCKBJQagSAS9H1D4CRb8LFQqsT/Z57/EZGn6Ngx5Hnc0mAOwGVQA99tB24kUYLUpaSjoTEQ085
63nyaACc7bnbiUG6u1z3r77hMK7KwKVDbmiHFdIQy/04yje6IbhUE9WIK+MuDNe588Dkp7A5Kycx
1v3Wyz87s08udW8pGJ0H26fHYSCWubNHisVb8OXblC+9rQ3mHuVNVFDGzTN1y/WRwF94yzEM2YW1
zxuwy7FpXNUwfCWhyF8jcXUjYW6IKo33yqgpVk7rVVzToCh7gzaWMbo5jnorQ9aWgrX+ulDDzS1p
yxNN+uGH6gU3580pw+9hDMmww2OceUH3rduk28bEKGzl7rANQ/abptXwcPTjGB75+GUAXL/r9oG7
ruKpcmyb/CI9/FsGGzr2hVm+s+2JBols+qSFpcRoXD95Qn+3GmSo6AjyBp5/iwn6XqJR/MCKbre5
EC9tngc8DhmkFY+RYM793UgUGTdRzZ4ek81D0bAAqujNWQ/aas4UKK97ws6gufqlZJLTcKz8cFEy
0w+b4mVDB/6q4oLe+TgqVmM9Bh9GWBB1M1Pj5Eu88fAh81PeRsVaFqQBiVHkm8oYaS4AzELvGqN1
mRjOHnmEZ1kykTsqnLvZ2XLNLOo/TtKjECPS6pp6HWf2Kv32oT8BJcoeXD7NfwjELEiTC9ZIa9XW
+KVEnp102Fkv/Uy7COUoLHulcWUFtLWdZlxXrosmqRtO3A6pSqqHEz+bT4PjUteX8Qjv1MvQOQJL
eF7yt9NHT7w6Zl8+93RnZlQ/rHXHkAJTQh6sce/hDx5ry4VS2GFcWEwwfWhXW+69COjPibeMVUl0
6uVEgcDwt/FNm9BD8O2r5OBUTMzBlHLxJnpnFfonwnx7WcLWvhn+yZOOmqr2HzNvtWsG+qQgPlIW
BZ/okWYs2uoSOpEb0Di70K+4OxKsXrWcGq8AzuwUZTXy0vrBi4G8lQSyadomqwD6mu+EkIczAj9J
zD46JpD1NwBtcL0D6gQsWT9QAOXQV9WDz8ioEoxKo1lBhcf2PoE4CfXcbaLYOAlcDIeSUtQDnVrP
hZDxmRct2uclbqdEusXln1/SmDs2ib9jK2pxtIhdbZM+2/DJ/z3Us/0QYLjHN2+cE8iUWIzORMC6
U2wFHHiGqqe9JDOvM/Cqriz2Anv4yjAnAwBp8AHgPTp4s2gvMWfoXa+6AmODH9/iia75yOve065+
gVXIAqaY9+QdOsBBJDW9sd04jWHdmJStWxB4yb4MPWpGlt+2NTHikgb4g4wIGOvQ3DbdnN/Nenpn
L6IOud3c6fSznwZpHqV+rEfXZmnctwBn3K+W93tXO70+xlN1CmS6GM+t4iZDw+S8THx1pgfcVyI+
aW8oz01QDwffFRHQ2g7N1m3DGxEXbxtxV3ksdelsdCtIN0jvw57i4V5Ntj5VUfls6Z67JD2YUG6j
4RmRfKIF5ep0AgQnD4K76sQaFRHCStx9BnMrd23s4V0BMm4LXEWB6+b3JqfuBuNivm3AOzxE3LXg
6Ae3KMShNVjqdxzWAZ7QJKfKvKr3GewhY2UWYb2xWwgw9XxJ08LncIfLqp0M7i6pEWAbyud7Jtlv
sAgZ9njBuqr+qmcwByqPrjSti2e3pM0Ly3ByVNk84oqELZl2fbVDR+jOAfmKTcIjWIKf+SEu8QmP
Gc23g7tqko3bFcC+d/zUkh0M9r2kmHAhlVXxMIbiC3rC9EBEr0a1zT6oiikoNJlYLmtfPmZ8ai2i
dZuOoLCts8+CYDUhzb0eMdjaQ/JqTiZHtorzmb1wdbHbuEvSg1awVT2RJ48X5wFvUi3qHt8MhAGM
lttxMTnYIemfoS1pou9ZETvWzrbK3zmhtZ2b2vVaBnxUk1rlWyPC0NDR1yHs/FP1FJ74frmPouB5
DqcOoYnQWdaX/rkhb7kq6oAMet07L5ntfOQ69tjE8zwwhf1i5uCJclJsdVk4+KuIJSadmXAiBjcE
E4Hiuy4aqWzQkrNmo08QeSyif/6qT4ccrDUXP6XvqPlmAYcoBmyky6B8KPtcHd1ufK9oTFgTRDPB
09OA1wsat0azpebEsx9CLKHHYbDaU2H5X9pq7TMy5qp2e3Wyo7co9LyHEoy0l3tnx5PNjZljfJmS
U2O4/n7mf8lyTcN9inrKTQRQEJ9tU9qXKVingiu6RDeCFVU/5a5DlW02v/eSAEyBSdIO3UOhCEnT
i6t3Rl+h4YUdqf6QPY49DBIfMkRQMzBhqhgYWlP0Yhx2Ji42j3z8wKONDYtxHLK02lVua5xxsADK
ZUFh+Zn5Fmg8FlyQdKf5wUVBu3Iyc35NksWusGxCm8LngOoMLz5WVyjN9GkX6nmm4WUNGMjfxTX1
f9qb96Groari+1FG1z2RcTkkoq7vVpE3204a67HIg93cwFXKTetlytLkDMP0kA0ZD52lpIkJEyt1
861GQT2QeFCapW2XC/ke8LQnA4p9MBUJM/bIQFrTwIx7Re3KIFIPAXMMHsDhgTj8e0y5wh791WBo
18mmYz257qXE6IpUieHG8DDK73Dm1Wc8SMnZZJzjZlPf4WSQ37fG28g1bg8q5QbXUlYuWxaGQXNL
mQe2vJKAkqvkmrVZcK5DpHOxRJjjStYnaerfEYLuvgkHcvvkZEabtY4yBD0s3nAD8/mErcf48OgY
LiiYUZyGY7d9zJwVPbz+imqb9uQUApBQXN60Jm/opNiawVxIKLJ4DJuYIqCuAYaWUrtJckwRHMVA
udIQW880xNNY3ja7wahwhIbmR+NRjIuaMzzEFpcXWIO9yV3iWmbsuLNiONluMTJKqepzYTL0YNGG
upg3qPRkkU1juKEcUjLefXRl3rwwDfe70JAstrM/+Vw4F58t55oeYHOdlZpA58S8ijEr74R6m8dT
79lQF2i5uS0SbpqV3AotLz54fTfvPB/eJvrmToVEhpnRYZra2FuUDOqnoGu+CqJPRW23TzZRqVU4
gycL/OG1icvuVvbCYVVv7cOmszZ5oEDoxnjA+Zib8d7S3W+LANKZGy/TmZ8lewu4wSSt4DREToZ5
qew2YWJvAdOOD4Vd6XtB1NVrT11sdxToFeIydm8Dh+ErkznrX542ZBNTY9frHp2giX9XKHG7ENk8
Yf6B2BAFW4+DskrdHnSODTLQtd9sMz0NVCUdELYwLU8BamQt3c2Udsnuf7J3ZjtyK1mW/aFigvPw
6vPsHrOkF0JDiMbZjLPx63sxOjurqoECul4aaKCBROBK9yoy5O4k7eyz99rlHNlrF5Tozq8IXgQN
u+yiHorTjJnbhSl5HoLyWBT+WnRwxdg1RGBjkj0dzU9ZmPyMtH2c847C8LTc2ZX1YGP5OnjMgU49
MMGY/hM6EZJdwxy1nOniRr4Y3PlLza5ltCRv3cVKMtY5QwjfIHxm3f1aZuaj1SdVWuylEqkZKFj7
sWRicm5WnMmh/4fY61zIUiWwksBNoFk14180oYVJ0YxrmWIqDKhsQuV0N20EoZyQ4zchh/lsFrjO
Is1eIbERdnNqyeKo5HY1rV9nm8HLzhN5SlL/r0foFYMmRLowvxKAyE5w0VI1nzrfgK4TF8mKkzpM
CHaIIssuZEsuvT+z+2S/qAZXAnj54xsOu+eAEj8M3GRaLIRmmf5oefMZ1iVOgAJqhi0+Zp/3G96P
aIbxMM2YZpv0Lp30d+s49wnf6YoSO4e4KhJnJRmYBLdz4p1ED8a/JSm/ldN2K2SYT9sY6RJKq1+u
OZKQQctUPocvP2x3fLagpUKETXETyPRVD+PGmdC2MXGnoF2nH27rXe08huma4yktg8MUmzDwC2pz
M0+/9UnHy9st+hzFyNY0nnN2GSF2LlGM45poaEyj77VwsRZHC5VnTBnPLKm4xRZHS5UK+hAhpZRi
adhCl8DLn8yxpy2Qp1Qeu+uw6zkyssnSif9QkXcoZ/Lk0gk4ioUrjwv0VDkkBT100tj8Y5KCXeeT
R+9YrUF7D9+WfEU7IuOIiGRS6LtX0rx/ApPyq8TFiuvjHBWx41yxfsqh4cC4ZO6hfyLil4G3090w
UMS4bTzMrwOmh4L189obiMgMVbyz28wA3pHkezPH7Jm7Cucg5wDA0nAcWpPz/8oDnA1fN572kaIB
PcshywpMl+wsyCZ42O9aq+k53CmAlpbYxK4unmwDoQFJK6VcaMx3o2nefYFfsPSA1tXY/zYcUPLd
wIB+loMvmZJ663s538CXEGXyQa26fxmVsZqn9nCDxvmKA8T6VixmgEx2uzyqq11mgZle+j1R9KpD
WY/HoawotPRz8BEmIHIyCRpZvsO9+YuS5npnaID5g2rPpu3+LUnSfJ+HgONQc5u4g150aICLoWgM
Bh+anNONNSJ4dreA5e+UY+aXLh3QQHDO7xFn75xW8h+VhWqYFkBJaA57D9ry0RX6MUBmPjayrvYy
tqLNmNQuzTNGzEVV/i6U9G4o6Iegbnl84eoH99awp4miJ2gLzckRzJZ+BSg/dKfsVgcCrkXo10z5
esPmLzir5cukoD224mgMmTq1ivaaKQ4mMjKFugyuMEhstnzCsGU0LERxodtnK7fcy/gVojFxGwAe
7a5F5xCVc3piELREFY3OzqlWNvElPmLsVbrPJL/AeZN/XGFx6abT+NxX1bS3CSwcnablho//BvvM
R0Da/WxCIDx3Obb1NnceSkfBeYyH72YX1pfQCI3NbQza4ADHPrhOBaGV6ipajPy4WLEBu8FVRGre
1WP7l4895B7K1VqCY4g/9TUpnSePwkw91vqTE+g6hse6icGGbUOUl9wdyw33JP1Duj9ts/s0Kk2E
OwAM3NN7RuDfeo+8IlxPrTmf4aw3q6qS8mmyZbgrGg5MINrmHTyPlEZcey9tr/xWivY57YvvRWuG
asWD7R6z/XiJfXhAZvg5kRL/yCgoqFLSGLVNUHkWdgLsBn7wbPQtWIPFbiIy6qyiDNJWSaWDLN7s
eHTWyZzFNzBYA91KrkshS+UfEp1B1oeCDZzO9PZeGp4DkXIANZy1l8r6hPkuXadZyvO4wM2Klare
w7n75Mhk7+IU9RNWACSuOk8hB8ro+vVFN3N0NRyP65AOMqeT58rAIMfSddUZf4bMbJ+Rtv0XGfi0
w2DTReui7881n/3u4dJDvpdmABclenWgJHKUmsrbiGeHVXyP8KCM8xTJe4s6fHTsnhZ2w0x3DTBx
wsrDFcK0ZvJjT141ChqM6wZ8K8Gpb9nWa7dZIjzlB/vI+pAkEl5Zg6uvURjWbUVWLw/ejQVvS4sa
ckysbmR7tkFHOjJphvcQlxegIg+qeGAuhX1NzgZvgAWF7tOzQy+yvMVcMP2SJhW/ZWjIcyIVd5/K
3OfLfjuauifZNMWPIiDEGehkq4KJW8ZSn1Vl+Z+p08fSU+5W1tBIzdr0AGoBMwWlydO8gL6Vt1X/
gLmwVgovMc1f0PB0Ed5sdMEeO8+19eqN30wu62MslHR9uKg3UBeMOq2PEWzf9VCxuzSngGB3LwGK
lpSjSCM5R1UtzqK1oNbBpt/0frMO9YWZWLypzP+DKYfgy+S+Z7VXgO8NrCURNjxVenzKjWw4kwTI
HQGHS/f10zBK1lMRPuecdsUnmNcaybX1YR4d2ZJ272U4i4fVdTAkM452btDsJzejGEM3P9i9lzve
I5zQmnLWai6LW16VL/0UI7c7cXY0rQhrA9vQ2+yNKy3HT5126lfg9mc6jtyjO4zdXkfyFrG15IHS
9AcIb1ufTNIt0O11DH1vqwcitA4PsW0ZzWoNGWs8Sht2SW7554S+tgNPm4PPegFCPF+qGTMYaxh/
j8rOVj+o9hnbqs3MKmAjcZgctE9IoE1Lzh+Iepb/LTZHcetD57MGprAfouKjiJPh2lMpaLu9g+fL
PLUdJrYGRAx3AngpLM0xrcuWCbjF6CaGVLLVDr7byo64FDlpUlDEQdydX30agSmM6T593K0gOJPy
YIUzrNMsl6SVeP/jGU9W2c0P34ERm1OwwsBhVGsSBXP/HsZNvIJ7i9VRUFRPWROxqM7/prV5Q7Du
tnS+/lAJ+Emflk/ACdEvP6wQEsaMGh1MeCOZZJOnMJfDBihev8aku1skpAjIBKACIeU74FqPH9IA
LEWCBQcusTR1qzI7WwMkplIp9H6ZaJabsu7eY9t8eFUFd6ChI9hVxIK7hxGGNO4FxpE/Y50rZJ60
UW9Cm4+ooc8gmHv+aovOr01y0QT5sijPnj3ca5bdvRrogmQLYemH+IsxAmhv36mcoIaWu1g371jX
rHVfRxhQGwQOkd8DlMi9WOUYKzee3cUvCHfdHfLWaZbRn65KPsAU4LjXh6l2f6JbvOiGq5hLlMpg
Nvxgmyd7XXm89iBrH18/oBvx4tZhEK2k++AkQD1h+u4kycVup1s8EDa3ou8U8+GuGWHcqSL+KF0s
Baxq2T/F+8FmnbK8k1CZTQhgvJ1BJU8uQH/IQg/JU0PTP3gtpCSQxoC7I2UUXFs5I6VS+bDzHWp5
wj5/yXw+UWbIuGuq6AmV7zQHvY+5rEEHmtUe5AbPLsAPm683sl5KaoM83RlkDnTUAM5ffCa6HsFd
DHVxQx3ZEMv30FxjuhI8vOKRgUcu6RAC+hYYXWuhAfxoXAp7sPfRIU7AKVXDbw0HN1HlG5fUqYKn
zkTIoQ/7/slt6Ux1yIet4nJa5itONoIXIC+jX0LiERXuhHbMTmYjG/guLt0GbsknjtVts42YS3FU
wZtVTX6ZLPXCTzsehjk/ZFM0P03a+RVD9D42jXnEXCrPnRkDkBEFBEFIADekcIL/fTRtcCobFMc2
7tpK2XQEPbn/guZIhPx+E1bNx5xyJgQtec8kCMgwfzYyTlJ9oWc6PgPNOWPSV1U009bMQFgGKJRU
C7blpeKRS4NmgAfd8opL7kLCDZfoV5PxSZGjj0ckrtU5qbHo2CzNeN7MG4OPDK1qAKU7PBpILtwU
Au68HpSBtfKDg+OWzqlcbHhpycqEm1WlhLXKwjzj7aLy2aFDlQ6e/skv02jfTnBDsFgpxGYhjm6d
gVTGRljViM1FgjFY1XF2//pCejO/d/30PS27eGN6w59eStzO0L52ddGp28DCH3a+g1tEhaiYIQuk
mKbU0HquoLdfKpaLF0h6r5Hthcfa8ocToOiXwqQ+tWvxBirfwKHHazCxV6yyIXtyzd/C7Nq9bNgJ
9oDwJzbLTwjz76kY+ivZ4z1gmvleinnCLLwznwR81E0Z9cnWnGPvPJeVu0qsMtgUnOqJOBGkB/yv
mp3z5fMEQZ2F7XsghxHOP6NuLxTbtzJ4xJHj7flpZoYuK8W+7o1nTEXpGkxZtfIgnVw5hmCJM+HK
GaX11g1Bcsd/3WJmQ2RyqughRnosZ0sA9lPcZcqq3ATAFs5xoLgUEnVz4nnJ4yGjEHEExAbi5Uxs
tzs4NG6x2X6EQ3LogJD9sUfGrrAj3wXx2tjNlTUy1/t/qxh3cBaot55p/TI3frqlXS8748Cadyya
qNwcDHlkgYaTqePFI9GdbUhUsikN5kWoNOwjT5OTjya5zkW3syk6PzZB9MQ9V9OHSlvvYJT6kC1R
vm5Y4UsRN4qKeaYmIYRY0Ahj1Aw7PJIddra5oUeqgkJrJNSZBfNTnIfOU5K2Cdn33CDR2ZgkRJPo
EGHiWs/tVNy8aD527NDXTpZ3xHJb1V+4EC/u4NABMWfNkeAsC50G4SH0U3Dp+Oj3KOjtLhNY8i2Y
vLQllzVVSsAHOb+GOK1Biw0WsMKJCD2tsZwEeDxOuwkhm9obiAHwnXdglKYDYi4mDZndJ+HpFScw
LFw2rjYc1+lzHALwXIzytjA6MDdYIdTy5eufwjaMjuREETPIwTOm4y8Pq+Bg43nFtFp+MjuTTk3B
p/aB2dzYGJJscc1DTZfBKkx98AKsok4O1Fp+xsMUDv5pGjmUSJ37m6oo+wvsz/cc/8Iqs0raZpSG
cWiwgLXyMsRl9k4vI53WORU3RQ99yoX7tGWxhKktyZwHzJ0nDdPqQtSk28ST96sO4t9ehom1zuSA
bkbwfqrxhqBAr/yw645FpH/2zBNN6eeXwshKiouqlpBlMG7K0vo15vrHRAbgGmKzDAp4UZab3aNx
oYtrJ9mKUbTXjJpjjmlgKFKVs0gnfyxjmQICnQkaP0avdF+tDCP/lFZyO43mI8sjzkUpsaMo5E0L
knWXD9fQr8pt30h5gPkVMZKo7tz26Tcu/YHgzLlbvtStY5y+fknK5Mo5Jzl5wwL2VXjNcxieaBjg
hdrFGRh2GR1d4RDYp69Q0/+1Atb/ZwlDvhsRVPuvG1rPn83P4n+Lyn39kX9G5YJ/OJHNXMyCiE+j
t3yzf0XluO+FRMQwTDkulLx/j8rZ/wjM0AoiN3BCuDye86+oXPgP2+WuH5E5C6gTtf3/FlrIsqyl
fZUS5aSulirZwA3gG3mWZ9oE83xIRfx8/zGqFvUZDP3c4tYbQy0ZhLg4H6UzxlAu0gS6S59xnonp
h/ehhUBgtw65xd4DTFm5HbrXWXD1p+I19WrYhCn96OHkIwl1DI5N1WKuX7Qd+sFocPedD1yK2Bng
34WwkFZjW1onpyxoYVeUCccuR/Z5otoApr1ttmdjRJlE0E5yNgbmpBJu66G3NzTbS112T2Wj3Tsq
2JZOXOQzNW8zoIltmPAE9BZkKk1aYeIOj05iKiQ+ogLuHPSpYMGYjbMECsitE5Yrl9naHa/+nLqH
Zu4oQwtV+uaHW8wv/atO9O9JBObd2RlBfu+Duf1oPGLZrROBc+TORn9z/ppJ5hGRFpdZjRrNVIJ6
p9uRsbCbGe2iZzbd3g4vmbuXQOLWEcUHz63hFPsqUU9oTTZ7m5kqiS6XT7PTvNdTzZZ9nhjPBuPw
td+uG073hVlvcjEVjyjFmlk60LoHjFEsEMbqMFgSzwOyw4rMIA1+LCFONpGwL58ucIzTpD+gfTYf
oqkevolMPkrsVHWtSBgxfOxar+FWmihc2mG8M3IkVxW6/c1hXbIWkzdtA0y6oxT5dwTCXZEU9hmB
W+yIEDuwUDKH+xwEzrAW30ryy6thmJzbUNjOW4+pKyKj9m3SXkNwDG1jtqj3M9sJHyyrjAjsvqLA
pZ5tF15gvyi9Nm6CCdNOZFdrnRpnzxLxeYindUS14DlzQb9IqklNWFNUufM5s6PGx9AHGK/ow3cT
68KdXZR7DRMzR3gbrhQSV1s3KNjU+6PE1Jd+j0Kxj3OvfE6c+M1oxbRD74UT7W7zZ3caq+9ihp2H
/8Pakr5h/jCIjWuS9RXpTK9R/qEzi5epWjLPLAdRUVxN9Co91hRV7vu+B2IofgGuj6G8EOBIptw4
aazNvZr/mQ1wvPAaZrCx4NnP2HZdjdzMpWHQNzIb/A3zFtTple3a9DoMY/vcAuJBwKdSynacNfu9
LWjj5MMdWEZo2W7x11IMTz/efizq/Gao4ruX9ERlJq6K2NEPKDNEPFIm/1bx7lP8OXw4TAeBmsML
TrXxVrm4fISMX0IZq7sZ0FjZ1QJHZB79acG0/NAkGLxiKpyV13fUQDVJus0Wedst7M/Akh+AQBgF
JhMAmM3ntKgKf9d1WUguiKN77PmPlCnl5mCypXm09bdUteSBwhHnT8GZ/A/OxpDBOmlYA1bYy48R
EZQz4M6K3WtXb63KxrnS5NWpKgJsNCnfn4TLkRyNc7HLCoJf+yM08uk+1ZwrSELgaSB5Hq2CwEQU
Qlwac6rDWvNVAQJgahDueejo8WgG8EvCamjxyEBkc5+uT7WPpZuB5BpYHfcgLkK4FuRcpil6q+ah
3QENvul5HJ5CksWrUnFmEZgNW3rojjan3z2ERb1zM/2Mc3M9On4Ifx67oNPxqg1ROp26PO+PSS2e
TD+h+SvHAGJT1BuHd4DeHTgnitvbTtwMDsf33M1+utlk3w36+QA8VsyzmktK2uBhgKzT76rJSrF/
0JvCpkTBsSiuaJvhmmJwOuRx+4sTaLQZUHVXs1cZ58ZSGKSCjNhfOryMAIxz6eKr9Eh+mWV37+L0
0BY4KXM70Duwdc5Tbyzrtcq+OC38Lb9I5D4sxpevcrAom3hYdNTBicKz1lRt1E/xYswt8ovAK8ps
u9zbEx4pOqsU+8QJehkmwnlVu+EdXS3BcDhJrihAV6WQzgavGuAKjR8dfNmus/pxm3vZt6ruXzmF
kkQSQlHeBS+3CtzXOGddBUlMr3Uc6xveu+2FTKFx7cTwx+qn+dE2+XOYojuxsNjJIbYvBmvsqQIF
6pJx2uXD8h0Au+/5Lykv5vXe+ujiKPn0seBTA6CVj998WTvfvVFfYuAir1beWxcwY926AM712rWo
kTQ9AfRMl5Ceb6Lt1PmS8qywOuA0ze3uqGS8S2fgv2PlH01niO9xSitwYBZvgJW2w9+Bnsm3LOOZ
HEVTvvDsmLUJ3ML34sZJC89KYc44WWHE2Jotgb6EbBfW1SCjE85r5YHDt4Gj+lpzhZk+FrJxsF9r
6OReF2OyV+CmZpKzty7FFswkY8OvbuL9lLbNlkVQkhBxM2J4DOboXuNQH6xFomVdpDGy4jO1dOlt
CuK8pBL6w9A78gpdN6Alm7WzdTB4Hl0kfmBWvjYPK8ELMSqH7T87aWoFQBMV1h/rm6qJb4Rm0r0k
mXxy+dseGZOXtl0YaaC76QBrr3CdzevEeb3i3J4uB/h+OcqXy6G+XY73A+f8kvN+sBz842UEsJZh
QDMV0NUFYGwZFCQTg8HkIJYRYl6GCZupolvGi3AZNLxl5CiX4QMWNFCNZSBxg3eebOHFXEaVjAKE
rWEkyZYJk7B1rgnShGRyM+VvIqcNtnoZfHDRucsgZKpS4pShfaHOmJ4081K2DE7DMkLpAhvyVPD7
mcw+GcGTU7aMXNkyfDlfcxgP5jaeoyOTJxCO5cvXP/WmDyWNSc5YRjq1DHc0UZHAXgY+vYx+3TIE
BkyDrGrxFC4DIiXIcNwYGe1leLSXMRJpg554I2hP/TJf6k7QOlli8aUfoWIZDe8XBhZ86mVApX+i
2UfL0Fou46taBlnM883RW4Zbgyk3X8Zd92vy7ZchmGTLkcd9cUOeLNaJZlQWy9A8LeOzWAZpoCbO
08hsnS9D9riM28MyeDvLCD4tw3jAVG4v43m5DOr9MrIzn69yZvhxGeZTKkeRn+R8riLjieWWd2zx
LqkGxBDBs1MyIgsk4SIQLFJBsYgG4yIfsM0gTQ6PFy7V0KGAIjOoRXAwF+lhWEQIQ9dvM26Kky/c
v4ZmB0i8Nt5FX+LFImP0i6ARoWxkKByZUf+IgrI/6FY7Z5CA7OIWQcRdpBGq2djCoJaEi2xSoZ+U
i5BiLpKKldcmHErjUS5yS74IL/0iwSSV9VYtosywyDP+ItTMi2RTL+JNtMg4HFHSBePHj7qIPMhp
D4BqxRu0UjgFX1IQmpAdkEoDPXS27IzD8iIclV8akljkJHMRlqxFYqLNPNmG1HetQRhMa/Dw9esc
6OEStf5fQ1mET4QuYUD53stMspMXdK24Edzaue5v8VQ+TNPLSaTH5CRrO3pyBpYn7ACdc/GESGe/
tmMZvdZUdeR2Vdwwma91a6ObdtQuGYDX2t9CyP4uTGD8EiKAlzn7uPPrcxnhqRc8rlZ50nZngn7l
K4bHlJiSmrZRF3QHi6Qf92bbvBtVs0tc5dGUnjpyY/O8WXAX8fPsyOap5eEHSzt+/vqtIjfzLR9M
SmiX/yLhk4oePfo7C6Y98DZq7zybvZ0zJyFuXfMoILKuCvzdRECiZjPj83IcVfyquvyxhJs3PiiV
o5xxdPRhZZySdpweietwB6AZ783wOEF0MeK+nQ8ArfG7ZLOxFcRpjtaQxAdLhfwEtqDKq7TXPJs5
bU0ZJJHGC7FQ9NZb4NFCRmCM97tp6Jtz/e9k8V+cgob0MqbqcPm/YCK5YP0pN4YxndMxtCmyCfht
YbJyd8eLbKdmO5Zy2yiqEWrvQPMddr+PrnB+N26CM6w3P1RU7RLUnbR+r/FEieTkjN8tU73kEkEP
uhCNBS+DAGLm4pPCoy6sxFpFVXsqZr597fNozRpnaVsHGt3jNe72DX1lIqZbahLHzFMcCeAqADuK
V2NdPg1TK/jsAGxDjW+eOXaoZ4C43lpAwQbw9r9+z2AgbY25Z5mRUhPTiL+JrT5ZvH1EpXlk0Uqg
TyOCLzGvTuSvnuYukHVEYBInfE2ClKS/ELehL+FiFeWJJ4R6o1UvfjaV4lW31FtKwzYaHSQyaF6K
uzkNrCH7AgHfZPrUfcJRwOJxLECL3Z0oLZ8LoqPkyco3+Ob8y5Dlo5fmzspNcadZwtZr18RH2Y39
8A5Pww7Tq8vu7po1XPtzWMOtDpWzY9WfkxaRaHvLsdyiMJO1u30udFc8EOBTgLNGshgki4dpYGSY
v/bdKrNvqmS/2irp78uut25sM6zbBCLrgN5LJ01fLCxBjzVcm+GAQtfmKUycGe/eUbgjtTadY732
M1S3VFIf+/VLCITW1ki9gvse/5YRvTmGSd+uv36JpJfd/Fa9U7IVv2gKCcPGvrtW+mMquUaLhiaf
EDaE5hA2J03z8vVFhrwTzWCOp69fcv8rqSRMIGVqi+QFq659P9nZww9qnmLyOZ6S7GEhrp5oW31L
5eQ+jAkNoumsduv75Z7+QGCYsfmrCi1J4H7+ntjxE8L7eIqR6e60e6V3hh8Al5PYdHxYyNCJk1Fm
/pWH/Devy9xDEPjvFs7OnddZJxrptozj0Rp6cLhh19yv2Io6j1FDmfuAnJU8GhZpxPnck7sc2jU6
6CaWAbGjlv84Y8jeKe5W15DYwBn1lGP/4F/+5xecCCvSDt4Wx7+6RMKqDtVIPkbx/o3oBTt3+X1y
yt2hCP1byFh0/foixLxWFMpc2HBFJ2VjZjWS2YSnqn7MNLketWO1DwfVg/t1dgP2gu/YRHPszMq7
DCn8KEdkr19fVITnyKSrBBt3tsdQ0LwaiqWcpyw2xcsvU3JYEPYIeIKELLGNjwAXopRSTlUFK7U4
pynfLe65cO5+aTuvX18ouxposPB6vzhJYjavFHKVy1rLX3smy3CQ890eNQKjwZDMd10U8QlX8n2i
k/pEGeVHxN/pearENR15DiWge1EZSAC2ebe1A9bI5egw2NNU5+lb0lGlmpRPFcaVsxis4GER9cCF
Xc2/Jtz4Janod7tHiAmWiSzhbmtFunsplvBL6BX+7ynl00fFxzeP+FnCwLfoWDRVe8x/BoUF9BBb
FcKQve9j5zqY0/Q5eD0bGYRho40SPl1zxwGor240ylOlEGb9jtqy4JUhgLaJPk4/bYiQhefOlJVQ
aOTNRF+K1kISYpu8j0pOgoHfuICRuN/PvrrDRblFHoQWhLTi0lVesbbtbjXg/GhsKrAmvUyiku1i
Kayfo5Hu4AVg/J3ER1cbDrcOT58tHvO3AsPyZpBjsncmBU0aLhFulPyekohZR57I1wY9nDdDjNHm
31hMB3luthjvlYV+4ya/k2w+GAslEthjv/o3T0ba7GWvthg3fosouBSqn3YerCI8ijDKMzUAlFhg
NJ3z/f/r0v8nFDfbj0xU4f9al6aUMPv56z8i3P75R/6pS/v/gNMGPNF1wG+gP/+7Lg28PvScKMQP
Gbi+uSjW/0S4OfY/PHRnqg1BZvgWAvS/dGk7+ofn2pbJn/QCH/Sb/d9BuAUW4vd/kqXNAOS+7dgR
cjf/c8P/LEsnSYJFoaKFlyQU9tIS+u8h4XzxSJqYBVao/S3MBkEPDecYyOz9OXC5Eksr5yjrzDTw
eYNZvXJvx6PWgFw8IZFmG1LPxbpN0DDKcjIOYe+ofS/zhXmGzpl3jcEDhvb3yG/Er65ox70IC4N7
vTMLBoURJjANIKc2lPWDNnrsDcpNQe9XfftLpKlzsIY03AHutu8JQzDCQxv9kL6bvM+GK/Zh3gvU
jtCMWIK60Y7QtrzPbml+6ohoNWmqpPmDjbLcYlwUKSAp0Z0yZmoWXyqD/Fv1FHd5k7OieduCNGQb
dMqM0wyVxwfxkow9Vjt0iLgYUwHhthBHXYj6zca3eDNINm4Me+KvK+dagWUu0uYbWFD3qR7aZFP2
U4HH1KpunIRcmBrS+mZwc8Uc3qfAUxGtHLIthKRM8DZRWlMfL6FbTWTAN4w97u8oqTPILrZNUSLo
JKdt9E2llkXIjTbYF3egY8/CBbeBvkUlce+rbz7bR3hTWv725/hvoHr3J0GqH+TtgHbquScuJEtO
JIvP+5EFI/W9/sRBdhyjg1kn+toTG/sTMqKi0cT9e8sDaatxud152hmPapbQekw38n5Lr6cfnFK9
gvolxOIu96Z9m8cwqGM3uWKIj3dSmQyLWYNFUlRNvDT+TkwvVntp2s5eN7QA3uyMat2UfDsQI7DE
29KQ0OK1VZaPxEdoFTFBr5ViHfExQtTCalyrD6M39XXuFNvWoc0vKrYwoXYdndx426ebwsSK65Do
9kF2cExLr53hfdoq2jHh2Osxd2pcRg7LaZcmr6C32ZBjsNi1ugleeTgOO0nL009fEN3z25RshsfS
e2XJKHhhjiT3gnVtbWgKkSVB/WKVE9I9mKPBN4u64tl18/luSRfj3Vg1J2HiuK6B+mFFunkhzxSZ
mgCgYzt4JdPdwLyuo71vNf6ec5g6dZnZ/KS1k8puK53DJ0NNVKMJHsh8LrCLD5X/mFmWA2PikdZY
JeD1NCNwVIvc2SkaRzdUvtE2VbB8YArPTjFdMWS6VM71GROC75D/Daz6MNSoqX7OYlzuuib3Rdig
JFdbWWczSwhHEVw6xDjBSEK1dXWFbh1joSL0Y0ChY8URRC8Of/ct/Y3JGYu7XsOUmmlILaotdBw4
xtkwuOQCxgAlzvEdGCNLjnmG73yxUazIuY3RtQ3nYt/7ef5kWcA+ht4Qu9RKkDGll26Shhe/lJPY
j0EDn7DM6/LqIqF8Ko5OHIEwwFJhaO+6CGs49yzm/ryOP5xCTzyLnWBPBn04UfG16NpjeJgal16k
1mb5YKcjnVa+AkaYCsD9tcluYjUCzqIwuRRxik20kNuEaRF6YBuKn3HpFIcg6k3CtUMS3gu37fel
oeUp94v6SIbNuY9mPMD/G9Jq3QzaS1ZYWbNvgMvnrQJU8oK2TJrZih1U+7LJr3Y18NHpaOxoU4vs
MVfK32bGlxfpMWDd0w13rDeEB1SVEbDoKulDzPbIccxddZ/BAK9N6K6XNvCHfc7VdEopjGdSzO0X
z6JqesJcsO3Leficx5rKhWGEW906hLFs0h0/aUlgEUHWIX3WnELSTdMB2ctBsK971mv4gIrIe+66
tr0OVa45mWY/TYscUNUWG804cSFLb7DQasWlMYjGTHXuHuspQa3QUfqey8b9PgCNcNZBbqUHrfoY
XYbNC3ZEUclv0wyOLyaMe+Dk0zxqA6M3oZwiW7Wej3NpbqNn4CD0JtPbfQPk1e1tb+pvdaiDD7M0
FrlVDCQKmSoHHHXZdGlqw4ccLjhZBfTp5k9OMqqLDD8rItPsBcPkzYDNf1dTTpVw7NlnHGmEGanl
7fxNKgdeQIFC9ZLNJtJEXvcvpTnEuAf9Sc0YS4b5lXFzFoys1VchYYHWpCoAvWORqqccW/xFTnFx
bYbCcAlIafPd6v1sgzI97Wv4KdveDtWW1SLe0LAg2zki1NaqqzDZWS6m7ib/I3pZOpe4SnzKS6yh
Ojd8Eg4BI4pcOWSyD7EJwA0oosZsmSp3OLkedX2a9teHLDRO8ojfowkiAfyXK+YyN+GOigQT/Ipa
aV/YxUKT57nJFpUbY7ktkUOOFB2aW69imFMTXliZJGqXFhnESTZV92HIqYowUk1qVrfJD2oJvJp3
gM2mdIU8daK3IA4oDOCorr8cRryLnjFjrLphIWE5UXW0rPTmQB4wMYaDz2sJ3Qyjc1D/g7ozV3Ic
SbvsE6ENqwNQCZLgTsYekQosozIT+w7H9vT/8ewW+hdGGGGEUcLKrKyyIknA/VvuPRc74dNELuuL
D+w4tA1Xe0iCIvYzBuWzHEGJt4WECEiAaD6Qmy79Pvpk/2h+Whog+YW41TMPY4RuSri3coaDFiMZ
fcPLUL3zRbQnaCL12XTlL1izRkisar+3V9ZXVjIwJBvYehddP7IXsRO5TVH6XEw6C4Pjy8aSuHhe
/6MzneGzsFOs/YJaiOfHbH+6dgZRx1mo++tZI13e95cT9US0MwtPdbZYCkwuK3DZdM/PZE5EEKWR
kbOuEuco1poHpFSgCUMlP5pkoEFNve4LkFmrbL+EsXWi1UJgS+0hTxctTAoLA0Xs4zMrWqQr1ZK0
T3rM/n6mqLg23OhPrl5O15p86uNCj7KncLL+WfkmsdzN5i0amHpVuhFd86hsX3SnXrBtRW3+XDsE
HhasKK5gholpWLUKemfpIg9kjqY/l7r09jCoMDkOWB53dpJzesZMKmrb8T8oNuKndq31MAJwSTSY
4j2xcw2lBWllaef6m/mFeHIgoj3T1qyoyUrQ9xIoVmQAzMwNeOt5mxUv9cTSfvK8dtlElV29NVRa
uxghUdCzat1BaHrqM0D1bqYTvezHr5L40YPWz9PNZe3DlDxy+IIn5xUDA9kfLS2+pjMIpYtiJVAR
U7RvZivaG1pufOtamZziqrSep1XlVPRm8zQ0zfTmO9GAwHIarqXZ9u9u7MmdD3QD07xX36u5H3Ge
ptPPyh2wPledZbP5Tzv5oiPUfE4k1y/j0yICHYCdsSbr4qSCojjNXcO6OFOX/2lhjJCda2QhYQRk
guBGZvxMNhYxBanPhYp3KeEQR8YXU7D2WQ0UdI3lDz9d9V1miflQ9D00xzTVPjS3Gz/Rq0YISBor
Zq6wcs5VjmNvrFbDhm11if/Z1Gv0vHgWhwdLfhPlIG0oviTypM9oi8Vb6Y6YsnN93tpswlgTm+sn
CESlW+z4N4Te2t921PcgZXzo+Y2Pj2ElfFPpXYO4WuawlS5aFbPQxHaICIHUWdXc+CMcYFeWz+k8
6c0B1C2Wv6EjzD2dpTFtWsrzYl/76/TuRL7IaIdTNtllhEIVyNNMfseYdvPNrUfvsjJzgY1uRP90
UbUyK01clsl60s56UFMXfs22A0kTGDspT5o3dBIIUIWZqcyrW2omYFiXGFcwW614m7GxZFpEKcne
w5hj5mU+O9u1foNYyf/croQMAUU46JcFq2+rApvBsK8KRekPIXt98UzYUH6CZmfAkIgtqFeISWRj
zb95DmMIzLXR/cSq435bw9q88xf22SwaNbCXaHqaqDgxI4ou2jZCi1n8peWLk1Y6yX0iHaimCmHc
KchYnRLzftITqwwrlrhbRpFc5oCjL1NvtCcM2fmz7iLkRtvg5O/OVMaveurEB4dxBDtGDiQs5Rz/
vY2VvKmRCdWonq5pb8kfWY0ACbct86ucmNfcE72HbG/MT5TvYJHpFuE1KHpzUvfiyY878V63jOTT
LEme/p9MJv4/StvjbTGRj/2fZw7Xn8nP7mefDN3/EsT957/79+DB0//lG4YF6902LMYF/yWIM/+F
2M4n6I5uzPj3dOE/gwfT/JduOrrjMZCwLNfzQb73NWJteO7OvxDQOexLLZO8H8Oz/28GD7bzlw7/
34I4YXu2zfllWR6yPdtVgrn/YrebEsHEgMthJ4iAolpN/dOgfkwIu//9o88y5vzCDsEl5se8GZ5i
rywvPOdv6Yx4lnKBBTBOvyjxno0MTjQnMjsn17ia1BxeRoilyGqoBk5P6qVhBqTByAcfgBGYus+j
PRCAzEUEqbbGLFUo2xTUvmOJj4pwrOXaKGuVOZF2k5gku8xO8cNZxqdeiYkGW+phgjerUiatVtm1
Fm/95jDpUbxJAr0FEU52eVo9BKqGsnsNyvjlKwsYjuP3ivbg3jXI7oBIRMawnjKExBdr9N+BE3lH
QSH+cNgHqVRevFRVfXBxnq3KgmYqMxo4XW838yEf3HL29pRXIA2HToVeOePVsia2FW66z2ozO+S2
th5xM92HBQPcqKxwhEwEtEHlzVY2ucJ/bZVtjgqxot94xBJDncJI4UYOyOFuAk2Z7iZlv5ParwI3
Xq1sec1fg167jW18J6uy7tUlTr6/P4DzpTuhLH6aMvvBPDT3MNd/U3nVIeAU5cfFHOg4LFYGJYcm
WwxPPxZCgZcwEr3DYWov20QZDTNlOfRhUV/WRIzAxmV0k6hBgxaPYqbMiqWyLc74F4u/RkZlaTSV
uXEERneNLXBca1O3Pyq/CQ0xFR/TACfXIkXaGNIXasg7DAAym/EnfUVkJQ5tVX3K2A67gjbfkhXp
LIyUwmKZGD3pevPUKGPmpCyaDLM9JuzG+6Dsm1IZOSNl6TTwduLvmZTVM1OmT4/RbgkmcBfFuJ8q
m3VPYS+/faxHXMBPumXU19nEyyMIOClKPWzwl6bKaNrhOLVgBAUDwstjfV2UJdXR0MURTe4eflBh
4Ffwi+ZiD8uX8ErvTL7Jw2m1HvgKftfKKqBS/w2vw5mSWu0dwgO541LOITF603ONhH1jSb35RcAc
Xh75u2yamhWkNKGGudk5XwkOKQpNhnPt3Oj65XVu8BDMyqirRl8XX5l3e55Ncueqo570EKkw+LbK
6rso0++g7L/xxCjDxRE8kCJJz+SedfWjW8FQkMBcBxX+F1dZijFy+VDsY4LQ6r47La77lCgLcqHM
yELZkgv8yXmLUXnAsYyANrrwIPHOKDszCdBViDcLYT4iAYHneVTm5wSlLANMgsCUMdrFIT0oqzTp
73RwGIYuziLGPf9w72ajRmjruscJDdBWGOw+DXpKGPq3caR8ktoyfHmT+ycj/DNStm1XGbj771LZ
uUkLW85SWbydodY3XbZAZTTno4NCD0DN9GlxdGwA9XN0ZMoujm9cKAN5j5M8H+PpNgvmbTXweKNq
vO8lpeT2b+PiGV8GBT2CR5zp7YhHvVJu9UL51tmkSDYlOggTPO2Vcrcbyufus+194rJIYGi0W1A/
mAKULx6XAWtxH0ELjfYpmaWz0yh8Q6RX1mb4a67XlM9+VY77QnnvDeXCB3ueh5Zy5oPj3qOWT0KH
2Ck2Go526THyL/VuVb7+QTn8K+X195Xrv1X+/8m4o12yr4KcpsnnGatyyCdMa37nurgamsl2zBMD
ZAyizpsRmdIS4h7uGHrBHliBECzACFYgekWtJSfBGHpYMB57vnNOW/ewAjKoARr4imzgK8ZB2j7r
CPbCSpRPppguAj4RD7cFKoWtc6qDpNK6C/KrbOfAnSceELZT3Nx0sgtRcOmURIq4UDgHTxEYLGbl
xtq/DorNkAJpEB1NN7pKY1vC+elcyiOgOvAhnKsE8UCNDo9EUR9m8A8pGIgJHISluBCmPPeKE9EA
jFgUOcICIQEg+ttQTAmzzH4zo9iYMUCqcVz/IM3liIRDQUgHljgrD0rFqPBHLO+e7tzpEv9p0/uk
aBY4jrGsIYdYAF3UCngB+EL4OaMnxcLgVGJ2OB/GoiR/NktrEkgJ/JDFL7aLfHgRyVEyNvYGkA1Y
sdklA7sxqVr8L4cDQB+qqvk0GcyeWd8VIDtc0B3sT+eNlog/hqJ6gB5PNy/ktvmK+JEq9gfY173H
iJGIFrQy/miv56lzPj3yJQI39eyt5icng5sBqSKACzIDE1Ig1j8juNBNqvgjU/vdeiUhZgCy95IP
EekK1kmgJa2ilzR/OSbLCWz1YwJvMrviufbxxMwoobMOvRoxnoqHEgFGmRQhpQSVkitmCikSAc/g
E3oSUGdDxyERs5ev1wf9yN7yEU06GfG4oFgESJYVNEujGC2xorXkYFukWx4ZYzpnIuq2eQ3ZRSjG
y8LgaVvzbkCsTS0ybvGcW5APtw0AP7QvORNce+xRMxHy0VT2ezlDdFZcGQFgxlKkmUQxZ3zgMzbj
8T1/6A+3BQ882a22jxWrJlbUmlHxayaQ/YpnMyTQR3QQN4X8USjiTT7CvvGB4FSKhjMqLo4wNR8Z
d7clviANU5McxLJYozOX2I9KkXVYkSvIjg9vR1PkHQIPw5rHbTsoKg+4rDdNcXrsGWIPve3wXCFY
iYD5tIrq4yi+T6JIP61i/uQt8UAaukS0hEBzeeoOuWIEFcCCAEIPMBfgB+nzqVQ8Iek85gUFR6FI
Q3oUG4FnAReYm8m+NFb5bY7eFyhVCEXG3L9K77Oe6eA5GWeozehPRkU2miZ6oBT5UGHXP1e3n3co
CqZTZrlEjZXi6udOaEhVRzra9NBLTOvUi5+oUT2is8hvVYylRtGWWDism0QRmFLFYjJxFe3z3E0R
l1j4hxlOhHE6DTvh8NimXg1dU6BdUYwnV9GeMoJwEjE8pYoDxYMBFEojMOGzBxOFrPJWK27UMEMa
nTF2epEBxh2OCwv79keqeFOmIk8RQ+/tcnuAUQ34Oi7JROO89gAZy5vT2+l9FoRPAw7PTkOpB5TK
y0048CxLq7t7XrPB8p2eTb7yM5uYGCEioIYZu1dBhJkZg3KMrTHdjt6gMc9xQUJqzYc1x/NjNsFu
aV3z8ABxcaU6OySZ4AXNMkG4M8OdmiHfmdhcP/DAQnONnwiO0kPH/SWGxjjHrmZedKsfjz4osFUx
wUrdfNWklx+NFAlwabAdy7t+l/Zmd4e9cKj/0sVaOGO+Ao4RgjqMRMdbdOt7mHcoPgBQvURQn3NK
VDMtQLE5gxfq9Vxt2TQFYPb0N99S/UMZXdi/3dAOozNm4cI7BqQoa5jJlRakNF158Pz4VLuDR84a
KsYuZsKM3AMTXZOy3sK7fLJVIZKxv+KAhMrWKT6bi/OA91Nr92RWSPaS3gF0AzKFqn4FufDhLDxe
eZP1z3H+d50ABy5VRLjVVZg7PpctGSwjcpH2eflLkFMsOWLsSd+aXqeJ37oih2j1OSWMyX3U4g2G
THPy+aUaU4n8QNVNpcZaJnfkkeCPx6TDs5OKbLcqxp2vaHeV4t6BWPpw1wESXl3Xj6opaowucPIa
H2X7mJoXJI1E/G4nnJt3qVPwxAkbrGT2d2urHT3Amg9GRcve7UlVcVs2eusqnucBFkTW3K3G7IK+
/o0Eob/PUCGC+J12ybpNc3kaQPxfl5hK3Kpy1hwxAd8mA9VgtImM0pt4eY2rFxz5+n5Bt3qw8RXs
FkdqeC+a7OxGGaq6lKxzh6dqjjskGB3NHNYAsUnYpQb+5L0BqMf0Uzj+YWIKtknhZ4SzC3wA9FHd
evdRw+Ov5fvMRGy7JCS/WNOx/KP3jbYBOcVf3B2JBMjMgKSMP5r9Z9Xx2I8IoO+9V/+Kk09dz9+H
iA/DSZblEMkZvqVpfYyG/wpSyAwzPp/nCGdjHYVl61KaOzCSJVqhTMtfBm36wIQOgTBqkRxlRJdk
iCgbAhObeJhDn31X1gRxmRtPs9H+zoTzLWxSv5bU/WosTt80QX2b5CaKL0iXPk6CxEdbAyiRiVU1
3paF1UOJWH7jUbEeJLuAHQhnG22vt2xon7St2U5Polg9RvFf68fwV+Q1EApMkJAWNBkybq+wr53U
r34ifdCJsKlx7ztbXnN+3VJc+jJ/c4apRJ0+now5I1MMud9ei5Io1BMyChrPf6+mxnpqoywkWB0f
m0T2RNgCxdbMcDkxxE+d7v8uMASs9hyB8wJWNeIgf4rblNWqvRsmgb2kb0mP6usbSGXMpG0xbTv1
TMrBP3Z9XB1ErP8krKfAEN4up2yE6Tq73tXMLP/CcBoZp6YdKjqyXeFNI7Qiae5tm5gD0JINS8vz
aDqhgLi9a2q3ffTVCmOvWY8EUIWYH/gWRQlemzgVQb4aKM0UwxB6bLaBL864Ws+FE2cbjhoB5rX1
kVONAOw9ScqQ22i3utfOmai6gxfhxk862GgQz/IdkXNwy0eXyiHtSwh12q21G3iWvl4cRpIz4Llx
ksSvPJbljYZ55ISlL2RcH5DEbJ2MBWOHacqCLavkzDcT/+hb9pcxdgaxJ4l8NOW0406Oj5MDb71J
fPh94tMhd/3EbYdJ6lPmzck1remnD7spGMyI6Mml/uBvO18cnbmu3gyPCsXExlHevDQCLUVNjtfG
Xruw6r3iMpfCgOE95MxGkYpKYikwzVQvU8xRjygaqFOdZFfDa51Dawy/zXmlS6XZEM64I/bAPAs3
bVksKb6J755GUV2SpldxygYmO3iWgt+39pqL4aTllun0xbKrJCwXhjjGkoetE+VBgvVnTMtLI7/9
yHvJiuii88FtpOH+zhsAZmMyPa10lmtBQFbPWHusWR5VUUeuwXhY0HduW1JuioiZryaMt6K3aDts
cRMWkNSKuIp8atyHBGLp0ZxDVURuwWI4AeQnJg+8YexdUe3oe81QTv321BZjv6PRBeIxfnnA0TaO
xQB5fIlL5ySo3wufo2WqvK/FLFJQ2fEvrWA7lJdocqsCkdwojjNF9nEqcCkb/VYrdf8o+yFMTGX4
qcHLQ8YPyEH/bXgJQMk0qQI7Zxrh5UyHRN5uetPKwk7ASSmn9JZSXW5X24LPkApWlfoPFgaAZtL5
HexNSGJrukN3oZEvgWC3e4lglQVpZ397c/M0IhpYm89WiW/7sngfx/HNXBSuyiQ8m/AXhgNnrW3+
EIWyj7Pc2vbrYG6pIq+GnpRhVFl/tGS4gzXZGB7r2FEqDz//gWvBNDYjHTi4txIuHbfFmdVaiBkv
Ptpaj/9k9A5wpr7rYYYprLnRjT2Qt20qLAPIh1UaXI8LnTMhsEdihj22y4GU7nB1GO8zJyy+qoJ9
rpZVwLbnljl/sfYn8lgjuh7sVPndGuqb4Xv4zh393sc+aDxyAnbCbvytwULgBj2qO5J5fVMpXNC9
TDM+57IgK4NUmrOrz2yTRhq1Kckr+s32t9Dh1mtAIe56G9k77ctySyblbnoBIvrS9rWHYtaE7el1
bmBNlEDNUPAORxDO8wETMHC5IWiQbmG3IajQXbAGkZWR07jLTNmF4bkELBKGXZkv9s5gzQAMmgT5
WqbPTEd/WnlRXYZIh4Sa9dG2RnpJ30+4Xser0eqR/5rK9EGNe3bLbPyavRhDEHKVgMsJnUNaJ89r
kotN6TbDKxcJStCiZd8ksFsyIzrZM5x/CQ9Ipnz8xNS9poO1b3rb/YyH5NnstOfEpBUfsqg7dAIB
gVFZ4RgZX+w45iu9wMYUnICrxwfjaGgj8pxNb7fn9yNmLkU2VDXzGs5ks20MjWN2of+hACx7pAgt
gdESAZM8sez66iHtgRAmiocFL1dRDUeG5LV7YjYO64rhO06bR9TBcxMZL9H6y5u5aNEe+ABZsg+j
T/4ZHexNuDa/cocxLkq4wDdjf1MkxbliSb3zZrs58H0029btfYqppg+qxY5fykj7LCMZDFBSPp3R
eW41MEfVlFX4Tu7OZJe3rh/WTSXREBWtxc3QlwFLLO2ZmHlSoVgUsdUadUTQHea9snHEPfVY2a0i
qPXJ3nqWeEIvBC/aIVqTx7Q9Y2s8j0jVb17SHimey6AYung3JgUmSwqsVYdvpvXfpiCUWKPy7Ijx
epU9M54qhzY2YW10F1d/pEl/6MohCV2IEZthAt+Qo9PTwOFMlb3PRT0GnLhgxz1x9u5LJ8VHCtOa
m3W19iiOisDp+uRLc5y9a1kXo9N/8upVO+RD7MVbzb/JGT/rmm60Yc3ucGIqzqVQCGD0Vt9TwrGa
7tDTbEwLgGBN+0ryohGmpDqgEntN0iWGYUtoaVxNlxF90sapi+rA482hShWIl1FzgqEz5v0kQb6X
HqZpwxF/CHJbsMIWP5Su/5gj7vXwSzBU8/xDvd7czr11cQcnrs51yDFRc0J4BZOwm+MryLFlu0Rb
Z6mHW4kae+P47ueAzmIj7PyD6p1MlkID85dt4lT/x81iuRts5oIWn2tMHZya2yqJRIi4rNnWhD8S
cZETko4UJIfCVtkW1HGDOU/knNxmvYz5YOzH1l/2Wlme5pIarli6M4LlKIxrUxXO+8hp3maNMIUU
PcGmBgW6EeP4kowss1vzibDpbc3IbgPDPNussgVInLpMEDGTguY6lpJ4Iam7u35CCm9DKtvQFWNH
jBlmJy0BMkxlmFS8cycQtmmkCDsT53lJM/AfK5Npv2kZ48OEkpIXB27Hhp58qbFbROXw3UWZddYc
+UYDXm8jx1EC+fqQEQSyVGSoNY+uGcWhU0kbJRJCv5Eh7Cs76HlGqlg/LVrBcTOAAbtysM2k6vFo
aCUHgV+4pzg3/ggX5ynae8IDox7tiymZ2qcapDOc1fRH2t4b7d92TZR3n/m/yqXrztSFguy6TWMX
DAvXXgRjiWvASIjUGudH0c5Qo1dsVeTJZ6jUQMAMglPXZ3CFtsWwGzKnGNMtUvywkR/uXfGL1fFh
YUnb2caxiVlHlbI5kweAtn1k+BsfcJRySzQKbM3Sm6hWonLLGazc0CJbK8K+mC7RwG8VT/rPzk9A
jEBcFcOCUEgrXvMpMrZCSw7p6vWHlLoK+j4Zm2hUGNH+0xlU+QXUZdln5FmM+8x2koPh5GHGKuiZ
MJDAwWeqWenDJXR+rdILW5CHKwFcmpQyPBL1H0zwmPRz5hTcJ5/6nJ1EyUcP3AjubHy3JhjUc29c
8w5EFIGueGn97EfSj+ZhtFi51QZPQucxKsw7vk5tNC6t26SKhDWc9KG4xoybGL8qytqcUt9l7I3E
81SOy7GJvucFeCeHj0s81lFPfVVAL7gLEM6wyjYxjcDhrnl1GHn1j1jD5YmQlYR117myFWd0b3fU
XFl9mOFNAZJGjhg5xw5JVZDxBe8JJNguUEFOtm9eoy75ZGMOsg85ZFjhDENpbWzdWHuv4oQsW6QB
a6G3h950PrDBfQ1188dIyTLS7LkPHHaJFTeUixKlztd/2D7h25AanLHYJeJKix6IHvvhj5oHvKZV
z3AxNS4p/AJtBeotyIzMxvilsfzl1hl9R22bc0mYstzqIzNu1A39hoS40HLWisaKhFJNkE8Pu+Or
Jbc3nFl2hUm/flaGKE/JWAO2KHUy+krgt6V/5I1/RqQ2Xj1MgkaLUwb1WLGHntDsiPOYA6Ofc9iU
6aldy4gxHraq2kf01tpZ/57bLLHqrd/G5fvU9NGJS7/bgmrId0lFfFmptmyDtqo/HURzRB85GEkX
2NKVu0Y4y64rkx1l6ohotssxt1TPo6XZ8EDGq5YS9NFpk7atkb9thNZjy4n09JCVy4OhRxS6upYj
8svODOfXt3bQOc2KMvSwR++tIeo+NJJigjjS3EPaZO4WUSaMIgbKHgFvx1L065nHSGGU2QMCbdzK
2ZrupbWQu5IiHZ7Rk27x/gGmrKvfdUWAnN6L/toXw88Bt+FY9na4zI79KL3EvVtdB+Z2HrkqXZfS
ZTCu2H/yQzRob4t+raw++S6S3ZyUGtFVRfs6d8TbDu6n6BqwTRDQ4i7nrI/K/MwboR97zWGNiwHY
m2OxzVG5+GLNDqTJkMOAVvjA2octoVpkdEZ9IJeGbFpnRa3ueDut5dvzj4WdFT+IXr7GTDpyWrN9
5rO1LUUL6Mq9StMCSoHWKNRX2KwIdQ+t7I+jNKzT3x9944O9hojtpA6sa4NdABdItl/MLLtbtMbI
iE9koMXIGnt7R5V1kn4FyDDNlD882RUzIWo4y4EtEnK6xSfDN66x4srVMb3kSHmqpDW3Xdr+qfLY
e2hkcu2hPVkIeTLvaBQk6yY+G1W2POG0mtYd4tTzCLcuYBReHrDtefuRsR5vIyXDYIw2DZH25K31
cIQ7cyrLETDe4Neh4RfxdjUH41K38QdqgvQ39hpOYSIiYmm2x45ZPVzD2ditcj5xVJO2jDg1LNeV
OXaTdkHTljAmjBT9crWbfYAqnAHwOwsydqgXMmJfnjyTZDFzEL/NYR72XoEMWcREfkaJWK923jw3
eEMvQy1x9+kbsp3T21yZTKCFhn6P3sCenpdiCBvJEgxZrrk1m0jbO6ifrjBUQiSS/dNam+lpMJtv
TlHr7BGQ0MUZFriJ8XcOoWaL5+fNLlP9CY80/xM3LDGQnHut0BHhoDkXENIvSZrLF2Fz60fd3fcE
7TVs1MDiqbv+/RHZuMDYowSjZkHnM/XpXtkd+kVdXicz18hMHrcxqdynuM34COTs7DCJN5fanT/b
XGiHxHKpleyeK5NQQKuorzBcTynauG0U9TQ1mFMNNdolfdMPl9i++U2p86jxmjR6DUsW1fBp1pja
8mKHJfth9E/ajWdFvorOOdm0FvS1xt1MpvHa1d233lt7Z+mGl5Icv61nZ/6u881HSuo7LxvT/To1
9D0tifmJOCKoVqUin8YPHLwpoGiDKTmZ8OdMG6NdFs0mCfNesu+TwjtokoWixZN5Rk7akr9o/1yw
zmuN+cNi67OpvPSfPLJUq80Qg4ynwfSLwAW+HJt4zlzh7ipMcpvRdb8sRIueRD7H/OhzIEkUHgwg
SfeeliOw8pHZS83hg62fxp71fDf2P2l4XVE8uXbyEaeHmm35xrBJwaQMX0H10yp7g0UecoHK23pf
eoMIkBz5cTmZfgi2hf0ooZNxVj/IGeBqnblAKjHt4oa93pg8i3zOwrQY+NPhVFKPxS3BS3ayd0Fs
Q+gXLHUkUVOSUWRWIapukThs18yXQbL8QfVo7kyIokHMmtLMfbEvOZN3SOX5NNJfjIKzwX61x+bd
N+gVRDL8cqvoxWacG2qR8VkXjkfgTB5USUVumPGzGYb5ZNFLbsZBf/fV5hZ9787rnV9zApsdy7Pb
6J/tPH2bTn6Ohj6BmC3w13174s2FJrsfCTy0ygpRwUK5EXc7zm1NQUKQ1a/NVwsSmp0YXpQaRjGS
+80s6ORbjcU35oViRrg/Oe7WRUui5rGHwRkuS5YGpXJpewuCErcNVj5S7vltMXDZRCLAiguQyV1f
18aEbhDrV8bWM5NAQgO5WItrnulvtakFNkOYkUTTK7Wwtkmzh4t2+VCDY9p4VYXkqG347OUHa44U
4aL+vApvo4OX29BOnQyn+fDKaQ1lTPTNnA1MxfslMEgQY1wqj6vZP1KrWTA/Fu9oP8BmJK/su17Q
Oz/hu1/2MbzUTb+8AG4gNHNg+Jmlxg+jd18ndMw4OhT3pMUASi5bsllXW78l1LsEMG7iEj8TjeJQ
t2DuBro7pUjcTGbcqtMFVTdV3trCHF/HgXgVTVWOjQqo8MtbKTm1dCTCZkXptdjRa2/9U2QSAnAO
3SPhFI974y2zTcQyib8fRuc7Qi65ySzHCWRnvsKDlgr2RJC00cThYLN9p+cMBr1E3dVlO42vjN0u
EAESluIgFrO+iTz30a2ceLNhERo4i/3S8gxBan6tfPM9M82OnEB2+WZJHOJkdcs+tYtviX8jjHmS
ANjUmx1gpxMvm7/PYngz/A34e/r2z1Q/J6prBgF7zfOVOTQL6AYLgFf0W4Y3n3pMZrWjTMCJQa6O
A1UxhxRJOS9/uPbdTuidkmxu8e/rCKiqNg1juaQ7fyZGdYmaTxe1GKk96Qa1y5+m1/ZMXir+366F
az9/QGaZYLOS/otXFj7oDWIWUqRcv0sprrkDM+dn05dvCNI+kEuLCw+NtvyTZza7cfKyg87Jv21z
FkHTyTDXuvtarDF05fK2+nQD4iNqkYnFDV9ZEvef6cL6B2/Ofo6iBDxrFfpr/L6Uzq1CrRW08axt
9TY/OyJxtnbDkFMCayJhed42BUeZPr4ORh24z2tJQ9l6J4nJPvAqKsCYm2MWR8QYFyDTLwsQ5V1U
rMd0tSWrAsfbU12fCvg7FP4d4aFUJqiq2nO/AibRc1LUkUMFk9uEBUL5AKQsr3tv742u/p2Nxs5d
ydupJ9bLJo+vMyX9dh7NdeNME4ook/syIdOpbZH20PxM7IbJDQErQJx4+1RENis2rGRqFRgU+MAv
BRIhYufpRsau0IkOhrSS2hoB13CG8aUh6kMwYH/gjhknWMGIMF/Qc13XprAP8cxaLSG3kTiKZ9s0
pvdW5Ck7ncG79uxIZyJYKLewsxWRcZiplXRn4AGOfcmaVP3Q+8T89z9Z41ZDyc9op3LuEQAWTy4u
ERRUX/jM460/TP0Vmfaz5HcEgEdAelpYL9DZrYedZvbD6VlBsW9q/Sy55qy3QnC5M8MJy7w0Criy
msbzPCFK6rB3w7Gm7BoF7ioziY9+Kr5NFXKD+uKq8xEG01TTkllMSJJdY5hP9Gk7KBQE40X2LWvX
p9SdLm7X4TnxyKY3pThM7sgkYhmAuiF5MGulPPS5ftYGDB/8MJeUl5XuKEDw0F2KiCV1WboPC3ra
rsoi5+KEsqhP6KZ2rhEvoTsxdh+7VUKiN01y+zqI887ZaTjKevdnTvF36gXY0KpCFoiQebpHUFJn
L2o/jBypeEymb7HKf0qjurpQsaCMEhKeyfrAWii/OcimOYp42tvU4/CTpfFYExa7bM0PXW93R7BQ
O0hZKbsKWCGMSbm86+rMyEQ/FXU73jDh4SZtW9BPiNPJu83avbdaJ3+0/JulS/Wc6iMv6Jl09Bml
QEYkoUlCPM4N7wyHjsAVoJXb2SbJ0jQXa2cbFZNARJAL6RK7ftZwzS0EGDueuR7mkWAHPcuPHncd
ng4DPXibXnyfyRhvdHTQdPlTmN2hRy14NyQhRPlqXDvX0vejY4Sj1zGoxqDCjgPJUmW4x0741MbE
H2l5Lw+EMJsnnrLuFI/cSVhD85jRizP+D3Vnths5km3ZX6kfYMFopNFI4KKB9tldkmvyUEh6ITSk
OM8zv74XlReFjMyLTPRDP3Q9BCoqKyUfaGbHztl77TuLCcptmpRwGukcbGgDywOXLAtdKyAi4qus
a2/WDw5w23O5pCXOWl9PvOsfEX0gyxLNXgrtrWeyeWjlIYARlHfRTxhz3tlhDbPTOylBaJJhHqKg
0nbDu94yX3Ji93YM+x5D4Ky4iwJm1T73htbKvJVDAKPkc7gyp/YUVot30fbcc7Kwmvqg2qgyr1im
rnWqRwLO0NcMrqd3mY1Bl0pqpkaMdn3k57eTA44m6A3z6BaDhi4Uog7y722kDY9Fq3+66ViCfsxv
QOE2l0II88rS80976tg1UDhuO3Omhea30TnMGJ4FIanSHdXlVbUQ5WfHO4yW9yGUsH6QInDrYV54
jxqGhbHYuNqy13KM7ZsWLcrGSAc4oUMZbMlMfAFD8o6dtfDois8kgDBwfk6spNiJMtuF+VRsis7n
MB6Z9lD/fOmaPiWGqbvWytlho+6uAc9Na38Qe+QX/qbJGa3YNezCgkgyiAYJMQkddyztV/R/3VUz
M5pPRkKMWwMDb0hyPTh2AtIGQzzUAa7mBNOska37nql+4dIgjKYQMNU07S3z1KfguEpjOiV5O24Z
dk8HmytW2gR3UROhvLIw6xj9YS48+s7Uh/gdNviaese8C3AGXgOAbzf52N8UXv8EIc5eD3LTFwmb
Wxp9sfkQqdOkb6FjiSuJ/abEJTgTJNegIq1oVLkl0Zr4d+tYfdTN6OIEO7iDeLLMdIOh1T6UNlgS
jOFXiM7yl21jB/FPlq6zSt9S1SWv7lDtxpJ3MckBA2VMToiscwspqcA9HJX+HUkO6aqW7Ka5adqH
luULuyKkAumGIxXEJVAyQbbSpde1nykSNPOCK1ba7GPyi1YTeImHJH02oyeDlmfIbOVBivodPz5p
87Pl8Ojbq2F2++3o2M6WAgIqe24jo3Yqeh8ZCOkGUs5uXE4tuTyEYUudGNMp5BKVl9ddp7m3F429
GRGZrS1EQAlRXWeFZt4Ku+lUB/MeKONAMMtkHpEkkYsBC7nohvtclXciScIrJmJG0t0Gcxc+qKxJ
0NrClZ48F8VfxFxits/LxOv8/d/cmo2AO2q8HpmqmDYeIAZjr4gto7010fZo6xuNtDibCVyc4v7R
La1H1+weM6sMr2lPvTRzlZ1qKNprv67avW+k18Hgn4kVhpqVOYgNdH+LgpKr7ki6SStB/LcuUEJN
6BF6Pma0NKIbN9G3eSr1Nhy5/QYZRnRtgSYXaXlHh4ZbAoqKTW0nVJ3ab0HCGz+YsatNmGb1YZgC
rAjEnHlRsujzxuuQD1HZaCB9k3onb42b1BCP+O3rnS+nc58FNVJRHKgY+BIGV1F+Y0v9nJqzOBqK
2mEAxdgaLK4pd9+iRX1DHsXPoJjaK93VX+Akq30dpukZci99ttwvNmki9Sle/hg8uKVZIDGeq+pc
THGNJ97dNz1OMTghhKVIY8d+tB2UBDmY1XcgXccTrsYnshzbO5xjXHCnOTq0yORUkfywaMOssol7
CkF94yb1c1ZyHHEHqKpwZ0btNuoGKHZO/aFUdBhEbtBEDl8do+fSETAvpEx3Ky03QeQ+NzD3Vgva
D9v5j6RMGAGVCM8RMUWIKRmqcLOVYXKVZbQGcL8SpeZB3PXIaDTU/NhSz6z7WtGvqPVK+O5xDPE5
4QFbl4nZ0UuEtD+z6U0B/RpLrHLBq4/6iXkpVNYJCCK7LebVhx5c/5s5MkhjEpzaxhmbeLxiI5/x
wM/oulAICcOqD+zrh7GJnlG8z8cBDF6sop+NRS81CUwIkR0RJxMU8Ge2HJIWZr4DZzYPZvPIRSu5
uGNz3Vku0qi2VkdkuyhhmvbNED5gcpwUnaFaAMm4/Oma9Xfc1R8ZyMQPtjtesQE0Rz+xNS01IZ7n
kqCR3E0ZBg3mVyFy8IO+fDYQHbgLZhPreywWOIRIdjCJcd+N1bZw5YcRcJ23qmm4UL9Gu2gA04EM
a4Ougn1fc41UyXTH6BxVvjkTb9Fi75is8SXIiztRIIpVQkdbq070KZJ0sPE/I6thdhf1xVaK4qEI
a74pPqrdnCE7jA0iZjKXHbvqkQU6MnPBEjLnCzsL2EDUHThpWbaluS4hJMFA8+ROjXrJJ0xqmNA8
qUFMdl1CyY8x/aqPOzDv+iO1/HHXsO3f0FbgmaHUW+G1RyCU2U9T5Z/nUPonGgps/pL+pokTwe5b
iVYfhgEb2V2xxJekiFEXZVReJtdRixmwLb8xcs6Jk/BjsJNjBkBh15KsVRngTtz2uYOGf8TSRt2a
Tkc5VBpbaj8xmiQbyptmBoINIGxjfEFIx5aQgH0YrPI4uuXPxjOQDXR7EMuvcm5f+7JqKNZwsQSB
ztaR9Wkbg3vymMenJGgWzLgXFUsip3uiv4pdFD+FWXau+hszZYjKnC9e+cgQeeZzhkd1WN+XJjeT
1CFLBPXUPTvTcMR6varbNwz23UpCrGVrD3BUI95WHWLGMUBeO1A3rIF40YwV8QP2aFeK9qJmokKC
wO6veC7bC67VZguBptqZ+dVgex2eYuNVWQxGrEQTPYvTwiOZWpHD5LVetwygyrWV98khBRZYEL0N
iGAz0HTfYuW1NsSw9XQWFquprBhUkibBlZi7W5K+Jsph+Q7zyuoHsC/OnY3yLpsMBAX12hftsaa2
ljlIGfWk7PECLRJNdUeTNaaCSLJN7lpnxraX2ifRuuo/k9Q7JRmIqygQ+Hpc64YWIr/ON16jqL0i
V/E2qbEjwHAQhwZv3HqW6WXoGPAxt8+281yNa1m6zm2dl7uQodVWIOikRYY0fZnGHSofDYxfIpiP
3AzbmklqTB1a/fFqSqNnQysSym+EXzpIsgXItCXXq8KhPlotskyax16wS2DtrEDybHU3hD+wwFRT
RJ4PwE2CLuO0uE/jHqm8YTHRm/Sj27enAvH0UTfDxuiVdd24DWxUMU8bbs+LAx+EgO2WD5Xd0JcL
wuBdNnjoYtveh/5k7eekwFLFNZxMRcSz0q67Ww+9VUYVP3b5eEz64dTgfj5rhDvMG9AyuZYZnEc4
G8ROmVfhoHlbFjI9gFtHV05cLUZxscgZOnLsZYfejqKVWQ3gSztjWzvhAeknZBWRQiq27GPmBeio
ZLFpHMt/cRd+a7aprFEhgjGKi9WDFjMmb629pMWXazY3RDI1N7nHwCWZzHckRpSaTW9sO6t/8SJ4
WJUOohPMuVe/AdvZdtR6KXJXzCgQ0045cMqsvwiukFcFTY5j4WRvQZfRfy6HF/RPdNTLot5USIJX
DDFfIpRb116FjT+3gSDIILj//oPvn5eVqE+P/6wbO4GwGbbHMq6dc+5dZzjxtmMaGJu4KudDO1Pu
ofTacmmYfsZz8cIxsBuzYnxSSpHeVqdXQxpyFRT2SfjFYynRgoSjeeszQkwQtp7RxBNqqArrxpM0
yN15YHwceKjKhvjUwXO7NWhB7DibD1PbL20G4O+ACNXGIJYVZacqqCKkuyUwWQWYku2SnlKANQMJ
JDkAGp3k7NYjiKXg4nXChkodG49SdfVGjT0Yc9wNd3rkwTQLH+U/mNeDWqAR/jKql0SDDwkbBJK+
FxMMEEoO/NBVIaZV5BX6esTOfT22dO6SOe5WxtB2186ME6gfAUZ6wynEtKfdgTis1PrsJ+ncpMJc
ot7SfGOQEi4YctHAN+S66JKXrKqb+4Z7t2PN2Z1Mmc5kfdttqX5up5/ASY54zvSbCaVqZZcQbCjc
js4IryTLb1IlxttkhEczxT5g4Y50OKL7rklMoA2rFjeHkWr2ELoDnr8I7oAibeGyjFdmTvUgEWsy
Yp7J9jTm02hFj24HKNcxvWwnHGK6xqj0Vr3dNAew7hPSRGtfE0NVYFI9BkB6lh3YjMwLXAm9l4zi
6YYt+Thp+Btznjui0JxjaupwV5czeV4xj7xYJqcjLdXe4jAmIFBK40jwFIo6L5bXCIp6LGmXmUs1
3wZEu0VZBq4DJ4N2UOjoWlxDvjKZNaqjifMMfCN/oK17AaNDeK0MRwACMqWTzF8jNTiHykjoo8fz
iUip8DYamlvkQdMVd3ZaVN6HnEukEFZD9SXA0MY2aqFCr+Hf2PdjyZB5Nkl86d2PrGuNEz3Xp1bj
KeWCdmtbmQYh0o+okmyoTLH3ShyZfEu799CutgTFpj9b3G+o+Vk+EujF84i8JrSt6RVQ/dEVOdQ8
UiB2lU1dC70L1rGDKByWe8egG6+5gaaYkiV0svGcwoM/La6kuY7TsxFYxTbKuP6KtI2u0STsEpuv
2hipfKFP7UuXikir6Gaial4bdQ0zxaRX190pkGUoA3m69UsmG5yBQXcTjgLqyoxWNI+4E+TH1k6z
NYCHhQVEGpp9NTrRbQ4ele5R6q/YwzdWErZ7I6KlZWtjsRa2e5xo2XpMvtrQ3Mt8goSTuc22ZA8s
ULNbXKrLpohJCkne7Ern6zkTX+XU743hEg7BnT+gYXIWD00/cTaVcXBHuphxOxhBeDMq2LBDG3PX
C+CUdB4dUBWWtxAwlOG81sI2sCTK5XMN951bvn53aRB69TdhUt2hMpgOw4AIrGZPIl8quu7Ln4Zo
kKl67jEuVPviU1OS9JVtWAVQ/fsKi1uIIyGJrydndO8d33hxM1rKM1Zz7M8up7UpbXR+DW4Yos13
Fu38G1rdF8uvgxMjOUrfVNHztnz3bJe0BwsFt7llumXHu2KO8g0iTnqiTOtrvxabDJ/Yrgjs/CYo
GuRNMjsSXi3Rf9XjXTSw96Aum7j5pjdD7KTrNk1CeNzhYo+0iGnz8/RYVoykqkQE27Qc4ExV8ECW
5GhUaHdlGbOl6faxzPpqbVT+8+wjOasCBVonyhdj6LY3GNRLYJy53zyRbvcJGQnVZmifspirLkKC
5fZBcmHYONdJlZhb8tRiDGLWA42BZht75Vsx+F+9NTx39dEw3cdpxCdCztNjYCHe4bb2odDuakhB
oO8SIvcS/nnu9TdDMxMS3l+ZaK6BYBq2xdSPxTy4E9KQ+bG4RbU/7L2I6TDqDE6CgDKss8RLUPIW
y7Fb0UohgNAPx1VhkwWj+GwmdNmryBkqCmoDH5UXP4LbKFvlblqSC7ZpPCJMWhyA2UCnsm6a+yEm
Hnl8iLz6Pe2c37J4+BlodAhhhJ6+FeAsEKJxP9duBgTWoTvgSnOd5+mqi8xzZPOhz+b82YQBETTp
lx/XIwKn4qdA51YY8Vk0/bUntMnuEz30pHxv4aYNe4JVr0OXEEKiODz4xyscFBVmFApLG9vUfvkM
RM/bKvSAmtjRJbKgYmTNL28j/DJLpvUuM5F66IerIE/2qYHM00v98zBHzhaeVc7IN3ZXejI0LpOV
CPjXNcr7TZENCd2ptjjCSdvGstrqqDPWVsawrhj155AoMNXlfDJm0hb8KHG2Te1c5Xb8w7OHnA42
UyE48/mpNbNjF1u0su0FBQ1xd1XrIDsS1LWgyatncglLiKDrNoYjMvpxBZhjfobYxza13Oli+KLs
kY0Ln00L/VaOj7Ek3ha7lDWFxKwFCcLEhKhOHPFrMtUpu8vupjG/7ByPLWojsTEzSNbsIbdZEnw6
dkOiQKg+WsKc14GLDdTJ+I56kk9zD9XdEE6PIogVj5v12NY5AuUlrLLoBGTVIcS477BVesVt4V6y
On1SEU+ZXFZB50Sfgwkka0nUtGmVjKwfuox0o1qaDOyP4RB/2lN0QUaL/WXEbtuNObLY6paJ3Duo
PrGBcp+tJ5YUfScA5vYjiuDsCJSIG2NOJu5gPri1Jw5J80L3g9hiRM2rqEkI7UzichMJM+A2KHZp
mN/K0XwME0McrGAM1xZWCuS45k8AGTigZy5UQd7cGTR1N9hzMfe6Zrwi2oPLuzLgpA/nkhHDRlMd
bSeD9rJkqE2GQ7rmuwUZyYE6CnFoSQmZgucJvy9JOkv/ph+XcHG919FMpDy4si4M+C4T1HyMVq5p
DG5LjxyBKpq4inFwrGlvMaAiLNn+4cbxx1jlLLK8OrkDNS9r8tY32g/Dzy96+fqKsd40Y9fcts6X
j/VjW40uoEt0jqGaq3VO0LoHrHxVhTVNK5+dzE7iXWmpm9lnXAktbm82OcEZ1X0AMvdiD87NDCh8
9jL9GntHwnVeDOmIa8JsGJaGDLmGOrwxMkdfwUkiKKnS90V26rMipmjDFpgl8W1KnBpKQLURZtGu
JxNyHhcjzCkkqFo8HkrY4oBSDlod81vcEM2Wm/TWgE58nCmKNKot0zPWWUeiYl0EW6VbBIl5tckT
k6WPwYgKzp6JgYo+6aQxxPnqHMn9dKx2beciCSmdhxx3wVrTEFnZxOg0KFG2tuDpKOsMFD1zL9ZJ
vsO+s6ooe1fMHJDA1CRhdk6zGocSabqMnpHvEn8yc88XgXM/THoDwC5ZJ2O5NCfgqo8xbzqKUayW
9AlySJhGxArvPERhPhD9oGRaMjWuOJgOnzS1NdeftrmGtXcIJ30ClldurJlzlpbhupNCHTAn1msh
M5CfTuYjr0TMkbd4OnCi7ka3aakbjKeuYq9n7JjslauI9EGKdXLyh4g50S6qY/RdIv7B7HsRiWDt
yad4XFWm12zHJLIROToPvZcfkPfQxtecfJaHMqyMsaGHnyGZjrTKgrthDD/4KMQmYQNcjx7yVtJD
cC/6dFBLB+XHsmjqrHs3i2Hfz2svR0hsxtMi2yfThMHhfQXBdD1XJtsevJRRusl+HroRUbcFFYKu
a2vW29C7srvQuRc8vAi2vRWkPSTnjjFRc1X1ksKnmH1vw6x6bZ3OuqNc3U2FUlTCCt0VvuLSKVF1
Y03fu0UDgtO44AthQj1G12kvX8CL4TmiKF0lHql+uL3IPDuiJ3kcHGbEXcyCmXyIkCnfkOlZ7ikR
9lMXt69GWRPXG4F4ras3N/R/gJGxjpZpvXXKuxsz6GLusty/H+flua4SRuHwl/pdRywPoT3Titl2
sy3qfcxVarnc0u7EqLbG6vuTEvQF0O1HLeLPeeRkz/B7buIfs9fdLJ1MiikQZLojeCGcOUNVxx+b
BDI5rsUGKSO9Jupr4ichM0H6WeMpCNZjNYCrcpF0hf6zPwzEmmaBQr0oHrmPdoSc5hukvMHW6/jy
25HsLC99MXLOXztkcueNo4vGaM53OYoDr29fCn98HkMcF5ALfwP4hOHCYtoQlLzkivnbqqsqguQq
QI32bTmF0zbGaq9nn/JiwJIEFwJ6gE3V2wFHCCQVlIp4rNsKDX+aZIzK8R7C+cF2R7zL3YA9t+Ic
akdUxTXRTqXDvzJmMGNEJS7fNQFTWuDdy9W19jhWuFNTtCl+VKpYf7rFk4vqwoSZBuCc0V7KOkwM
42E0KXvhNa/b3Bn3NO8LQGjoRmcHWrwriPs2iLMFX0AzC9CnlWz738J6FPumswNkGtP++1SG5Urc
TA0ZAy73POf+HsNpvDYL62K4xQ16IEpLlWH7PcUlQ53v0zHIenrcDsU+TW61NWX92rgh3yvbQ0ah
B4jjNI0xXioEOlGUfUZ+yDFIqdiDKUXWK14hIuxNdBdeZ2HyYxTy/WHABvzkUvp9LhtxrVnkGw8w
zDZwJYNtSrTChYDBtPAIfnMfJosMeSQez1DjszSGG9GZ7sOS29qp3rhJbPajucHeu9S6BttHCHwv
NtiX6lg8OyOHfBdKZg/c0MvD6OCP8Z0ADOFyI5d961+3qXn7/TekRPAAKHRdMC2OMzY72MdqFW91
mwqYtLAN3RbM6FSd/KoDlg50eu2r4TIBOPu9zpsSuffUXB5p2aLKJFxCq2LnViVfik8da5bdQzLn
d0MRfKK6BraSGccupKMCE4hDh5E0tnjobmbJTVjY5xYT3KoezNNSYcbT/DzXgmFCXVwNFJEbFdDt
iPJj5eL6jiyWRFMExa5Tx5iTmQkEuzxyMy7+YUOvk4/HXqo6vOchbaWEM6RASCi0cZsU6adhsjml
/dINNRk2G7jHsHPiAtKVRnvJHrf+LvESIY6tz9ZnIfbeOAU6EQu44lCj17Py7OTmoqHgWFP6oqvD
4QAjYJODIbahzoNwUySAkAE3PiclfhPc9tveZqW29r3rjcB8EItyXzU2jeD20HIjyOugAVlBZMic
fdqq0mvvhxPMzwH4xFXms1FNgfeA3fU2hD3SdcW0xie4HiV1dmctZb/PXFXamMj0UwyyKXHpFnj4
FF3j0aqo2w1F6aKWPG6VuFcmNsl2oMaF+RSu0WnTRrQeWB1nMttIasCMxMkMppJmPoq7TQM4ArkV
Yn+Kwp0o3GJDGBUDPk8/VCq1l8svmXLIGO9UQcfFSY9ZkrwGZndi6PxclNTywQDGp1DhLjCiddKP
7ffu6CoehLa+SwZC6Xo68JvaeqkNN2Siteon+Pr41bkRuvGnEWB51qwCn6L2e31JNgY6HVfEMWJD
wOFDh227LAlF3bgi2OdHE6Mrt4kCyNprvGw8J17Hl9zyufWSwzQCco6ckJ5E3R+y0PloEirreWjv
xLC0k0IeWvI0Pr9P2IoMjWXyDlVCLXX1WMFJ6ecPXdrrkT0UUSHlIRY5O7IfvaynTofguOgIue7l
bIpwtz5p1IAQwApfEsO3yhvG1X2BIGayOc5cnoY16ZigZ5oMAb3eGgy11py7fH5QwcnUlTsi7nG0
ZS5nxHLTrBOAAp6Ro+02LYpMjdbCUjmHJfSnJDqTm83Vqs2+CD/COpiVqDiBnK6khxPEBUC3YoaR
2dMzSO0r37bPlaQ8r7XOVi2To7lmiSX843626y0p6xf49JgUumcwFNd+xxR6aKffci8913Ch6Xgz
PMyC8RTztHFv6NGbUlyBamm2dpbtjBAQDWIrwHG0kbcFpCTbLpAKOkwHYDPSmMdRN/XzjzHq05tI
3wC0flMtASoNOZqLMm+8eOoc9YrMOjbC7RCEb9rjaYxMcGYVBqqDSpItD9FHPndc8ZKG6zw+s3xi
NXmDuura9HG2eaz6CB5U08bO71fWhKskfRhSiawhOVfj/CODLLeaKw7n0p9wFcOcWHNWACoht8bH
OmYlfY4MF1vd2Ilmg/RD3mLF5tTkRsxi/ZmpguYutHBKENUfjLAX56AC+ZjMT64iCr5myoUdkus0
oNgrVtXv9Yd2+dzRPxKq8VVbV+x+CdJb5P/xalS8WatMKSTk0eXiHjr1fBxLXECgMVEkNqGxSUXN
X4Vu9lPElzD47tMS/MgBMD0qQoo6Z9K7eY57KOUXQTwSM8Wcz7Bp4Rj18KYq66tygwQSBXtTJN8B
9LG4sPHRPTtGkblyZdldMKB4Dz4Fls3i+T6kaBzwlXZTTtNVMyimLWUjA6jBo+nho3G1IIBMUOsL
/RtCL2i3ZGgBG1klVkcrLDI8Wtj1BnnfQlXmykR4GmOaoiY+FQRCGRkm+4iUW/Cq3TrS7niM6oZn
rizRfZq2+ZjYzCQQiN7hESu4g5Lf0XIu1V3m7g0j6646ayKszatvA6CvG1Ra+7GuoxvtT+z2kkNf
a9ve0naD5R2b0OYGjvm0pS43eN53bU2rZ1A1I3Hwmsdx1PDXpGtuGfcmZ8mN0Ae2+/+EunlDhVo0
xVf7X0sC9kdRTnWEkep//dcvf/v/iM2pgWqa9t8mgvzv/PMte8v/9ZZ//uscfRTvb/W/AMzx1+aP
MSH/+Um/8zo969+eEsJzoHVa2hTef4JCPPlvKRxCRGwCrrXSLlDO/+Z1mta/+V8kUE7SO7WQJvEe
/83rdP6tUZ6Qcg4iAZglP/f/htcp/xRf7TJf04JXZvLK4IPy036hdTZNRbMjGuu9mxpPBHQcYpW9
w6Qjz1pr1oRLqlYVdS0khfC9dLY+OEVodCfpIalFbyIB2mUM0iD5y5XhdEQMk2Lcq/vZELCd7USu
ceEc3EluzTm8Ug0xbX9ApN79Thb9V95ld3QU2wZgqeQl/gE4urwF1/KEp5Y4Fg+03a9vAd4zgEY2
rb2b+dRlhnfULVnBjroPQrDoTogEnqyRdwe+Ms313qQFnDiM3//hdSxJ3399HTZx5Xyi2lP619dB
bVC6g53W+7qTj1Y9Hqx57NclhwVsgmMR++uwKpl9edQljcLr6DG3rxBZpLZ151XN4e9fz58SYL4/
Fse1hGkr4UDVI2vmjxxWgFEgv7IUnVHHldQzNZBsjrMqv/773+MtP+jP7xuAHL/GJgxdWn9638SO
NC1wRABxUfJuVi/cgcQ6rQax4Tk+etTvnlRHyehbLuEKbubx1heIQ6qjzzJzT2gwFlrrOuytO65q
h5mBb4NEpYrUfciVjc69clbqeUYE3M5np0VWMcGVo4OGXRZfmO8aWxtrNTbT116SV+JMPAmCs9Ae
USE0MWraKP7qi6g5culRS3/FSkxUuoLvwvaNBnGUAfhSkLWcds8TxRM9INCdlX1vSXPkJkMmaB69
t0NLt0dGSK/aoyX0DyQPj1GJjjBnxsslDuk5XMPlcQt93gJ+insQM15mXESNtkR6Fh396N71FYlO
Qt4HueGubDxgq2r5mqQGf5DZ1838U/aqXM+DzQ8Bn7pqyHqIwa2sS8lNziUVDqwKNU/yRQg8aSSI
QrvyGRfAxbAB+NlGQp6ZQxJN/OWh23QduSc3icCj/+CJ/6e1xwb5p++ebQDnkDAdW9i2uzyEf4D9
aoxxaRBVJa07b1+0u4bhy6rFTsyDzYfMNRfMqHP2JV1pO6QTj3STvoXBxVT7l79/MdaSafTrg0jt
6jga7az83lF/fTHgaXXZcAfe15MN5hO1kSlZgURePEnLOA3uYGC+rG+sgYt8AJ0Ar6YFJ1VAjAm4
97WuE2ybThjrGDljR/goSvZJbmxUQ73ii6Aq+y0FLdOEznsZlBel2V8sU9JAaYd9kI7vWGARxDp8
hzkAsNH1XosQVWjeodRD0kGcuUJ6JewlveGfvgzrrwvRdkxXey4L3nMAD//6/gV4hH5iFrrvkI2u
8ri+V9yo6ZTqi0UXDYFygqSnp47KSAlkCa1g9291TePVSRmeqfgQADdX8WOmsW4V3EmRcJLSM7pH
XUFaOw1JgFLBawACOMfvnb6zx12hrjVpE8Tv8HE0tXeZkgcChd4B+MPuQ9/iWWdt60uS4Gxw/H/Y
f0zx16/dIemKuCv2f2V7yzP6h2cQd6ghatAY+wG7KkU+r4QxOTd4OnmyBm1XOyVHEWpNEbLODKLV
/+El/HXntx1pS8+hV2QKUBG/vgIY+v7QeXW69+HmraFh4XWJUHX//fP9PzzeMLrh1LiCN8me/utv
ydMSml2V8j7bAWe6LG6nJzKvaNLt+2kc9rUf/tPyFn89RBibszcA+oFvJJw/xYj1ca/7IIbExGbz
1cYS9kp+lVgcnqptn2fJ0UqVepGjPntB762/n28F3J+iAASoSZMioiNmeRfHxBXh0d73QCeIydmn
CLthcB6hPq1bg03bg/3NEJQFMnvle2RAQJ2j9w73+NbRmt5edAfKYFdl4xOsHwyf4LW68s3uZ8qP
iH+No+k8nehifiHYPkLcYEYW8lsnIiNSe37q6+4ebThzqzb4gcl3n5fhV5hwEmlTkmXe/yRlHv0R
Ldck7468nArWAAOCpZZgZ34u6cYXot/XNhtyZY8QYPRnF4rbzB7ZA8h4Yfo5F5wt5X1CXDSYIbGT
FE6uyq/IxyaEOOFqaZRvvoKN4UWb1mI6JVKEi0gdj6UXelAcKaDykD1c40FG/74uZM8QIo03uEde
O/fTcYgE5n6Hi9y45A2tYTuAFEHgWUE3iAFXRONv4NrLxEqdCF3/SEzOsL9/GuVft36qUPZOqdlz
BefWr49jnEKrC3gle6LKOKtpn2wKi04hKnZYrSsvZuuBcOAMi9mdUCjx4MiEWJXU2yeMw9gR9xCK
vqLlmDT9dA/sOYD70SHrPC+bo4k36p9KNN4sr+pPZwSQfC2l1Ca+EPmnPZIRq9Zh3Kd7mCtfVZV+
kRO4EkOHkpy+MM02WF5+MX/UQb93GiqVAB4A/4fR5NE8eMbQbHTGOzOi4L0yiBaZ/b3XcIbngX/B
wviFweccObtixGdaLSFxjaa8CGhzj8abyjvc1CN6uCRBw2cABslaZWwt2T5PZo30ioTlOsA8W3U8
0G76WJiQjL7LFCt3LwYjEvRJ+gzq52se5ouaeInR0Lmo1KL7abypIZgFTPqkqg/hst8PPH7wURaq
PD5K0862DO1E+lrQyBejX6yVOVKUTvUzQPHzkFQPRUQzoyn4/UjK6Isp2tvRF04evkS+sO8qb6Ln
YhnlM5HcyxQ1ImnOYF2hCcHkad0HqWOAivPuhogEeeJx2/IhyMEQQkniPuGlkiIoOwi4CFI2T2PL
8pclJhagKe/LqlexdU/KDuNdj4qnVl+Jit4zEUK1gOA18VCbD4P/5Ft8tnn84JdMepqO1SMYc4Xk
ofuIT+io/f6dBJD5SfjYpUX01VMEN9K+74qGGGj3ZLYMOZLe49BYji/fo39Z9gXqmPT9+xXYc3Yd
MPmv6td2gHlsFYC4ePt4Xi5Lgft9xhptci20dR+W7lsLdsFrCFrzdPNsmJm1uqFwezZzFmQOGnht
PtDXG85+3R6TKDr9LHFPULDVQM+KpKbD0YD15xmgebXMi+gAaszsZp0zouXWFejX7iEf+SBrqZMN
SYXvSriMztAgWBVhdwSak/PNCBJEk2vy+JIRCEejLLFML4aGJREk7DeDgjkQuTdtjvmq1uk7HLEL
teb78g3rNP4Cr3J0SnUVensoOnQmMj7OjE8qaNsHnDC/kcCOa1GgFSJQtSjVEdgItZRLqaRGxfyN
itZmKVdTtylQasrmc9LO3jOp6VsfLCzC2+UpmoPky/Zr9que77NKflpktCgX4ECwpB10oPr8Gqch
zzENPFnvlqfBsnkgVUVG1v/h7MyaGke2LvqLFJFKza+WBwxmMJjC1IuiqALN86xf/630femGjiLi
e7vRfRvLspR58py9144QaS40zEio+kgdvqURZwehwDwhxFC3+lF3UenH6m2IdS4fgx6d9CrYjdK9
ru9AQ71oKmUPbdrgZwY3luDYBIZo+rGY757TXHHG3AVO8db3xu7yi455+Q40u+0rpdu5L/WJebDa
v7KCiQCpblcloT2IPNy9WmTyFodL5HjXvcvxJk8/Mgf+/dTOLfkKXFGr02kus3O8hEzNcZ1W5K+s
CiO4x0F3N3fLq1UbT3rNihgnxtqCA4RNIt0HTrqlB4n2oeJndmXy1k481gaQo6JDiU+ISwWTOv3Q
Qu3UONNumepuNTvhB1ENx8vvrcihwxgQPQylZeNMy5G5OYbY4Z5daWcZ83ZKIF5NQfhRevzty86k
Frq54s9G5aGImjsU6NvLRpot+VsScvPy4lewCMrsYAhWvcdIDmh0srITNmuSjI+is86tzLZLEr05
RXdOGlbWiYLRhlMcYFlgKYx9O3BOs3RPZNkhFWVkZsrypSBdJwQutrKn5KMq/yyi0i57v66WqMUM
P7CdEpZhdfTFWVNm8Hv+zGHTD5CxYyGPsAX+cQn1Y4DCMuOwdvzvkZyzN0H4XolNOWUR0jvWtApp
MqDoD/geLE/FtO1ab2017tUFJ6/nYJS5wMrjEyto6QRMAWdQK5fVWIfKK07zYv8g5ueExW+TG+66
BT6+tga1hwBA8lm9CCOic17Pz5eXGt4eDRSNjyZrw2BHHJ70uMLJxpdrBUtc2vLEZH/yOY02NuZs
3AgMuoRGCDNYIt8zxcCG5V5naGuxJ+0uN6FpM4K104Wg7v6pSAmKsCkzzIDvntjBFXFOP8JMKrFn
vlYus4WMwJVtcpeXhYSzcdBvEJ55WyuLnqZ4+lNXk7dFRBo1nrYOGeQQb+49hS4/GtNi8t7FvXpA
OpeVfamdvVqK2zriSe9es+AZ3GfpC43tIrX1I7MzwCWd9wrcxkN5Aj0s/TFBcMnZpCdpXRHk9FPt
uENwMmMwHdV8ZAhxZMlIEe1zkcR8HfsJdaH+bNjeLxy1O/V09ESzCs8hZTbhseT1bKzfmjn86Ca+
vDvw5QssJH6C/pAsLAiTRLslq1Ojdxz2puzKmuUNLThmZgvdAqQJqB3Gd2EaR7UC0fFdthVnSTwL
g2/Vk/AhGaHGwcZhg9NEQXS4nEkydFs24JnLVTrph7RYtWymhjXQzhXKZ1IF7OQDFqgfOIa3HjXl
u7O7dc753o/thSYxw9VyuhVpuJ8s0iWtSa6rvPtDeOeheowq/aGPvZOrii6HYrmIiDCztJ2UTBBd
AQOmVD85WQ5cstEax7rLPsiC+kiK9qzW6qLL/YoyPY2r7RSNe7UBV4QClll/iDIU8WEr/d4iucBK
EKS2j7hMz4TLlWZ+jnv7LontO1XFXI5fKbuLxIk6BWwHzUQ34LLuttpdH8jnWSPqygXfx7Md8Qpi
JCv620roxzpm7TVnGCWCPcvAb8CRxi6du8nhD6WGdZwbInUGuVZLmGoPqYXIseXxsmWpumzqaKx1
wZ6TwQ1zVrgnBriTZLxTj0Er6KDrhapUypouj7ayW1QxJis16VxnNx7eu+D5snerEwc0zQ+ciG8A
PPAv5c5Rb/eeN/5pBC/7Ze9FRydRWLqnEmU5E0zPz72RZidHCsCvhBEE/a2wHA1MBlghUBrw8O3T
pCSJZjYdJDZLxWE8hsq31jccTbRquU90hr3OOTcaHwn5jY59aSWRH/+v/8ShBilvI7snZae3lvKQ
RhAecDhwcuc22eooLkjd7apnPS8/eq8+64t3yudNPHEEgbyYrc0g53p922LHyJszWIHUFnd5kB+6
MfogaeVn01MX6WENFAg4Rg7FNOWqKesiYGabYWQJQjHjFJyoL2eqAZRrh8yUzEWVK8cdShm0TXlw
beksc1q86JvYJHGB1a30BMdzzTzmLoidunwnMtI3LGf43399KQcvH5cpvmVbZOzDxlFvSFWcOMu1
Y39lBGr8PvPLmfxBmRZP08JSE1WSbc2l2HY5+FcgEHgcRsSkSEZifo+Kd5lcjcq/1IcLYZaDy7HD
8Ditq9eA6OJzTBIgERbFgcQ5np/mrqty9DqqpxWqPZ03p0ORoOhCryPcngyVuy/VaaVsBZfrbJaR
R6wnzJcpJat2nbRgXNlQeHuSAYVeGLHywGtv6Rv5wdxe26rekArMmlSEA6D3JhS0MF97nhG1haXW
iYCNcxRpLk56vdsI235PDG2fRlxrp17LQIYHuA73DKp4+NwYNIn1ZkR0RMSUvl3eP97xN9Baq7pK
n0mfPan+I6KqOynyO6KL144qgGGefowhta9dPbtTSkHM3QSy8CoNTvJ125xbw9hUS/TqmFwNLHOP
higKa8TAZvLHmLDYd17zU6cHunJT85jUWboutg4gVwgXxA5JtbHXg8vBIbzL2qeOgCNol4zckvnO
tJxtgin1KpQSuOyo3/Zml65FY/4yDPvPQEo0uU9RuNZmsryNKnxGessjaIEGww4Pr0RmSKUW7Zgq
R+syvk86+o6k7pSu4j3DT7VyChZqvLpbo2bDtqVDgHbioAjAImiRZcOODipQ04Z9WZREKNXkHyWY
i7UOKjCWIj89Ttgm+pkLdON2l7kxEhGTU1M8xR82wqAexFpk1QoiV6yjfvL2Ye8uNBLFNqoSFvcu
hN8cAJkhfRvrKBHeIVI6t0zWtO2hMlXdkyE0m5lxla9w+jUApsMD3Pl+N6b6S6xHuS9MHemCRhc4
LdF+pw7cu8RbXBaS8NYwFnEVZorQhst64vnQo4MzVO+s5xP8oY0YtR5eCGVCnfMQCvk0VPiAsafG
q0LHgAMlgvdqYNw/S/QL1RmP4k0jEVaJbHgUGGYTA+qAWutS5HTIp/bgfRHP9tjHDEw4C25S9CyX
HqovvPAtZY+oRxf5skfeBpMkKvaAYDCYiCsy6noScmLiQIxxxzgIDAlJExVrnlfaHFU5f+Q4UKPO
JN/RqWiA6HG6tnHdrgfMnJEqWnvivlG53ZEEkPoh3mW/wBYBiyXZTAUkqAbRFtwAZHytIps6t4Mn
Proh37WiH1hzyR2KiIdc6X0EmMpczoNs3odyuu8KAVYEXERHU55TBVoEUsi2ITEw9LKo+KVj7jsW
WmKKaXv1FYWRLVqfLijmgqg/D0Y5rFJmwUBsryudzF8ALsE6csm2LghpWpu0n1AxkBE9BFB7rQC5
UXYajPSkt/exTo9slLq3DbtVUaI/Jff2bFbFQ2TwBxIi86CmrseJQB06478rZyQ0YP5t6zOYKMTm
mh4VzMC4Ikg/r2VebjUKALpmyS3sn2vZqT6ey8nXq+iX2Xp+lSQmmmF6Duu8/FnpgkjkFGcVDacc
ijDJkiCc07exkMe5to94u4+VRYEs5oUgUZLrhf2gIadHmwsgwY2RIPVb3aXsKQhNleNLzllS2VoY
wd/YvfdTHuaUTXbA9+lEN7re/7hURGrlnrE0J7m8r2x2ja5IDrkTosepyYrT7huntRkxDD/SXvtF
wBSczyr7mXRqBNLR/O8N74aLbprgMJXZQ4KHqsrq9+iFg9oJ09kBJ/ibSHoOYrS1Q9n+ShwaamMj
h/WEdB0SIc9PvXcdzqwZcbQCfBaB4SlPW/xB8D0lbeCtF4b4q4himFc3JNwQE42llMGtpt1qlgjW
nel8jFP7qxX6o5W4P/EKUgNYZg6Gcx2mIBdUB7MPE3yluJzybuju8BuhGG+wympAdWqOUfVZUboY
jr1pOns+MC69MUm4yo0rT1WniL1UJ4rzASnRgD5vPTVsu/yyGi0MPEoofWGEI1JDoFayYnUioVeH
qqRg7UfixctEFQIiPcMds2qZQ6+cqes2PQRZ5ICSm8AARE0S1YQpSu/Id3mtkQn7MnlPF/ROAG84
BSmTaOz8VI08VxUkaeScLhMxy6tadF6qqsohCWRvKSeDoJe/XqUdvpFLfDQGFcKFtwlRRPQm11Nv
vmQDRyEZ8ovowbs+5sSwDufE5XK82Tk1HKbTYjhGKPg30aC9R/gAyT+9WigT1Z0aXHFs8XDQtU4Q
4tg6EwzVhDDK/kW64Fmjt0juiA2gyzzdUYd9oPo5RsNyVy/ZtsM472seBXA4wsLXtrrOFVq9B5ln
UQ00DiAMT97wrEqfMfVdOI3lJgxvhJw5CSf8h5chtP4L//OiNvxzQknthtSrofbKEeQa6Sj97Tfo
r6ex4Zmv0yZdJeA38ng9dhNE1TLYlC0NnSodbls736nb1mk2MITrzuP6Sqag/6t03DGc/RqzzmX3
x4mu9JARTGJqMoS81I+ecVu0P6NeXuevoY2bf84PRI9FV0Ud6f+74HxG+ihtfJnjtjGyvQsZsBwH
ykdVX3RqGwBPt3UpISAZUoX14dsoggX9wFGrjXZtV3y7tgRDj58WJSF7tKHKMBe2dxOdSkwrbKgx
nw2NEaAiT5/2LGiYrnn2WjAdyY2eMjtysseuhdrU5wPH9BTvR4sTkv+zWxJYB/Gl7R81i7p2zpF4
CR38JDBTwT1lCIStoEbEFgIPF2oUSCzMG3CeBzcOGGeZpD+4Wv0o1Zw+TtszfcLz7FJOWPMr8rCb
2qboc2zjTqSgM8zsee6TdaFxJgsCaN9tNAJuesWwQDSU6m7InEd/GPAGgI9MZuK5kwxRnB7wEiYj
S1IcEvnngL5UL+leLvYfQrc0H3QqEmN4roUDabZpH9S0Jezac9MM3aYtLBriAW1g3dj870UosuOQ
to/qWAsV/M+sjdeJaxhXFb3BwKTbHnIkC1OO19Qmz5OaN6rj8GUy/BITRE0XbYr3VTy+ED1V7FTr
0sNj35vRlUnt6qgJA1kWx757DHGzcdn+ZaLseu7OdNMD0aMnU1prTCq3hGjcBKoFHqpx72UJipQD
pmDJHprzXPK26dVyKozugP9yyF6k+i16G/lDnOknGBhQ9/qBhU3bU934JDtx2HaACaKUWsVaZ+EM
ZoUZikGCI9afI1xLxBW86xHObri660aA0/PYETCDo56L5xuo5rgk+SD2ywAFAsx23NBAnvg3QbPv
BBKFuHI3TUxttASY3JMac2lEJT0n9ckVxqHXoGlxDKfoQTjCqSP6WJL0g2qO8R5EEmZ+R5xgvHp0
wGwk2yvN0a4m1LTVAmqV5+FSHPXqCDJ5JdiBcEJkxgnEbYYXPPyTy7abcS7wgmk/oJJW/R6tSN5q
0P9oi4NTHXtIZon3cnqLJAvqrSKzH11427bHi5eYd1ISkx3Ot72adl1aZIl9Y07Wq1IGDD1XJ7i6
QIFu42k7FQRAOZp9R8q1b7XGraWUBzH+WnXNl0aZE7K29Yyc6LIIfZXo6b29awzolskEJaO01yEO
LCZ5TPsGDGrwQCbuKfcEoUsK/CJ86kfS8NRdgv2Dd8Eor9pQ0kPS3JPq9GoJ6yVtyqtWl/c0Y9Rb
B0HxTQ0SC3SEVs9WFQzOqSv8oBuvL7uzkJxk2p5f186Bk4cmSCP+iTexm0Tsg38fbv3XJN3GfehA
YnMYfH6SNfSyRyPJkWRnBlwrel7OgbRxzY67BcOBHr3kSGiZx1j1Ov/+2brSK30aUbkesjDb1A0m
pJ/H+Ibr1lYsUwgdTgv/Elg9mQ7aRlYNDU1NY5BY09lF8+/TRoq2QVJ8FLCTvrmK/7gFnjBImSZN
AJCh+WlQlklD7+MUTogLnYOpfs19nvuHoJvs60VOm1EQPm4sw1Pmut4DcgPUKigpgg2Oa9LN5Yeo
yHsYyvxHjel9q8Ppb2tbPH1zmf8xoPZ0/CYmoiuh0/P/9xTSKIi7bzyORa5xGinON72dkXM/i0eT
S/Fi4P5ZeZraht6CGq4lC6moVkDqx2xJjLESI1N28/eL+o9BPTIoLovp10Xd9+9ryikKjK7Qul3b
YB95M2rT8DH4AgTt81NtVnda/vj/+ETWW9vC3PJVxed2lbQQEcKs0WPTNyvdWUlBI8+UHxgsUpoc
/Wbusvi7GfBX9SBKBAt7lOtJHdGbmrb+Q3pR4ycwMCF2u/QxmHLBgYJ1Q3TuKZuSnMxPxLx0OjqP
WmYJFO44fisXGo+je4rYaOFGU/Squi8v3XRdFphwa7HDSImttzm0WB/h/QG5cDV9E+RH85sfSv8P
6YgSZtqW4EFHvvHpPR/LHAu4gH4RivAndMlsp0/jvqGxurscyLSKHm3ldgQQOjfDHLTXf//d5Ffl
iGWxxJiIhAA4IvX89w3sJYtxQEjuzo0dko5ZM2kIHMZ0rc/GUXW/RTGsy8BkGef0tjIFPW2i7uAQ
pJp1l7tAe6h/sX3Sb5LpnzmXV4FZHBh0HkxvPOc297eKvlMa2V9/d8tCtGfxvrEO2PKz5NKdqjl0
wnaXe2AcEbygPmD0oKnKdoiIoivoxamLVUd+IK0wazjDaUB6AzIML/qLhbhXV8D3vEyaSQ6lyaCV
ZxphHyPj29jYtuPwM88pnrNGqetNxuP068Arf0RkTCFNLc+Xh0j1BpfO2au2tvSSDyOKUCI85Uv0
O+qJT8c1EejjwPyNVn+g+KWq8ZUpBehg0owHAIKfJkJMQb1UJ/ZjHJlPdqo2RhRbo5tfyXl6ycfy
3DLIhAp0q0SUxUC9HcImEfSb6iLfS+IdbG056Sllw98fk4uE8t9bgtIHWyZqYQ+6+2eVrqcPU0dD
p9qFAWc77HGQkqil1QhnjJOEMeny5ujTrhIAASWVT68xg+0K7y50+A/UHRo8GOlp4eG2o+oIVXj7
pVLUqY4uJ+Wgrs6FA7S6d3LKVR1gy6AOPhKuih8heWzy/IDU/ma2scNYZYN+XhN7NXYYjOCH1nqP
GWlL3+2GX98QUhCEZNRkIcWAlfnpDRk69qdmQGFoq9lXQ6Uvfpi1NpAsVRBfYN/RJwNm4jYbdVyM
1Dg1DSmyvMpGsJ9//P2n+LrfOFhVeOQlem7hmJ+e/MiuSju0Q1IyHO7GyK2UPHZ6R/f37x90+Uuf
fnMHZbPnoOF1pPN5bUWmEoBkTyv8zUeXjm1doijBjMo3UwfHaeQVa/BQ0e/cCuVPww/5UQ/dL8fh
GBqr+6Cp0x5wpyJtuM6enI4gtoDv0G0fK47W9OSStLuJmKRwA+F9OTic1lolnqKGalbvDnk0nVSH
hNwmKmmacUzBD5dZgyicvZK5eiGHG3bmY6AbHzgop2/ug/4fDwBSRiSmlgPL8Yu8uOgGyBJLVGFc
5ozhleEbuiQaxmj61AIJF5OaTDUmaprFU5sA7zTv5pSto6+jj5ns6L//MF93d8fRLUSWhjTMr3tt
JnsYQ7pe7QiIwo8xG3Cv65MlGbYWADIy+jXj/N2Hml93KscxGGCjtTVw07if65xS73Cqymo3j8CD
swCJSRXzG13O89PyZun9HaAJeiYzZGDPU8dt87nwxk3mEPbXO78NDMAbux9PLVN3VjtCMa4GXt4E
+nBSLT/qvNj1QXnVNT9M8Mn+pUdkLcvvZThcDthViKyESuKnu1i/pVJfyMreySF/8drpldYlvOSC
RnU0fHPHdfWOf34VDEtpeh2Q/vy8/14DGmtCFj2xBowWY1hFPhHvHbXrSnCMQ9jddQfbDVjUenK6
BcdNhoBiDf3zG53nRcj5+ULQmvI8onuzrM9vf0bFN5a1LHeX8dFF8GGWNIyFC63W64Irnn/emXCb
tOVtQqAJ6bswnDKYVYLtJlLiFDWdcqf+ufe0FTZYrlO1Aj2D85yaCF20A0bxU9fvxr6jpZUxKqK7
XHsdmgKIi4t6tCFpgEZL6ceMP60QpXOGdgczxtuEDCYK34cOYUA9a5uLHD5GAB7ZVFiG1Z0doie1
yjldOpqFEq5o2VpmYCU66WJHZ8PtRjqdcXd0racso2Fjiuh3Ngwv4LU5Hov8j0gdIIdksvvNMBS0
iOVDnnByd5If+OgZ98AT9nOdmageMM00h32ls7OEaW2syCP7yPCo+cyozGAk7SKCkw9OUnSgrs0R
5KJa2ZTcwpvD52jREcqkH4C8UbG0R2M8aaNX4+xELTix3xgjncJC7Tz864eoSKFWUTL+/aU3v1Y8
PHuGiVsGpa/A7PDvR7CCJx816DF3hrtvJ+Ng9TSoDGeY4MSyIxscTHOzORNt2bEaYdPkOySxKTf9
3ErICB2MB66KzhiqC0DBm7B5HCS/X4+OZ8OdsB38Mz1tl6Dv1/2QHZTeb0ma9LroqofJcGnfWuR/
x3mhb2bRPLeCMzmTsjfTY+qbjDETzJ4o0173Lzq8wuMPLwlZaZ3cNhF5Lz3Nka1DHg3Nz/757zfo
P5Zpl+2QQxgWEAG44tM+3YSmMXZ043eFQ5ugn0a0n62r6D9kdQfgmAsSIsLGy/12cfTjhIrL1M2t
6QbOWufVqIfg6u+XpPxTn5YNrMiOZeBLwSOkfzbkeIwvPbpb5U5ko7um/ofDqhS1wiCzjoG8FQKr
WbprrKJvLugAQu16AufShFGfyVzVq6AkWfWLvhycusaxCZvHZ1eAoaXJ64tsYNKY2fYow0Rk3LVh
yvCn8NDDYD3JreBnCPB6R/mC3pOumkgArNalfVU4zTkBLhqXwlennzgczl1JVw0Rgt2ifbDdq36M
EOBk0+1lljEujSSiiWBxG3rdVGJaHjPxOFvI/dCmorFpbNWcYTiXM8tolFVwxtLl2z1DsgwzJRgq
Dg1jtG9LdC41YU9JTC4Hevxr4pxC+tYzD+UQb1H/nAwDZZVgEODFeYpes5T0qcqFKb4ap9kT9aGH
TbVwsaLklXkQpIC04/LN8cz4rx+QE62re55J7Wer0uAfx8uhpu+ajFG5q1Im1wOPuZrRI7Ym6E2n
/5S4GJqDjHgXEUQAreaVAwk1YZFaYipXcss/GlnivnBQ1PUPF+UHBGWOApnF3cJFfBlwLJJCkpG5
T2oqO3qdI3UkWSd7DmfqyIKY2O3ipt/U9F/LCFfalLUss+SQfmlcwNMj4KMIy53mmjs9oKJTi/NS
bmjFsL6rJm6GHOPvr8SX86bDC8GRjWaJSUUtnE9OhUhvg7nBfrwDZcqoZonXQA3oBi/mnzhfmJuz
bJGw+QarEnE9tTYNHISswNhrwwD6oXRTqu8FtvSnhFHism25Tnu+/Auvmo4oCXfVpB8ZVn63Bn85
rV8u3mIZZn1R/h61Rv/jcbBnUAwaWqsdvtgnJ7Sv0/pgjWQEzRSzkMtuYI08GL15D0Rk//cb93n5
56PV8oa/yNA5q3+pQNIKIEFYplQgHKxU7Q8+DLMhTWWfTs+3p57L2vTPSsNhp2A5xZOKrU73Lj/k
P75r1AylvTRxpGTxwSazgLg02pQRxzmgMDMbFSDBODhnpAuIeC3EKA40JnHowIuOi5DJUeoCq20Q
Xpb72BqDK88iHjWcpRI3criLYtQ6Wl/roNodZjEEMkUt6ho0QdAJvGFd2x2jVUkrX+rtMZLRGich
4gcb6UbpMDYMiOL2tWU4dY7c4av/2aahdqNfFUbCRLQjWpY5/lu8dAWxotgicSuuYuJZlGjh2PQj
GUFT/1pW4wOar3MPZuwqN84z/eHtoHOtgjj3lRMSzEskCM9j3r10siVvEkGcz5mQRLAWUUVoIZZB
drBp5+F5CsZtZaU1IEmG7VP7O3TeZlG/CjwRm8GA1xKCD2l7GKMegU8VDjnXMXaONBiRcOBazfCL
hJ0PwHOMa7vWEmYcLYnzs0UDPzuGMk63RXTMbTmjBggOWeG6zPH7N+hsL1GenLGFIKZh6fTEWdA/
poGULVRT1mHUoSWUHkEx0Yup6/ucMh51CMb+ymzgRkd255uSLhmEqj7qYmJuZXXTGbAFFX3NGMSe
IAKWciAMyD4qyizvvKj5Gsxi8uzbaI27gmBboBt19ADaL1SUt2LbwDInuLnZLRL8JONKxBuCQzwV
BHHvC5F/ZpGiOgyMXRJUEloDPEDa8vmNNz1pVUAmk/ZUdeZ9GJF7a4PWsOLg2qXbgdZBhhy0On2t
1WLeGJa2l7lJ4AC9I8bg3L5vXsTPe4ID3VnH6AWIzLIFncd/LwJeiNNQyzySW5cu9EnX86j7OZxS
mh55tjiltsIEVDzj6BC4U+YohTu8tW3fcEONsKHsDy6Go7GQqm0zO+NbxBgDUnONxf390WWbuZE1
cdZOcp/0g70ism61wGxmVhX9BtVLxI1VvLnIHmBLIZIlApJnJadRkkdIDdwEdU8Gc7EzSMRrCgKP
YKdNQrvxwnbeCC7a1VvnGt6zuTK9BmhAwJ/yqtEkLLm77yJ5Sjr7WY+Hc2F2/GtOg2sBvNdo9xkV
umeNjwGn4o0o2YftML/9+x3+fN7GPMkCx+qKkZBNQnzadIOu0i2jTt1t1CxkFMzqcP9NNf1lxHH5
DMdx6aUIlD3i049YU43S+Azd7diOh5yvuioHJlIz43VgTs6j4drvFglflaf9NOYZ/a2GGOrv3/PL
qZKLYCM0qehpLLCuf9pOQs21EzuCnOSF8FZgtCN8Cj0AScUyMhmwrwCZHC0NCpjhBmuJ3WaHen5d
NoKKtku/82vLz0d8lL3qcCs5x+OmoiX97yd7ruFBJXnpwBGrNPLQnvnYAPq7tvUWxBoc6JKEjw5h
c3AysmkCz3CEAc7AQX5s9ZK6sYBDGngAFqWzEBxvZGto97D2kK3//ebZ/3mxOAIlLRC85Zfa+x/7
U6otjUMGvL218ZkS/ZK/DHPdXo2atpYcSKBypgnqK0GZhdv6Ri91YNdFsc5q4SnYZHKPfJ1X9zjF
jXU3BwQoV1mk7YzRRh/WB0/1bDf+ECSmvxTzk+HYGy11FoLokVI2OtokWAV11+z1AdoUaI/FH7eJ
jrKYVMsrbCHGKtfC115nJUeF0PhdXW56oEj4mupjrz+MPFb7nLNqHkXZFS7scB1J4foIbFZ6PYG4
spzr0pqXB7kU92lFY6tnQHqdZzYBKwVILZEMnJdLoLHkDzIy5RT795vsfnkVOW/iv7QNw8BgR5X4
6YmIOxuAqGnTr5HJFTz2+3nUIG5CQVLAPjzqsqeZUP3KAuzfl/vjlPq6pla5jQrdRXUTpPC3mw84
rDr6dYhyRVj9CCJ8mZm6WUsMWTEHYBSlA+k0XrdLBE7OyAV7BuismlrW//zDrDgYTYv8yBfjVzN5
8LwHRHllVV3JQYa+RDxtdDepJB2KeTwI2Zka1mGKvSzKzZQNB0uUv928tXbLLX1aPKFdvHFTHASa
pRrYVfiKG2aA9N4tq1yWamzRPfblvu7k4ueVXNaBbYOfhG4WuWJjls1p7rP2yqi0btUiFvXF8LtD
qLB21aM3Wd6pHimdQNK9zksFsBTrftxAFKqAGMIYggswRCuHIpz0IciDlVG+pPm4ymPgqKMba9/s
XNaXV4Zfk6mupJfLoNL43DyqPC+Il5gwwr7I7uiiXCe91tAyGQiSHp/y3ETlWBhyHXDGSmue/hiM
gS8hl/mkSQs/59lfpS7sWdKy+IZsK0WuVBMenRfUsEhrrRbuOjmKWXmb6mW5ATjlAQjaO5z7lmE6
C+DiNwSyEk0nq3tWYG0dGzwBBQDkOyO7GaZwJBLd/pjH/Bc9LsEwDxdWoQ0mIB9C6npt20kuzY6f
EXHea2UQYHXPoFzFBgpK4iG/OSZ9LfpVz0V3TKaMLI9fiv55iiP0Dty1IcMFiLQwEw6T73kiswb3
Dg10ciXFWUdhtJ614DubK9weXrJ/VeKmoFgBkcS4S3rOZ3M3PuZcih6qaB/2j56X7g1I6kYSj1dp
l4tN2uTAUoMQzvdSEIXiqAQ7LfgdpbK56p3uV71AstbCiaO+qx46B7sWwQo1OMcV84nXhriD1TTU
HABdIk6xXL8wqzmMoX0bLFZLOg+JcfY1XMr7oUqRk14WxqQ7p0n0QMz6LyYSy5pQ3xJRT31oEjar
sIlTX83COAF+TPZobTv84r4cflkxKfaS1HBEqjxDEq9zMtk/pgrWalt50I4I/Rq6fW+wH1NXYZxH
4CuzCZ9QK2zycoyQkRp7ZTIbzaGaHlJ4RQ+uMncTeLQG7IGkEa8BsyBsn9l4blzYZhiF71JThzYw
AFrI8mpTxnAatHi4lWZ2ryfIXxxpHzu3ICDN8/bV7Ohru0EDbtpIvok3+ZV1EZE8jbiPiCm4UT1N
QArJ1iCWAA2evGnVN8fMzhfA+EurOx02LDgrJw5+S1Y73ne1c0sLc4p09FUrjGvAtd62yZ2EjtC0
00cDtRXlbq6ZYMVRWCyjlW8srZjXaOLDdUIOy46q0NmE0bT1TCKBmgJCo0pEtnvR+ImwZt9qTAp5
Da7nnPPPhj5agDxTuWVkk3rBeztQiNY2axzugFs4q4ihENQf7IZeWR0ECMHNFqMnlPudnJDFdiOh
5xnZ0d+8XJ97EI4Jjgj6woVdoMqOf+8vLfF7aY5Xd+syFfXJPAu34ZEnmTZeRmltKgoyx6FvdrUv
Z2lTZ1JBgWNYLvXOpS77R+mQxN1sM9mytoOMiLoYux+pp6CiXnQTADMWldODhkHSkcdpsy0amJC5
yW6DfTIjTGCTKK2+5k63+bSgl2pQC5UtimvN047zUkc3YKyJ/mhKC2eEruzUu6akmZZEAYPRaixx
O2OYHl1QRDG/x3rpy21JKs8WMiNZnhVW0gh1Dhas4jfJMPuZAmubCI7EdgAf4LJsGuX0gCapX6WT
Bd9ZMUSihNhvHafeZcVWRF7afnnza5oj3YeT/zQOxrky5EeT72fPQacIU7PjT+DNOlhT7xJ/xlEC
ssdujDID3lzsUCqZ1qao3QfscTzYNHdgKab7JkQQ7mVg5oYMs21FwNKiFQ/Cg2kcDT1nWRr/u5G0
+SEt8nVusGaKmOQCvB4PtUXbLNaAJf/9l/1CYqKY1hlQmS4qFJbqzw1XZuZ5oy0luMvU9L25oVRh
grktBoonmYQnAGvvS23vl3nJtwBiEFq2+rWZjt9ciLzY+P+9aBvC8mw6h5j9Hcf7VNu7eHJqkl7M
bY+adhPPHgQIr6gIOEndVbC06Sqle+FrSpeXuGQX9i4vohmT6egQQKrfEKTWbhuVnag2oLVOxVnm
/I4OcFv/trWmgKAH/mct+OWTLngRA6sPMeiNDwv9ybWabF0RXeDTC7htczI6izDZ0rNgSWoYDbgO
5GRyPBYraEAN8Z814xYUZ761ivIXKZoIvk22dGm3h5jkp3VDsnnv5ftEraKJ3THkktjsgvzR65Ke
02q9jdjceDEQJLqipVPs3rp9ZWymZi84QLjRb0lnhsIrfzLn8geI7QWvJXeGpJTCH43+3CNMvEmP
jGqgdfVTTvHQnFqlFSw1xhNAlp2m44QxVD7x0KyOEGGhu7sjZRQTyXy0GcIY5ZOWZ+DD4ELmznAz
TQwTnUZ7skYaq2luo4M3dUZmGNwhCdYLnrKhYMo8/Mm9roKBQL5hkUKb9ALs9ig6sRtBGlcvJh1s
RO9+6+KIi1eE302SlJXQXTUxNkx64ACgq4lwNMQoueQw1P4fe2e2GzmSZulXGdQ9EzQuRvKi5sKd
vrvLtSukG0Kxcd+Ni/Hp5/OoRFVmdlej+2aAAQYoqKDMlEIhp5v9yznf8XFRLk4V5iP3QmvJKGRe
RoVkdBmx5sj30EY5BFTieww9ncRAcO9tEl+gh7YPaZqTjk1+HEgWDxkKVddQGiS7m/FWoP0Om86H
FcI2yoPnhT7bxs2XIdItamPrEYCny2mblNDknc7+MpZPXk7t1IsMOTJvceoqm1uGjBnd8VVjZH9f
WP9iAWKPkILuWvlfR0IsmIK10kUSq+YlRB0SbKMbsyduxuMtjkZ1JBoZ/pXjfEUUQ7J3sbqQwN6F
wGofutZToYhLuY5AkqC8/6oUGJMBY3Av7SU0JsNc0+idrdvEIvaWU1IS8bKg7YJabaNzEEdebKTM
t9/8r+OmrW+U4w6S5GgsSF3rgUCosf/pBDEvVVI6KE9gxMI/5q03OQzsK2uD+Js03kKDMCWHI46B
TFpp8BNG0Kspm4uKuW3isVhCy1NrCqFsa7aWJigLv1dbGCEFOUc4toZBjkUYyIGuL/duODHz+msY
1gT0M/yyqZvpgXQ8yU2a8AP9OuNuFMP4B67yQsd11f+ZY/iXT/834nT+91+SD/8tH/FPuES+8e9/
cPipPv/0yQYYlyIa7kenH3/0Q/EPtCI/4u2//O/+y//149d3edbNj7//7fN7SZwKXM0u/ab+CCwU
pqDeudGk/on+uv0hv3/x3WfJF19+ADctPvXnf/6Fv6MOLdiEJvsvVwjLpi/lW04/evX3v/nBb75w
6WShF3m//5vfUYeW/A1gCbU9QhdJGx+wWf0ddWi5v902iUy/ETYCqKP0/vXC/PWF+tfnf+QEglX8
SyUPMsnxb4MV6VP1eM5fpk4DwTO+W3qS5id47oo02/TOKAjcIh9vbsm9tcBxrFvV/mzGgTB0X8X3
uhH7TpKVDK3jao0m2c81Ho4KTmgoBsjOMeIsKnuVbG0I6eiwIWoso/3RscXY/VJoOOY55QY6l71+
HpbCxVPC7i8iVge4LAFJ/Crn9ZxO70aHMwAzgHc0MlcCrrAofGtFuHmWlQdvGcNSqWdqwfjRMVP3
Og64CSQXmA6W1youim1dR+5xcOfuiosEpwlhqJ3BQJGiuAIMIJ0TTYp8QyfOaF6pMOnThoDR9ikw
rWTv9b3e8kfjnUuwDzEENlaG/zkIe77Spbn3wo/lPSoQwG4yeSWgsD+ltKE7hR77Yi5EfR9tUMGH
GmkA0ARCozmFWDnnlnnHtKTbYYJlNHT7tAWLirWyIrPpFk6thnkjsUDeC6qXx6ze5zDKQn+YHfJz
+uDeSexvKWr9ona+1bjzyAqp+3u4JjuwKFloOml57yOvWJWTD5llNn86dYTtBNOnb0IdYrxeGv5d
FpjZAavBHC628xWF8lc3Wr7r7gI6loFR36yqIH8zkkCsye78klWYTyrLOniJ+S3V7Aw8u9tqq71r
my4+9FlAQz5be2EWZFVW/uO0sKJZ8rdAPUYLmwOfu2Jkk6wtY18gZMNzmKpVMSckXpHshne5f00K
P7vGOAwInzq6JU6EBTP9A//RS9rp5Fh7rX/nqgGuT0+H7sg1qMFsg3YAZ5sEbBJl1DR27EIpbCA6
ZxyyIYU/IyIepW3UP37pstl7zZPlDYUh1hN/OhJWxDI1GdTG6OafXjOvpjnYkGoOILqb3oyKdA8c
vQfm6y8o69rW/6ZtxVgUNwEuwIKhWiBessaoDpGdS7aDJpkCjTqr7HYIORWzNTAxsWSlbACdEFzI
E4S0I4cvrg9mmXU3LgdlZDnd2hAjOcnCUcwnExtoN4Lo6XjcMgqbLIfzNX1aFlCJgIQHw2t7Rh6p
DXgHq6qHveK+LWo+IDe45IRmqNL17mdcIGX5yBoNZ40Se4tF1hFv7e8f/vUpGXf5gWQCbkwPZIAm
EGIVt6xbmtZmuiVi89GaxKtKhn7D8pTb6OeSGM57W8Tm3sHlsDHbBwtf6MM43rK9Et++TjPp6mlv
Wog4ivLQDdHZ5kJ9iH37U6QT55lS2yK1zY8gT4qV01jTeukXMAEz7flSSzhGaBHCrpDmS96xlUo9
9QFkzr7DGpBtmsGYb2p32PyL13/OZnmeS3Wf1FH51NuSIrBhHZg0SXEnHHgquFSzfFBv3o0BRSY5
t+ZcjAdnKhE7F91HQSr4h9E634LI6q5Dr9cYgPrHrGBNCPCObMEFme/sKr1vOx9fXNA+JbwlMgS/
e9ezfqJbRS672C2uGAPYT1+gG8Tpu7Wor5tBWAf8e+MxviH/yy+sP1CYqmJ0j+RTe5u5yX60Al52
XZEx1GH5+PWZG7nuSda4rJ0ykhv65JaM66I7Z+VOtrZ13wgtAO5EwfMUiPdhDDYx9S7wIPZYUlR6
p1y1XGbT/V5jaS0p8unDk3ba11HqHGfkgRU0wM45/vr8Xx9+/TPixbC41V6812Dc73t101ZYHcjN
2IYm1XsxPFWHtAtidcOUdOk0GNq7X4nNS0/qrZPFTFHwbl3aoeYptkgbKEjcaxnnDlXwMqQzR5bH
iiUW1nMkp7VXe1DQCJ3bmJrGmPE+HtZKDyecCsRMpHCfqSfXGMGHO8Z9wTpgyr1riW/bBAmdMpF7
IRT18Z3k5pWty+aztetpM3tZciRRd34eAnkfacc8OGPq7KKuPoM0bV94f5SHci6/j6rb2YtfnMzK
mg4z44aq0vO5i43p7L2WdffQJyOgv2D4YejSQ5iEOzHyPSMkfWve58x738YxJ60Wd5QYNFu35iIM
3NJOAdYt5r21Kd8tL7VeIpXax0Qxbyi8J62mcpuV9kvPckyTp7Eqc5zrtiRyp0lmuZ0LeqT6xur0
yp0Bu9+qS3FoLUTbftCDjqk8/Jg+AUjCNFlhkhLsECqonQEriPPN0WhFrZZLt2oGIPZ5jeYlqn10
NGc9Cr3Ns9ng9I9Yaw8mrc3M/nWBXUnsyqaKPebs0sfdRxr23sWYGiYG1qSeG35nc2DmZtaHlL20
vUEFzgKy0IVHjdBYr716yyQeU8raVqHd6znVN8Z25r64mlJW//igJ5eCu/eeysp9yho5X/p6mi8a
NfZGd55i3ssrmmAx26K/MtZoHoiPxiLv2TM0J9Wq+2iAOmUCAKgifdaNx2Y0mcZz5NczWnpWLqPh
RXe8aMQmG/o8TAulcnUzb3Fca93+HFUbFrS1oWkH3VbWI9NEadYEM2ZfjLghRCTl9iOhYkyTdBuo
FgsdWJqx869T7Y9Xwvf0XJx8fEOgGdxbadV8ZoP7nPctbt2lFuty7D9UFYdqnruNInN0O7rVPaLN
ZtPqHr/AhBN5huxY3TKf3KvXm69JjUasywgFc+2guhPka8KBKdeqIRq2r2D9x0B/DxJYw1qAPF7P
sqt3wvbuszxXuyTjMMmiiOFWDmTHLiRhVQkL+rbdyrk9I55+CGDg6ZTfZoeqvrKQzyWAcTYwRVfV
DEwWnHGGpAUCf76shLFsKuKo1nro+kvUGf1FR1j04NTvyGNDnucKnKJW5myVp8VFj8WnEQQ9GAZ2
DSIa4co10aUh337pFiJCEbVsRVH+IPX3sxyEZJZt92sUTrAfWq/fLpGR8MMrcdBoI09OxlaHu5Kc
h8W8N3xsqS6hf+E0xkdl+jz4XcwFDRqjzFmJZIJWnRFoWcJwMEy3PI19/daPVrTXS1eu6sTojtV4
W835d9pNli0E+7BIFrQF3kQZiL+ssp0LOq96hw0EqMXyAc9lWs1MV0O3m6Ei17zsDensk5jOw3Jr
pkXyoFjWEXWHd9IbDiXyoJWhmg1wWrGxWlj2PuiflsD0LOG7FpNudmiHw6Jp0wNy2IacazZ/fha/
2sR1WnNFyaLaa53gqU1q761z0+FhHjZG0L1aU38nkXtAJJhQWxDeRDJBsLV7mZ54+7034Kk2hJAc
avgpR6Nw6YKblu5/oVKBbXbACIn0iTT39QJ/6oIVaQ8mRO39eMJzUsMtgUXxYvR1tGoQ15Kt4K1b
W+4tp292eZb2a/huAaf2ZhnNaS2oVFoQOke3RZ3HILtAluH8SIx8OJjDkt23i8ZNWTK7Dt5lMV6n
YjS2eNnhLJxw7NxrU++zfGk2wh9fm6EaGDWNT5S400ZYvYngD9JIRbxFL5Jk4/TiAyLUDapqF6QR
FeU+8Sn+bQOp3DKy1K5GUkuMXWCa0VkymVCzd0Ru4F37BEgkuc2rZilJsa8WXOWEJLKJWUmyzYaJ
dqCpv4yoI44FeVPAdN/bhG0ToBtS3ArnjD3+tXPNjd/xwlDivCZO1h1FtinqTD+llvwCxkaFbc9L
/X+3Ef9/Najg926dgea/79bvPmOa9er7f9Ks83W/N+vubwjqEbIzjL/JDf6QS2D/ZrMSoFlHg+b7
1m23/69mnWYcbmpwU0Hjf3D+2KwLxBy4k24DAI+Jwv+oWbf/uiVAYy1tVm7g1VBgoTH5826C09ur
7X6JD8TV2Rf0RVLTk8RpYbzZjUl2owVVrpns6K1y2sPSumIHWxBvQJw5m4nwzY1p6BPGB3MlJrh3
hWGxL02DH8LPYyi+1mNvjshaM/+b7dKFDDHBPmL2wjwv9rWdld8inKRoX4GtNNEthhYXW51wv0eT
tdGZq/cB66fbeeMRRSzVwSU/cZnyAN+udGH5tJ+L2YldHwAlcTiiuXCxn8F7yeri0N6IvbYXVm6g
T8IhBNLvT0VhbLs2efEy7NqiOyTLkzkVTPwzb4//gd5DcJhPk9i7tlx3ZPWu4q46+hufAJNVRd25
MdIBOOzCgK4xESkXMZAHO0KmlHtRurFqEIDskBP34rBHpS5DwhV5qbetMvUZL3l6ziv2jZ6Ii3Xv
JAbaKlUiDvDl3h6YZohkMk4wG8VJ6pAajoAXJnwoothJEOc6Hn3UpUescP2+GTEuE+BJogxKdNLP
4br0bnIhBAFAMg3pLFRzrhooAHHZp9eSoRJ70Ph7Iho6HDU9iYKIaDOeo1OGFJlwcOgTAvirF13z
kteViGn5OFfESmI2XdIioKNpWBaVMl9pW9KF/JRduuXgBpRFfElIK/WMfv6ceqV9yCtFPaje3Fne
NbM6R7yYuTm+Bi0iwaY2KbsAuyE1k9zndKhdnz/A9US0eYphNkU9khW3GQgPB0qI+ycfxpA64hTn
56q28hNDvXmlWmBPmAH2VconiTagSMCAbNrhexVNtL1plJ4oCyD4Ezh/k53DW1PFsKpzjuU8IPwL
2JyEfoEgyH6tNU+qMJF/gHtr0YBcyRoSlD9esXFa5z2QVFWwq/M3Nl5A14aqPJW3T50ci7/Kj0Fu
7CXekGOuzmR72Ec4fGTWV9a6dBHIIL1ya3KrDf9l4qU+OWo8SXMCLNMZpDMBudjWfvpdW7a/tUeG
5xDSHgnCOtVOAQDA8ogCTa+KEcKm70/Kl9AGkqghMzL9mckmf3LRHiCV+Wl4Yth7rL53WVxJYgAL
ASIo/6w6OYTKy29I1Pd88uRh1NXF8EcVOgPFdd6qa91/xGWBx+aGWxhk4mxqV54T91U3o/E4laCp
QI61+6UeLkzqb+TjSry08cCgrBEYIBhbNcnEk/Ugizj+slQEKNhDAhNGY5VK0vGIsomfB0gEqUnA
VdmJw/XrVrAiHL7JcFEd/UnRya8ZRLaLhT8FgFWZbstcgHb1h13QVdDL2xxOHc7zgp3GalyMBuL1
tGNGXV3aIDHIPcPVIabk3CLxqHOsL7bzUVTGdRY/LVS2k59Z3yI3Qh5X7byyV4zSRskhqMgaN0W8
neB8oMcHSZ5VojoTANAfxpotI6SwUwL0gX4n2lb0VfslMpksxXDD5tz4Wmo0WvmU6bVVnctgMPZA
IADTBWN0zarhPpP5OzwoTQwdMQHU0w+jVaeXki0iKoBV1EFBw3uWkHKXHOdZ++vec43VnOovTr5s
ogX4V64vomu/Fe5SrCREGKfP6VZiI9shvdoLteznMn8qCDQ9gIpdyywi8JY4D7usH3N0NDvBMiIr
YkCpVoXy2cpeF4tYqinXwcYDArOxM80SJftM5/htKob83Peq2UFLJcC7nOvdYBLU4cePHVWZ2eWK
zglXfqolEprM7/l9WdumM87OWH3ra5N1kdv+7OMy7BRNqHCn+SHllkK8+zXHD7oumCxhsUcIbVYy
JG1qYEXC4DdJ3o2l/DHKNEKYxJivvXENmTZ0CEjZ9zgjWulI4P4pvYMok1CRUu0M9vPt//2ci4xi
bQibDLpfnE37QouvvmPeB+4ARDPF99tW80M+mz/q4uYyLkEbB/qG8mOPeGBw5RwKTahgX+Ydr/8h
sIbpXef3xI7nL3OgP5ZmEldknT/cKgGAhGPqW0JoCY+wbZ7NZEayAiJyT2zkIeh860lLaV5qlj4S
PDMzksz8ZFtB1TmY3gOdurv28p6E8uBaZKN1xRB7BfIU7Ho8msdfHxY3jzm2aRjzcXG3rSjaa+DN
7HhYJoVeN/Hp7cNQeG95lutrbzPmwiJlPsFKK7elByw+tdoDD6A4jEZDimuyGJ9LdMd6q/omI5Mz
a3CgZHmZvx6t5QlQrM8yGfddKso4tNvOuK3Skoe0cOcNaZjvy2LDvpp1rglBTOZLUneoCGBtABbC
lTe7TFxUVhINGkele2Gv5exrwGIrxS4YBsd3su5G8jRS58kwILHj48pPM40kkSJYuqxW6CMSIhqr
vOWFn6IFjYg9fnVZVBHfugvaWD1VmsB3Cw3EYz8CrXPGSByjZsxOPUUFo8OVks14bbB3eiufK7fs
SDAQsDHddlB3ibK7UNsT7LyUxqsLUKS6/tx9lNiBGPcMT3nOEVoW2eXX3RIlVXaKUz6Qi4OgcSTa
wJofnbqUp7JE8hILwgcQvmRHd043DYbW2vk0qhqJnc6LI2rTs4OmbcP5qK4lgbar1lXO2paYQwKr
ay7QQ3hEEp/xpi422Hjnn8HOKTuLGSbGpGhA1RfhSSAmcZcDpFnlhtHumAq8Y3Xa8BhnB4CwxMrV
c1gEzNY6VtyPXsFEjUIrSxvnuTZ7eUz8iZNAVBGZci3TcBGU5b6P8mhV4tBBkVvph6buL/3UJm88
xBfHoI1lym5fCmnP28XgZY8y0obZtnmnNmVfT/auwU2FH61MWrU2+oiLvUr9U7p0Fz/v/J1ceL/k
uI5PXS7zHYiIB01ZfIq9RIWNh8IWrNby0EuYevZooxJAlL91WUqcl1JHJG7a7iqHi34pG1gtuksQ
0TP8LI35Hnlnuiotr93Z+KhSp7fvGMC2d54a0Uu03YRDPzKf6l5y+i9sXbQEaTh4+fI8K8EgJYuC
xyaCobDw7nnoKV7NoWfCSyTwWVphySprlwXkD1rJQn/eRifT5zuY/S1iMKCBzaNpXSWkDlbVm2R8
u4ki55zeYz9uLkUy3VUL+ixkXWu7gCxgtoznVPe1kM3R9AbGB75AChgxTMIehxS2YRIyV8t6xEKD
WqAe1nJqwfvNlyAlLyyLU3ZSfYUcTnmMHdvpDholPfOMfqve2XPA2Gcw/T0WDTbZ8VftjpTqXXHI
R98I7enT7+xplShqv7jPn0xD7EpR35Xqcxjz99GdOHSLh6G0JYbHmDI28e8htDyZY7ocVQNouCw9
kKZJAei8+p61mNuWMlKhPTsPjRakh+cGxMNJbElrWvhVB08UM291aj+3WOOcKjkuLlpIlem9GRsx
M03kfkiCfBt1duKjNmqq8m4R0dp10Fw2twyqNIHsaDkg20zmWOWYnwrZ8fXDNIXCNzWjwRmpLZba
PeaGb3mcFTsrM4pd2k3umcxedjJCVATyMO6ardF7nLrxu5ft0sSsf44chmKeeQk01hBI5dHFbT7+
f6/939qMS+FgIb3ZE/59s/2i1Gf3mSd/7bf/9bX/aLh98Zt5ywiijWERzabtn9txz/vN9XhL4FH1
BJ6If7bbtvjt5vvFVe5gOyMMkB+krweV/P1vlv8b/+KmvP+1T7991f9gN257f1a5EhclCOCRJvt3
JKF03PwQf/TWoZujG9dpsq97tSvZ34ZBHxRXpm/1zmPSi1Osmda9sifCMKL2Mlup+rH0OP5kVPbl
anJkDLQn9om/IZ+dHq9yDbE26wzcmaqiMMqm4sUxjGgTiCFnmnerF6GTmN/Y4tr7IcOWHDiGu3Zs
qMMQghjluSPS9y4zoQRi5V2lRQW0xFLVrqilJAXBJ8IcLqGfyVcNcDQKWM80fVuvGzcYbpTO/q42
uumRgG0Cptu8eV5YkJf05qymW8nSBrYo4qQAzVTZsqJMXDPfOkWebxlfu1M46j472z2dojnETz5J
CocMYdDaGAXf35NPddc+kZ7wOmf+nVNLe90UqFWTpQWeqYVPzEguf5KEzNi64WhnR1Lkx2Vp1JbU
+IQCbO6WfGXGnfvdUm2KMtiJ1bzWoG6TzWiI+m2xygLUe0qZCHpGMtP3PH0Y/UQ+U64ZBxUjm80J
GVvlXT6ykTSvkvXbKZmd4pM2Ogf8hNQSKBM7QJvfsUf6ajODn9MBWzXbb9xzj8v2jJYJ3WWL58/v
ILxa9TuCcySUgn8CvTs/3MqhtZkbMuxG80cvZydsLFSNVAk4qHFZdJeaLBKsIXR9czHtWkcR6FR4
w47wjmyPd4rhqKV4WJr04qAl3w/+lPBiYgFPrDjYoSZ6NbnV6Ew4/WT+QchQsCqZxtAeFQKlnpuN
kIA8jlHdlKfe71gi9POXuOdsNyfMcyStcU4vcbx1bEUB1Zjfxjjnvpgp+rtAEaQEVH89ZWXERRL4
L7FBjQ3hs9jFBm1n68SCBXBX61U19XrlWqC4i1Fg6fc5+D03oaCP8i4kNPOCxG5AVeziTSAn6r5D
C7J1I+j/bRkYO+yb0b5mWb62tGQYvlgehsd42Nncy8/QEPu1q4fhQWnD3JRJSpJ2b7gb/HzUGQFS
cROPMD6V5sOcfVq/AGWESQ9+yudofA8EuvOxGMZDMZmCZ2jBR+jnJv2THWVnMrvck+s2dlibMZG/
SogPqjfFL0JHBz2Y1LyGCL54uTucPMOWj52OiP91I+9BT5Jb1ojjXW+pbAu/2Fg7MkMI3aXeNVjI
JDbnUj4ZWIB2Kp5TLnyNfSa3jcfGl80e+Uix6YK6wcoUmPdp1vWAK0sDB7z/ZKdZEUKQs9eLYndX
IJzk7sIMZ6e3bYaqGF0ZxdBAaZoElXey7EblR5uy8Z0XWwGFrlrD28M6B/ceTXTQ07wcWbnKt86O
6Q8laZu+Ks9iHIfb2q8hGjproxeH0JB7LFL1sXRd6vaiXzZ+b7FQcudiB/ve3qNEY2nhvoxYDy8c
1wUyjL5jsxV9Jp1xNRsVki3I/KqMXhtn6QgDL7xDPgm8TkvVX8HqWptOpOmm9fI2NEGFIguebHCI
htvewfG4aYf4ywl0krZ8792p2WlfI2wcRMVzXGj3Ky1L/mmxeNtFFUCTotNzWFld3SNasSS+PD8W
MUugmszmNFpYrUAl8V6RW2vM5EpcASIl23Ipu/ui5adCTwJ7LgDpszaDdi8s4zXwUBtVdropsqxa
t0QpI2sqr8FsqrWKS/auMh+LvTLsZI0m1UPXnry2rc071pyrbW3TFA+TLxH58hXJDIM5X3od+qMN
VziISLUgyat7XhrHWQ85oTK+0ArYO0aparZ2yxSd1BLfEQMy3x6DBjmo8UqWFZCFJOLZ8SvzGJWq
eTPTJt7LJKG3tMsAZ7P4GduZPENekiHcvw6rPEJmqrTHpcDF4xn9kEJKTupnuuThechQ1eSF0+2c
SbXbkSEKVOfEhKLgxKhDsPyBTYF4jgC+ks0VTcRzkEc1iSp9pTlPqrp8aE1XHc0GX51EB3BIWhS8
VHUTu9f66Q+1w+/ywj+q1Fzvzyq1/3gT/0W6nJD/3THetXbI2Mti5xWS+jqYpvYgCUkFmRxZD2ox
65s/P7iZnhuVbWSVersAdd6RjJ5bvGzJe94aU3QvdrODGMnEmaHwl6ZdJuSxiH6z1CAhIVMxiNtg
uQmDR0DsBxb7oA58LzUf5yJmbNsX6hxgG94zFuIPdaTRbqbabkMnK6i3BQstIlhK/F5sRI2r2+S8
c9SQnmOwTRuGNikhB4t4chALbIhA908ZUTbIzzjNyC0PvnNyUni7rTbhKpfRNtZaPnkLc8S8kS3O
bMtDvz4jiXXUtBw7OGebtCgYAYmKDbYbuzBzqwrpsdnaSkC+BlGyikfNPC0PbGdTObyVdE03dNP6
Nl/7WCE4S2nrg5EjPegie1PHVrubIoyUWJndLwmtShDWxo0lSVkm7l0aXAacY+N9Sw3kBriCx8gM
dcGKoMMesIKnXh2aPhiZMvNUPhGBQAwPTKT607ANfdEQyD+CbIaqvPjNfTl29rBpsWaEeauWsIPT
sp+lYV584HI/CQaR26YuZ9TgEelLlYXlYWBa/wShwzxKFhoPI8A0AUqPcQaWBJ+Mg6kKmrObd8hx
66ANfkgKIMX7t8GEnnZRs2f/335vvHKp1sbtzSVHr9YblPw+aAddF84mjor5k9FQzWBHBB9Koz7M
IhxeYd2L8S2bmREkGdbpHhbSURk8Y2hOUMStdVdFp6FSLVlCI7yQPqD/qdtUExcUz4cSzcL90rgd
buxfZ1l5O9ZK/p5r+3bUZbdDr04JVh1vB2HPeYCtgnyma0dD/kEMDWdmlQD0XCNmTvs7IkSYr0dT
aXTh0Bj+uwBswfBOq9fEkPPeYl2wy73Kt9foiIL7UcrydTJLEsFERAbQJv11dxiNlveNlRXMlxCy
KZxGVkoiRtLzx3fIZ8bbDYaPy0jCWaf2iQk2kzz4Uu2O5YJ3rRdNK164Kn1pCt3HIV1/gZzLx+2z
zm+3sGNZ4oupa6q2XhgHdxrkidLwpkJomnFHSlZ6P0K2OuYEjpwREFBrOI7hkVQgSc52dd+hcir0
fTlnE75MLc+GVY94l6S/y53mNqCMjOLFcCux8MghoMHDLHCfMIcHyDijiUkjPF2o3R3kdh2oX7+t
CdNCsLP1UqGoVacyv0uHPLm3dBWw53AnRZkMtqjBX0E6c+4/uHUQbaMi9bcQADm/PaO9N+q0u06Q
pt/s1vbegtgV3w2px2dv4piKsygNRa6bn1ajR/76lvvq482a161n5nexIcd3AMQ2yMaak9ytTcG7
R5dP3W1Dntto1sgjaZYDueX5frB8/2QC3V4TJQLViDg0ZIhm2z4TtyI3lVBAhufWSh/TPsaUb2F2
xEum/A1OrgWyKDEZq3Yo3CPjOP/sFZF9rYwuYsSo5lezase9ILR8K4sy3eG7GO7wDFRfNeMYUEUW
UYWwDj8WfOlX33UzrFlGGqYjE0dYGgkAOitnEMz40AXHFY3dyRmc+pjUjhOOWRztxyBvrkQI1ltC
mZigLZbcInN0N4SaKXqfOmephAFuZbPHPEfoSZ8G7qWfDRbHZ9VNFf4f1ovkPGdJwDqUe3k14iX9
TuhCTJ5mPpy6rIreZeRX76meXcbUTbFqYhZOptXcRqD2RutgvqPDxCPakaTFA0qgZJWzPlrIGCyz
smVxF/DOTCPsbhPI09DiELt5LF27OGZcQThBs+cGXy1mD7MWW/xS5DpYyTBv+8m/vdWtCv3RUKUM
TetqI4yS5MIBHeu6laWEf5BH6WuHiRCA6dR8gENYdJgWqfVmI4gO4c8QGrEgocIoOPT3/LKar81g
8+sZjbcJ8PfzPExUBTdWbEYZcj9oM4Zo2MstuYbdypoGup6+9qHIF8t5sZroMEeRtTPZiJ+npad9
8J1q45rQhBTxTadGkrMUCAd5qXC7i5kI80qAYPVaJoxqIK9k8zVmKNpClmO+j3LWdEK/tPOTH6fN
xwyM/VlYdfeK+Lw9Q6ZWe0vCogAjN38hvGzc+1bjHZXVLJ8mzsiXeCyjp8QtIhgQld+eSpvq08eC
gZyjTe5EPGchnlRNsUeYCyNCe1fYlXnu07T8Mo3muEGI0mDPNcax2U5W1u9ZaZMZqAMjIeMksAtx
sibIRtuSJMKn1LRvc8ySpt2cPPE9rtubiRsFVbEzoes12zFh384wEy9FODnEYLlD566Tg9mLBXgW
u5DmjvwU5F7IeB8iZac/SiFZEdgzyWad77K7cLP2OfYHI8wcQBU40OSTK6d6O7vxR6E95Lrj5BTY
vj17X7Jo29rE6tCVgXa1pnHYsXZ2kCZPzWPll2c/9lnQklk5d/3BpdXbT7Ndbat0ojlw9DJ/stwu
iRQN7CHMXSe9B0uyHIZlIFHHQ8nPy23uqEXnD69n78WTj7yqNdt17Lvt2nWTZ6AOdJHWRMdmBBBg
ymr0/g9557FkN7Y211fRC+AGzIabHu/9OWUmiLLw3uPptcDbiktS/Tfj10ARCk3YJLtInoLdO7/M
lRsVu9IBx7K0dNJWulZwZ0bwoEF0NDH2UZf4n5Xkhlx6DghUyJi4X7r2IvttePMy2914TslA0fXd
Lb5xGsWHplp0MW3iPbrKHW5usbMop4lpyqObIcodfaZixohB5sNBn/p6qrzlVm3M9aaxz3rYQRTz
NHdGLLMi6hjoB35FsaXrNfPa7pP5QB/JSFVQALX6PqS3wqIjimC8TubXb82558jeIkh8BnAUH+ns
5+VoYwIT2JhEvuZK0YlV3BnK1alsb563qr4LotTe6L0Il2E/+p/HgswM1unKQtC/80+V5rQ2oPhO
XFnyn3Wfaz5vw+wia7SI2HHRHhgbcbObg3iQCdI+sDSnK0yb1dpgfT9LfEOdi9YKN4xrrJVJuHxe
u1nybSWhtTdKPboHQWku2Id2hKDAoKMnZBs3Y8liEk1fi7HhsY8AcXSsI9/b0vqyazpmfV+1t6Vc
nXW5XDgCACOoH2sRaySGuyL5kJyUAXzVgvTAd2GxJpu3pME2ehDzylTjdG9WyjBPNTXZZKrcbTLd
q6iiI9w46YTfzmsQasDFOKM0wsMbp8M34vyHunHjRtVmJrrVH4lQo9/lP4lGtgWqZo42HTCYhM1I
0/wq0NkFSxvBoHXJZXIdnrXn/E16zi/toTyTbE6OUvQH6qZQf/kXyXLCRJGJT+I+sWFumXh9fpYE
W8cV2Fp8Z9kA13yP0tJngBry5JrgEQUaluqBexIZOzusIlL7rdD4NM+EE34jXtu0KoNUIVKdkU5I
ZeLmlORoHLggrccWDdvPH4QfpSc2ZEhZBFuZoVNWgi+v8uPx6aflV4HLkGyM6uN37RRnlamduMQQ
N5eRUNjNQZbZaoOffadFYNwy8rNrXY/6ayRJGfOjAM8IG8q8p40l4PpYFzZNJwHIkYdwNQmSLgTZ
p3/ewP1OagVaqJKqVgwDPRcT1e+k1hL2atjkuURRbJdvnarCxJtHxcYd8uCeNUzkJ7A0mcOlvrtv
VFN5KUkiU/uM1/zTimBU2xpDgUpSgq3Eu/FEha/97BE7WkZSig/VynY+EcWZESjgyTXSCQLWSRbu
wjAAwtAnZXtShKYIPKymdwfyYG4CQ+2jWT0KiprN0nhqOUPyVgw1IcO4MrA1DaMGGf6QI0F4I00O
SkFrhqNnCqsq1qvnH8fp/+cgnSZbY+T5vx4VXH1ypPHPrry//shfEwLrXzyIYL2hLjEf+DEJ+Cs/
Z/1LHkPz/9uEgDGAovKF0GF43OnE+P4zITD/JXPXyJZGzF/VhGb9dyYE5q9PA2J5QuNTge2zYEJZ
Qh8HCD+l9h3NkxPqvtRVZNTRrGiVHYaSq3q2r+mDgq9jmurn9M1+lh/NDff+Bv0IP80kL+HVWZrz
nDX5zDXsVe40Gy9nMmsn8ksgy0deFfsw857iDskfDvQwyZ8IcC2zot+H70WGnzv7aDp6UImKhI/4
Eb/VD/tZfWSl+o6uoe3GWmRoMWfPmDDMIzwQ3CB1gpkXygsewosHN5XG4HpeGEGJ/aWqF76mSBOt
zFeVHt7zW0Pv4JgiBiZ70Yx+C4WCgm+3oOCJgu/kYMOkI8zceX8Iqmu/P9V/P6rj///pqOpSz9PO
6mHmRak7d8r6AlzsSO+TInfz3qJSj9yeo14oFZy1bJ7pW1x0RSVPLDPZsmRh1rDt10PyMezza3zN
7u1T+aTL/tr8zNX8RjaLmBdWHf/079v3lxjszzqV/cOA+fML6feP/tvrgRdynBWZ1q9aX6ZFTdmV
Aq6k5Ld8OIu1JgeYWT34przj8Xth0l6D+u0PbNmXWqMeQlU/dg1gciMHGSIjAKeWsQO4vVXMxFmo
1K7Lukt73NnmaT4JI+OOywNIScckOzpbYhjjziq4DcmKp37VzFCx37uKwHeNnQJdMNrmcoVPpycc
4dt6tiTKfolQkRsahTjq7+yY4W+OiVA8/Wv4vgEZ7g6eAk6etZQiSEXg1UBKfNRCJOswD8MZ7xdi
Nm7SzHtIKL4G3rhSMaPz4MZOH6dLvDPmIdabrRZI8VrXuqWZhyzzmGpEqCcAWEC3xcE77UzqnEzs
u9kFC0/mQex0upgN9A1gTUz2GnU/U6+GWkTt7rdUGOzVxwHyEMnLVHTTixucDE7teIoLzrX1aXDe
q6fuKb8n1+KKDJd8YC7cDSHHJ2wgCUqcG2CVpDqHbC8EQGmHCT6dB+6G8V2w9i3ppMosaAvKKEUS
yYvKYJMpZk7n+ovArD9aZANPQh0NKbSbqXTkEPbsl14VH+TCkC+BMPds8VjQjoLcgNZBnA25LHBz
Sp3BnhAng/2iBvf07Jfqvqme6tfYtTbGIyyjJ9T8ZX1IZe2FuJnc76Tn8i1+C9+EPpE3bSQ9izKx
t07Yr6rAkGZ93W/kwbvVsBmtko2zgVhPwdw2v4fn9FyhLOB2UKonUcrnjP4jZCwkLa64hjNOmuw+
HiZX0TfdzXuxn+2PUC/ndlutvVv80I5in2cEU5yguApKHnFj7tBVDgQ2IS8NdBA+MH59SEH5VD4Y
fGD6La0NUg79Wz6lpTHBgknBFgIECdH5rbZLL14NeottNuabjfRc8zALANJMqZqkX5OJKBT9MVtZ
LYJGSWdarc4H+52iULBQkX9A8vHmca7AdJBXyi4/CKV+0odyqco4d+eR1a+d6EOWJmW3qd67d+U9
ZXsdk+chDzRJoTG2h+qWJ1eJ7zV+899s8VGE0TK/SM/tI30zFEefQPsmVWBZxE5EN/Naurpc7NL+
oDbLUKuPRNlIljgwFPNkOWjJW+iGL0lIhiLc1gdR9MfklN38S3ADU8HcZ1JkL9LROZvWEoJKhTrt
Z9Was5J7NmWTWGR3g/GmYxSatWjMmxRsmN847lJXCBz69KE0wy4voLmTxzy5dyxtT+W9vufnhulC
4SzyjbYrD33Q0g7YESRWWah7U5Jjt87EAeMKGNj2wCopKcztO+gv2miAMAXH+qskkUSVVObBTArY
3tv2rcRiggTZzqWsvidZvtEP5sE6Eenk9XL3X9tQSuc/ysntEJJ23c6ImlNegzZQsyvzy/QtvgsR
7So3mA8rG39qoNM8GOBhh5UsFhoO5LQNdOAbnHkO7k4+Vbn0RmUHzhhbf8NZjJHFLsigFrk9ieo3
6S5ubPXxkZ/8e3wfnrSn9MzA5WTK2Yv/mnM9D0bJTLsNDzCmHae/co2Go206OEZHgiHrodyOnarD
MgMo7xmv7mv51d7z0J0HEuPBEJiDF69TZlpkoN4Gdrgze5lrCkD92JgbH4g410Du6inopyIKqAHr
KIme+2uZy1vtZ0iYgaAccupJzhczBIYGyyFSjwqIETLtpMmAlO2wQW6CS0wFJTUky7CgPjPy8IY2
Y8R4EmxzexWJ4b2+dQ/qOZ+dq3U1evzBBgHI13JcC0TvOQuDmAVC8eSMqwVCWtRqs4BwxoUEC4pO
dC8KevHMr+qNi/c66rOZnFnPuZkZoNXJDIbohummuJT8O+IZ1vdZdTFm3fSzesSWfdX0AUNxBmdC
fdHUzJ2auffc8W7CW5UjVCrSlzV5M8viFSCGPIlv0tmhcKYnkjNLomivJ4zp3pjhP7pNk3xiqCTM
jE29tb71S/U0Xkbjs6c5sgVJLTpZmCtT6hDOFRGbM0EG6bnsjJNyVuR8PrTZrH22lSZhaWNGExfe
A81s9t7ljVTT4RCv3aD6dhL1k9GXXb7bZnbrn41rqWPkNSkKdvbJI3hoeyQje5oFJKqq747pbFy2
iI3z+BRcvAsb3wnCpRxzHMQxhkZkroNHf1Quzo1CRnQpbG2dmJLWCt/KsJyGrUf886oetX2WWTft
IE72Jb7n9/Ledu5zSNGWOI3vI+WpvkdUQOebauXfCUk8xa/FtTxH8dHyrtjzV93TwNcU16SIz8q2
Vhmo9HZ0bbvt3OQbEB/Sq2Jdw+ymnPtT05Xrogve5WfrOpyVg3MrnizQkUDzQRmmm1IVD1tet8x9
+d7I5Jk09cgzTB6IbQsT+37kbJo358MPIdycpX1rNvOufNS0i5pJu4i9i3auNkqYPQl4KVws4L4k
2Cj7aht7asNs6SVeUr5w1OySn9Rs3nTsFCLdmVABErl+C2ylAjmzTTC4jz7OgHVZdo+v+bE8Zn13
R6fRQMGdlEf3UGlHy51zoeKqfdM2rUT4sLCDl1xFpyxM0FTQ2cNjdC5AzDvWQjphmjaCmbqNUkCg
9HsPwzz4Sr7Ud7en1yOd6S/JV/CavNpZsvKD/EzKB+zlOjln5yIfzfjF1Nnmp+QS+9GO/ERCkY1U
kO3Icclh0rQGIDC4aQlYUqE6zr9tcUdtch5mpm9l1P2Gx2MgW8PZt6NHXKnPemCf1AzLbsaXd2Ak
eHttXRm7KQUQ9iSvvCsZcQzrZvBcN3zD2B7JMBbentTwpKHZdRLSJLIgjY5E18Pr0Wwxk2J9UyAi
+DHOQrV3xNoXcT6RwrWsZ6zQ/OLZ66QNWCT5S/S4cIsOThqNkDSt4RAt4pUcc+UHRNcaBR1XKt71
yMQwhOzW5VqCO0OhrT0ishAaEvlwxje4dNbkdtSFL0F3sC2HAR+Y9DLQsqmVgKmLOxMbNpFSks/Z
Om9PWq0Us1DId9gN6jh5a7c+TdKclnwGOGhYyG7cYf+HNjlUsB1hJ+NB9Dm7DPMR7cpV7ubuhKbk
jc7efeUFolvgmVq2iQmWB8SCVMUwf5wSuPGYiU6p5wCkKh08YShbIxbyIlJH6D9BxAhYb1UO1rwV
uHmC1GNYwhCfKUnHLWWbkywm0YD8tyLZs4kh8c6loXpiaXt1otxdtj25T1NI82hcLJithaPRDKfI
QxsmbpfaUYr52bIc+dRoyR5Z7wFT0pxlUYV1WT4I01+g152CoNvaZemv0zb/FuROODUsNiUxgTpK
RCKGEaA2aKOk+nekF7dC6ckwmLSOmnqL2Ab1DHdqTIVnA+uCITbKe3By62QjA85ZysOXoUXMnJNi
Xuj9yeq5cGNHWblmCcIlGy7CZ8Xha8m0CxxzWkrxFZ26nUR435l+EUT5bKVAWVt1tSnBgc/CFmr1
T5v7v5nlK/bvrjr2SIym+BH+oEbW7jfijEWjXQCjXFkNR/UcP+SawHxol6i0yRv+bCBJoisWPEvt
m3zpz80zzjhIr+KcPqgQPgIqFKhFt+QWX0x97kjtpMLEwGxLqZimKAZNDsOxeR6erfQg9WTSRXvy
H/5b5pc33XyvWWpK4lNYzTfjozVs61W70Y9Q7JQJu/aYa7szmNy7bxrxb49GNv3KMPskXt30II+v
opB3Uje+nLDMQYCc1Mf8Wt291+hePomLz/tM5r3WnZy7qX5G1IOFD+VDqe1FYMf7ch7j653Ej+BW
45DL5AkdOa/5RJ7adGezzMYtXabPQ13MEq2nh3FifquGR6OPv2YxUF/M7NO7hKfcH16b2FqUfN/f
Xtyd7PQj+U7V6DOl1BvjghPuM5HR0M7WJqrGV9OSmQKx85zHmlgnKw/APESXN9iuk4hvmHXu1YVP
6YTY6plkrczUWBoZuf9CYzo6aNnFwak4qmqMJ5icmAl9dBL6eh62R7N5LYeTcy0T4H25467CXF8J
f1vneU6FAvvW0XozWqzymmFScGrMCbcfSE3u5DKdxrzlxsPYP7VPDm8/07uG8bHg96LX/sl+8e6k
5zbxgrbzu8zXlE/aKeBtCp31ubhn9+huXbSTekh56/7zFav+jR7xywU7mlN+0iMCEUVqGurKSuoY
HVq152zICa1dzPzP6rP1PDwip905+KSVF3XXysnScoOn/haxhateQYx4bOqSc8IG7w+fbLxVfpMb
LIPaCsqvZCGgnP36yRTo9HEVdspKu4aP8E2jEYS6pHV30q+ywtzlNny03xrOhr0wIGaIV28gaqkR
MpjLzkWJ6JiRGQJVLBJMFgv5E7fcHxRz3Lp/+JC/1WtIvhM3XJHqSvebkx2pX9i7AR/ATZqkrxob
MoJE6W6pk99r+7PtkcWs3ll5PPpHdvIZWgTG0j3YJMLFtMRKpT37ER4kbv/y0AVNOvX6eOWE3o21
TeQzwZgqmTxX1vJ5vOttvz3mj/ytf0iTZmFf84ekYOkLV/aH/VytZ/9rbtA/qhsLF3GWru1cAHKe
1EG+k9x5aBsXVbuFl/iSncJt1vUn0mZiG8mUhHeBvu+KOMOij0F4XYqa2Ck2y0sbMA5kQ7v1dgzU
1e8wPaSA+6QaC3D+Qg97zXtwqWPcnQTjo4zRjR3Uqxh81lRRTowVllr9HpQKNIk25U1aAkjBPFMX
SEjBI3kkyYjYeo5vw0O1GS+HW7voo0l6CrbWNh/31lpuX2MfyU94aYghhUIX8BobBbzrJLwVInsq
3pRHezPHgu6xmbkwPQ5osGvH9gIpvRbjPt/dmXvnaoMkL9eyVsyzt+7B5AuhRWxGfa26x4gG+ige
jCoCez4kBQ1pYWAzC9cPuSE5B+fsLpAg/nD5j+Od3y//kUGsYBQ3kXRHuPRPN6YCkFaRwlJZtVS6
mUePiQnzw+/gs9WkTRLt3JUux2Iio/kTcGmjiQaZrJlkHK+A9glIofGpQFm5BqMfwdMQ6uw/TD70
XwHXPyRi6+fP+JtEHFZd4smqq630LN0w0aTAYqI9De/NOz7Z19z/rhRcTfIjHLRlty6yW/dcCVST
JDTe/VE+Ec8p5zg/aWA39Oyj55GTvfEb5iW7iF3CioQFLjNNE0kjeZXf2/fyvaC1GydX9BEiflBu
gRBSFcXSzcunfuehefWrfz4V2t98m8jtyhhyt0im/5ib/XQqYIQb7MVzZZW1xZO3A+RaXpqqW4Q2
HR4l+HLiqlR+ucDWs/dm8lUPjbuUi+xoxvGtsGdYr8txz6COu4eSbUS0lOqXaNxZlFtpRwvHzJgX
477jTwuSHw05v11Fv3z03+RmtcIOL6etthItq4pcnXuZuYh6de0zakIAJznfa8vyTCYPgaB5Kmt7
LpL3CifYNX4NX7t340UiKnz25EPDRDzEepk7GKZRyy3jVMN0b+p1f9av3bM3ZgD67gDplImvinBJ
fH1JvPTQmM863E0BRunsn6JLcRB1e1R3xYbKggFvsfeiRdHb/8Fp4waygcLiMYJh8OsdFMlKV2ax
DwpMOAsGai/lpaIqUWA+7u7VsTgm1xxliXEAGzZmccsICTcEnjnE3Vuie2tm0Ecjw0rb6/OKmE2a
S0+qscTCvbPDdzPzt2Hhff/zp1ZHFf33M/bzp/7thVy3dpkqiStWlHSRChJsJ1E/Yem9mMZSMeqb
OqFacKK3gH56azTS7oJttsmdBZL1NDtX94K9Z3CXbsop/cOdoP7NO5nDSeG0KcOK4L+/HlKv9SWS
spa8wmSxSrk+0i/jZUhB2QGgek+/wi+FvSnuw5idqgbbJJhFV/cssZRjLxufo2PG3rZkjyvopXcV
5Y0Q6YuZ8uD658P4d8OKXz7pb4eRd6kGPz4Vq6gpv/jJrNbwSHXyokT+K16rL//YCKagEvvP+6Dq
f3h8K393GseDJKtYw3S8P78eKSWzoasMhrxStXhX3PILoQu24SXb8RylOtPXbV3M3X6LIwoAgvSH
nYj1N+s6vEb/+fd/W5hwddSVExViRcqaFIprr1gig3p5p3Dmqj0BAXtRkwvwJOS/GdHfMyvUu3cV
bMl1thHpfrw5YqRXMqETja8ortEMNvY9vTt9h11sxR10rVEmuycN3kVuqTv9Pf8iIjeob2Wz18gM
DBufZJtxaJlPjH9b7yDfFTn7Lusl0uRPC6m0X5XIphryaXT3kFLLUVNNIOGOGquN2ErbAd13ebxv
Rh123Im0ozJrnoyDOMTItYCl7vKo3/7zJfQ3h1DI8pi5smSV7iblt7eb43VtDkpeWxXPuvWmpDXv
WaYqk2JUax1kW2fUb0uE3OEk9sVMbVG30wxLexQ60TKrId9eUoq7/Az9o4DVRXnUFsTYx85gr+Hs
BtEDjz4QV2X8MjWu4+uveGt67xTE5A5w7FmgqeZmujVj6a1pMNekwt5ZHYZR9xzuSbxdNEedFkq/
VmOqTJTevyhheM0QeZt78SW9uAZOWuRGZGAC9eW2QxgOj/4xGJVik8JNhGNs0hkycj/qyRlrHe/V
QGTuEZuTs/rUP3Fe7tppGNVo7Q/bjx+rmF+fdnBEbcp1mYtzmPXfblNJadjzD4WGU9le1nRSJbda
lTbMOUh7Ez32Oiw6lBAeMwf7ZbyLhPedRdN6lJ4f+ShDW/d+06CqFK+JmhoznjvwT2tYKdm1/47N
EjNGB5RpnRShh60VD1lM2WjDcK+QYVnXYtdZPrBsZR7q/RdbPlSjLv/W+1fXy6J1MQA6w4e08UDD
4ZBMS2lWj20qvd/Px9wVTGmNKGlxNbpnde2souiblOlW07s1ney5FfGmpCjXr/R96HiLPAleTX1i
WPRrx/JT53bNlin12PY6/XH9/l/zW/y/yksiEmOwmP6vTRk3dv3R/zi8fda/GDP+/cf+MmbI/9J0
+g0t1dbHtQNWir/AxqbxL1XheUBHD+YPW/spvKlo/6K0EqgWbiiDpaKOo+Kv8CZuDhMfF8kBYZog
jmTjv2PN+FFU9Z+7xvzR4EAnhsYrGE6vrP72ZCpyDbMgz24KUbJT2poAgMRKM/PTOPgVuoTB2Nko
cXUwjQzyCQ1CuDnouUSx1Ikgat0WWMzyp2P4N9qXCkP6l6ULeGUel3CbVQ4X4VaOwa/vvE5S5KA1
s2heqnAVOp1aWBGw/yo65cOwQESapXlmdXPOjWDe+EDZe4utome03dSUFGdiJc5nTspzkllVSnfr
Jh+U/pS7UbIU1NpMvLDeiD6I11b8qQSyupVEZe7KjJRj68rROvGTE85YBFjJvTWN8+JnA/8SpKUJ
1PMMuIU6ph/Sd02Ly5ni58QanGppMQgvSnsfewkaNWC7fjRYhaVzsHN0Y0UzTjx3kx3+KyZvYDNE
1MZzEUuYtmZdHtrramAzQwrA3xMdpeBFM5d6zhg1DPuLnKFB4QKPwRbYuAXyprwlEsBD4ZfMAlVG
tTZxy4vZxfk+yKWjXW4UcyHHnkVehS4WUuQBKKHuPcM8NosMJVrYGFwmMWYwEYOIoD2mP4QFTczA
gRXXNW+lPcCDS9rRAsA3bxDHw6zaT0mPNUi7xYkAG5kRaKkLMnrGwKw9/04td91qnrQ2IUyl8mvW
21tAWfXC9VViWjo++mrAtGBG5c526DXw2IoF9ZxlBkphKyWr0lQfEN21pTWW67biRgHeJKeGYtF7
zbDJ45kEbsASVjxRfVOa56z/fFlZKlaxifAlBBobvFaGha+Fr7JKwjLDFyEZX4rP60FY4tUxxlGe
lMCC9CxnY4QXu/4UpYpP2nrv1NKeFjUaaVWD7AmJ29e1zgCThVcY1cMChrc3wTd/UpRwWMAUnlCK
1+Fj2Qxp4C5kQf7QPuY+caUCrz+OPUmbdhmtwb7Ikaar4nMozP5uma09z0ZyVnhP44Ar0BevqekA
0xzpUURhq5k5dMHVzdMXYKTpm9bV/tREEKe0MOKELqJWJuplNg/ZDMwDc1NvWlU+kYwhIWFaWdZS
a4Gj5rSfTjQ6G5aBABQduHI1T1FAwWRKxwyqbGYawbJSGolKJ9TizpbyhZ+gnpOqPkljZkfP9GxS
ts22rn1pi+3cmxSJWi5FKvxlVUbvUn3iG3C3eW/BxjCkbV3WYg6YC/IHYvGy0/pppBIBh87oYFPk
giLK58/TsRkp2hSJKM5W6NGoU/bxDFiZtPWr6JI74SrPbcEQUs3ZR0UYscp//y8erOUybxBvFR5E
a8+IXwIP8qqibeqW2A/t0e0WxJfiD91Bcpl9DsJ7oGhTEdrZ4GwMI5t3rVlsWVe0uI5af9FpaXHw
29Kh0Mz9cmI12Js1jo5Oyzcem4CpRuCJ1sWaLo5aajemYR8K69v2GofuA5kVbGKy6qj38HCsiYpL
gaNt8gml4jkOfeK4g3YHndHzwu8p2IgSCN6+0S16rsRJgEPDyYMrlEi4vA0zucCrzwMlT2cBRwQD
bfBkKV6CjzpucfPoE2+IXTDLkb/qfAxngLGxOgXGOhza/tV0Zlpjl2vPbaiZalBvoqSCF5PBde0A
wGs9jC3gJVsj2hjxYDOzBzhDEoDbrYu+LS9kquk822Gkbk35yUoATSb2B24BIhJ9BD+4IhzqYglF
FmpOfjg8RWNOG2RAsqQZo56GYML0nFYXdxieBmEztnfF0S+4i0o/SCeuILcy1CVJE+xzZMFgWZnK
zq9EsdawiROz1E58tLkovBraTmQvcfnCP3PdQ2lTdkIygwwJhWhzV8s2XatCJZPpHG2LtdsWVJsT
/bf6Yyrr5UROs2GpeTHKXWfsennfpCkWgJhb1Gswvg8mPwRWS0YYgj4g5HvunrVCaaeBesLJz98k
Z+mJ3HotRxdF4attGVFQ0uWX0DStTaSlKPB6qu+9mkG6i1BZDIdUoXe6DBlnakYdLrBr9BcpD2lu
qehwIbMMPfURtHWzMPzuoVfk+NsS58OPl17peJS5AK1tWd+uTX1sGQy0bqoSW5mz7VJmBbvSyuC5
A19nWVbKWRKPYFDW8Ka58zqV1uqhfddKb2HoFMGauU2RaE6iSc6PUle+pSQ/CaP77dJtxazu7aM2
8Fl+NNF7A+4ozzKfhWo8QO/uzaabV6BM5nQPlLO88U5lmX0Zcmu9QDvcWkq4cFxSriSLSypqc3NG
PaaYOK63NFwW0boHLQFzvLOIKwvtyDCYlzKDTGwcI06NIsTFyxxbd9VNXeaIrqYgvTt46Y7yYcY2
gUh2g8YshXUYYnhDM1FpmTtD9xpGp+NPK16Ylaz1W4JQ7T5raFFLowoMTBJ3e+x8UIzrnLq6wi3l
JYO1Ztc46UrWIfCY+k14zgfMXW2tRx47wyp/7QEFLDuDJHDBPdDaMllJDsXuCKU/2ypJWGwVr8//
+mH8peGk+XZhS00KsKceCDXHPFrnaVYQZCm0ZBvTN7hNUgDCgcy9ITyLOkYPpOSGlj5/lGo+WEOU
BG6JWpUt29gq51XU67xqzCaoDplT11vfsD4r3YEGoIPM9tOXPHjgS9/5CZsEuHNvtmIhrlOYNpUb
J9n2XAq2qd3lOhEryONb/lIi7iPVmlYVa06TMxbGRHTrptNHgpLa7QL3ze0SmpfSBjXGcrOl4+rt
IW7E1JCHetco9pcT1vfG7Nytoxvu9sfPXIOf/eeXTtdSGdRI6uzH4epDM98Omq+hbqKfcI3uuvEH
vj9aYZrXLIdb3nO9HJw068c0izmJjFxsZY/AqKLBgg76JtvUejCjr6PB5OXSLpwxs9NSddF1eMVk
YIjzCorCtEHZPHV+viBTttLcgRKMOngAAG43kgKyUFNGEBtc95TsQegRNzUMcCGpmxK1c0i1KHg8
/bJcm5Xn7ZmwYIyBZDVDR3cl1dlneunsaZ3YDzrlH0aem0e/92d9onhrq6AVk3XrHoCVsq80cJBZ
xWzRBQwxKXq9OpW6r060nBd1XM6tiKu7r9ObisUzjst838YB0zw5ClYQ2Jyp090xZWSrEeQNoWDl
QHRuLHfuxTmLVUgVQ9tOchqhGrdZNH18bvH8HWMdkJxft6B+i+cyoieHNSYwY58vNgr3Ew4LXbEo
SJOM58hMbxJloUCeME2XQRN3nV6y4jRGVrBRU8Qh53GJm7i9Bk3Vb4VtS9Pah9EO5nCkOW+tJndY
dh94OWAz4vk0zytxNmw13nP48SijgoKxtl8taQjWioelsUoqwkosRK2S8TU1hooAntgNYbvtCJ/N
bKLo9HdDZxFd4wDqoLGPq6JupO5QNulAso7FdmCPkR87cTa1Ro6CWNh0oDZxYYg7j+91A1F1TqdM
y4MCWKVqFunMMT/dcYofQ1nPhnwtYBLMg0SPXrn0WF5m3kQp8wgzN4wyL1imTRteu7BYpaNHQmsG
OjZC5XOgNnXh8Rq+NBgXZb9/6KF8bqxcPUaSteYlwru31x9V1sozq5IiyB8eBhW5mTGYlpdyRjdb
mfOqbnEiIXRMWn6bHQJscSoWV6yOxBY+FLgHVr2htOvhpMQpgE8bzCI+6FbQsF5AfB6TbeFrqLJO
bMWm6Eanr5iURrUtYMi6Q7IqCuDKfTr1O/qKbMPetC32AlFkGIi9km5bt19GXkLPg2yZG+zMs9rN
MY/01qxIOxWIvgXaROn7VZL4a8MivW/Di94Qz8EhyCXTsUq7N1mkLVuL9a7pwfZJUiG9ahSfMaFU
uZsepeqZWyWOlQmLYrLhQ/xR+96UFddG45NekTx02lyAVUb0q7wqOFpzULxbI5PwZzWWelFV582B
i0HdDtOB/8neeezIraxb+lUues6DYNAPepLem/KlCVElQ++CJkg+fX+5z0X3Phe3cdDzHmxBgrSl
qsxkxG/W+lZP5qtlx+W6H8zd2DTh04OrtQBw3v0S9aU1+evCqIjwqxWAabo5uJkYtQ+p4VebmOSf
hXTC6TibaHFIGRQLZ5zZTxRFehatCrcBcdML7Tnds5sUR9H5bKQSdehI5NsNFNmLIPHUvcCgFoXR
QdK8LTqE2ys3SvSFnzCkreTdSeUFc79z+utXHs3nXQL0bVhS35LmD2Se4cIhH8VzRwpMm22qMBqX
wMYNqhiZnGJQJ7DurYOjfbRY6Mz3fuTtQ4rVSw3F86wQQg59sCJWOF+NVZaBShuWGEd6ziD+tFPq
NxC+JK/5nWBVwTlfYsOjDb7ypHYrsGB/9JwACE51zHE5UKAQEFhi0hM8U/P8SLkci/auOkXF4JDI
FgUfCGrZvnnBK9vBaG26EEuLNvVWZoFcNeQeWo++Qw6Gkt5JkFS54n0dUYSGxXUyrF9YlggQzvud
xyPJZx2jIeIk3B0mIKm+WKuaqhD077oVsImJXbQO2NlfunoqDp7BMpnhGdm3fc9KE7X3AeFJeMgO
pp0+Gms/vJZuY3JETB5K1qR9ra2DzDC3D/I+EZ9zAK+5kOioYGtyBcqsUUch68cl4OoXuSkLy/7q
KgWlzfPW1ZyoO2oR4lGUGX8MHDk9LKTYcvT7MGNRQ1OkbhwuemmX8plb2v2IjTV5Y/qzp0oE6WtN
fEobicif8SncWXmefPYdtTUsdVUzg+n4tIdlcEhikzq12bdJjgTHIx7PTpxpBUflhoa1oB8jfSl0
mn1Qj+6R1OKYevlcarnyGC8hYaLzgAFfHFGrNdOeqUJ/M9vMuhVtS7pvlVKNEkFk1eyjqGc3s2O5
d/bB4RJoxKkCPXgnG5sbwa4PYTkUKxeh5BoGpvsxhecoDPzPUbr01Ek4bmpLEnSQmPZemc24DDKy
l7ty7Ham4R90mjc3xihwYfRorltcrWnveyvPQ9vYkF9J8zUTVtsvmAl5+8Fq262pEF9MFv1WOtIm
JBHtZkWh/rhuMBD7HDgofFW+ayda4QDUKbwftZtzNz6qgpTGabCxoj5iQR3hHjo4gHbcLC2Mdvug
ISsq8wrk0Zk6QE753SAWxBrDRGlQJ0dUJLYIJz0kzkA6b9fYNyvIIyiPgbWnfdj6Lqm9QZq/JQkS
tM7rv7kp55swKP4rGa9qlX8XudHuJTRq9Gr+F5ix/tBApQY6CNk08aarqEq80zgpd1X92cUe6nu8
1juTgMFF0jBYHusBSqPpv0o7qva60vXVCcHNhOMkVykxkaxCyh0y9G6vykSsMNcwEWpq9wJ7CGsv
18RTDnoM4lbk3LA0oKo3B6IbBuvkl0ybOFRAWylhbOOqdRn9D/vImQbQUfEq6TtJUU6yks40YVQR
REgfoMOQQfVSAlWzW7XxIUEGt8kQ1bXWXF0I03jKUJC+MLKriZ3S0JYaWb6U+VuFDvzROhXHC8bF
5sUlI7afar0uxtrb9qaXbdQEZc2mIBhJd7sVJt8DW73PxH+k/gq9hT205LIyaiykKfEyED7lLrOR
mcSewGYw0GHqubG+nAIrRhR/zw5lDYwE/VrY/nczDZvQy6qNzkgrK6whXA3MFjZjFPJmVo69DmN3
0gundvfmONt75iPf3pR9ubq27joErlEaa6eHdmAHFM+pmvxLBYErq/z+fW7YtI7FBxFqzRokwU8D
98FmpGe6NYMPr9G3x5faUHBZKjv6hK/9swlF/1J37YedRy8uxdEHgVwgj82sRaSdfNcNyTX5YEUX
yCH+Js/G4TKybMPVBMhmaBROGD7JSf3VKzne26x4LkZyJROarV2QBXeV1j6vKp/ePiFYkphXf2zK
I7nBPGmwqS8DZ8s9EQauZuj4hG5Fe9lWOfhgq7wCjCh2ufdDTIUN4aSbj2H0VyaWvapgA20SZFvU
m2RCwpPhZ3VYbqd8B0I3fArEhdn2dO5Zbnh1R15I4zz7NpqYgmSTRZKVC49osBfwZm9TWwPwS/r0
7MLy9NvGYfDllRtS68cFwVC/QUVPt7kYHkDQPWIR6zKP9TI3QqDs7WSvxnz+KbJueuqdNbzquKyM
N2Zl1rJ1GXH6qv1t2oQBlXE77J1iTFaDS8ZZbxfoobL0Z+G2A2XQ8KaILyH9BjU3bFmUXzLmw5BP
wWZ2Le/SRedUue1TE8fHoqcjkn7V7BLPj5ZmgSYgSdAIouhs71XVooZAU9IkREYlLj33ezAS2JmD
EUScrRYF/oiFae57p9z4Vn0BM4hMl0uOR7rpD8iJN4mqd6Jx9XV6/FDOPYx2xj20H+uAoeEqNNqU
JJjuNe/sXwrC1mrkf4eojvQYc/0uBfjBhOWPEXDfF0lf72snP062+UvxcK4Gpz08xIpyxtYLa7dG
aJmYOWRay8+XtQt2moNQeS9VgK4mZ8g5VJg33wyUGcc+k2uC/KDd4fFGZSQ3c7EasrXrK6glU7kX
KYegG2fdKk8RPcG32BJMva1tmlYoLcsqM7kpQ1RqDB4tG43XlL65Kcu6WdqUgsi7ARuTcJ5TdEN5
t+uBiDwbB0hetmtz6n+Mtsy3zKS+2vHqsNxbmrk3bBwHI2DnoO4MiDyx2ccFGP1rXDNBBhibyW1U
ARpgqKtH/93QwcPxI0MqvW6tDQSLrVOrtZb7uuqp/whcdMXXXIij9OwvGMfbpAkIjYqDs7AEIDJI
UFxBfD+0AXtC50Bcj3Wz7hzjFA7+H8oWoNGIRF2EYWk7bCsQ+K3M3/LY24mseXPcd4e54dKPmeUn
NkgKM03w1inzC0pKDnPGOmpISosCTtkJ/g5JDyQ65FhfF+TvomQUGbvGiLmPirszMMjHm8+ZpzzS
hnIfvLQBcL9BedqUvMMRtN8OYj4aFlTN02hyIchq1/HZfRJ441NcH3b9Q/HZWc7FPK6MplhbwB+P
eQSaUVWkKRnMLH1epdip3uCnUyqbt8IhGa4h+8dnIhYWIPbXbeufWJFAnL66OdKyhNyZpXdxjNRe
BQGcOzNcpbncWaKnS2Eku+49+oGo5N0TUABQ5UV4ILwLbLO1RQi3ynoEkTWWOsMESZg7V0kOtJzj
XelE7cpH1r4Y4AQu/GysNgE3G7o4wE8+uJSH/pTmvl46KcFinPxnCCwhMT09UWQwBIoWOB6gZO/A
zfPGgAXX01hw+LjJ1mmjTe8z8S7bGCm73667GicTTkxj2c0/XH8kSiPYauubLQVJ3Ftlzr9U2W9C
Pf1pUn9HEJvFbqPIj3/9UALA2k+UQEw9jFMVM1W2AvYKDvoORzl7vsPVUCbxIdAlwvsOFB/4gEtT
dR/krv8qKf4pl82llRgd8vrhYMPNPjHzfAYkjRLL/CD0ZEM9YeE3rL2rmYjvoFfzLkyR7Keud3/8
BPR//6kkXrVcb+Dy+CvfC34nqpAb14rqFX0v44oA2RkeXFQbCRm8QdjJc2GmZ2PEMjEQ63aG+vGl
6EtWpjkUa6Gj5tUqHAQKtcnMYKj31kxSoE2jkJm6XUocDwuzgIgSdcienbTcBIMnD6RRE2yPBG9c
AZ1K8CCQDASBCxgOqQmLMYyiQ5FPZwKZomPdol5kihcd//ol8H7IcR9p2nRH19cBlXld7wKYjWuk
FucOJuVyBgN4kBhECMc4TFrc8jJm+q+abF2VrvUiboE9J+cmhDFa8/5xjibZH8LlKyRULQZBSxG+
MEbryDTHvU7Ku9CifYYtS+rHWzmb4pdtLVPbn5fV3OvDzIJ3FSVDuTMhEy6U9udTFc47ELCopH/r
3qrPY9rt4iIIltyvzkqblDGQmKblGHsefudxlwhtn8MQaaARZJe2P+qkVWBJ6EfD8XFWJag6J96Z
i9+QyAJ+x1iXmbeM9SBfhCDPhIE6Alr7TNiMybeCLqEn/88mfjTCZpS6O+EH8YaeujrU5KMu2B4a
p8LhGMoz9+QHY3a1kkckKR7lV+aXUxSSs8bPpcsDwmN0HRgPxgxqFgSUkQIru72VWftcWCXvPNMr
YzLFKiEci4RuFhK1EexoR6uXzu67JQQk81TYc/rSufrklq781LL7GAhfRbfRJls3Ry8y2Om4VioT
m1AaeitIasApOwebgMJ0pQqxIDnbOql5BEvGQcMffRL9ON/aGOB1Mhvnj6qz1k1bzyDa8mnZK/4G
7nr7xZeUdHHcLFyhOJx6/ZIVxYdjCr0m26pCnDmZm8TrsRvWVOIewShyxPAlNGdCafvXKIe46iJ7
57VLy2YrONgXD12JmRZA67mN+syyoB355T3QwmQTkgfLsQIy282mvmVx/5ykTkVrLQTzGnHqjA5f
teNYdyhH0wZrkwE6NtmFosAsYzoUIbX9MSTQjskcec5bL31tzIbxacnSLXjsw1PkomnYfsfmGDDv
AcZuMk7OJIs3IxinlTH646oWM8bBySoYSo8kwGFXhp5lQ2isCnlN7fQrJO/y2sPIvSh01boxiHkI
/avspHfGciNqJ9lFlXHrMyLKdJCMB2j6IXBzK1jqevLJeI0JVtJP/qymjRnnBjP0yNozUt7kjSab
GEkMUz493LPcvxQzNilnHIPXBFfsGI/kf5hdtWkdaziXLkql0mRgU3LzBI/HhMHFuOy7dMDCFBNR
7KdsnVrxMoDZzS0yjXwVH8PWagMcvMrY5Cm5jn5BLdW1PziCcEvVEgvw4Np7o0jcTZF7W2iA5YEg
S3Fu8q4CAinKhT8HJKwZTr03Hl8wE9eaJTP9cpxjCxTNoJcd3XaL43QWkc372WYXUiVuucjNRT11
/nmMoYzVqq13bOSMgy8U3rK4fZedKX8z8KR2hHMZ1AJdbVE8on97e6Usifw/C361FYyK2aujlVeH
zTWqcY3a8wTEedIXt5n9E/Ls5WhnwzsRkRaRcox2I1Ez6XQQYOUjdOqoR+PW5J9DXoHndNQWtBuU
+ZE9EhrHiAmdFb2zTKH2sWDsyiSBNhUuUpm1T23AIGTtC/KDy9YRy9nIAeFSFTbJMJ2UtKdT2yu1
U5F3jkXsHIqhcQ50P9tq9sJDLQI2YLMkKG/6YqnOONCqgM5aDyeqmJZdPiUL9npUnTp9tlXj7khM
OXsT9j5KWgtltIKsPZtrM8F9U4mk/GT7PoKlG4Zr2Mbjhkn8a5A5xZPvx1tzSD4p/Out5eXOJhdk
Q3blcPYikT1N9jllKjyb16z330Kz6eEkMB2IZ5nuMlGal45VlAXvG7S+0sc+HKki4/A4svauA1ky
9B3Lq1OxzNC9B79X2q91Wm2LQBgnKm1epnY8WgHrgYJFQj5odXQeeUF9ASmkrq1XoousSz+ziMwb
L/rAynNyepfBVpFjPuxSzmPbM48VQX9RN6ds1up9MMzjeq6p7xvd95fZa5xjZAYAgkkuziaEfsWU
NRsNq/uRmlrusd3HRFvmN9SB6j3P31U5H9I2HZ4kVV5G+XfIwsgCFMptoELGWY7HgiTN84Lkz6Da
xTM0ZyyI+a22GGoGRr+0ura4pNCpUcKSaoaF6WJ19RvDsPpOECWGT/rBQxE1d2VY1ObMj56qEiGm
jDp7a0eRs4FJ9KT5rnaFwDtfZLW/eyxEQb4ASTA0JRHzqZfQJnlION6VS3sm+qBo3z0juc7rvNQY
taPpZy/r/sVhA+03yWszd2QlzgmTM01OGNpgEeGXqdJ8PTSzcYyJaKxZ3yymWOCWqXdeZA+3ocw2
0sFLqXyyLxPKNnJZ5nVLuhriHyZ0pU3dqh4tdLXxBtPZCpKxV1oJrs/aF+sI62CsjgUTRH8mRscI
bNaRMcQKGwDv2BYmsVZlt4AxPR4ib94kvfkuR8yxYWhUKxiMfHxANSxgEhPqlhisTJ2qYrP2DO5p
OqTxC6ynYp25XCkhqpKdzeRp4abCOPP9QzzMCDXJLR2e5XsEfOkEzOICrLtd9CPw9taqaFxFhLGx
zewFuOanqU7FPrdQCVZ8cJal736mM0ovkmGaJZRX9q8uXMqhxslpgX6fqfCejGFvtmm3NB0/gu9a
4eCGx6XTcVNmQu01GqVlUuaYjE25H81mga7AvrjM/fceOySYt9jWjcDbYyq2rknl2lDCvW5jss09
g5J3On8FzHlaWm6VXJSap3+jwSVD8D/+pob3bAYNKG9Z7VgI8eCSIez7uwsGMkHXk77TrWWY/7Ao
MHLLQHdQladgtC7ovZ4bs/7QeB1LKPJTbN/nyfiq83KtBUf6aaCLEMHwZPZsWCiKINHH3/5s7+ze
uzwUH16Y0i+XxR9aO5Qdqvk3QvR/Vcz/8xtwhcB+QOmBnvihE/+7dyRsZZERQkUcTnUz2BKGodsd
EmKbRjG9pWZ6H502+zdaPNN86Gb/rhB8vG6BfOjwBP+uE/wXKd4EghAYJI6tsg3fbDDB1MFg12Vl
DXtSoduto/tPI25RJMcMADPJ6KHyZfRqIFMrGD24w1kl8tZ3XflhiOGFcfsCg7S7GQ2EAINxLnQE
eyCbbzgl/VWR6m49HLUcXNb/KHd6uhL0dBH6D7Q3NPmEYRmlsyokfSFKhnQgTol1Yd5COdCJZ60G
H4Uf6CNjyYT1Z1Ugsiay5xw2qJpSe6cjPPyJRg3G3R5XQO+HW4u4EHQiipjDKB6JyVb5DOr94pX4
xC3ILDQbebEVBvBysoMC03sBT/2n1dEve3QuKbRSSDpfblrdEuXcsnC4O071Kgf52zbca926L200
vzmA7Keg2KcN/0YTGC/zRLBOFO06GAmLsU3PoWVta+LhCda61WPJXDR9je661Ajt1DM5kDc3R+Wl
sx8T+6QgdTesNe9eb1gwcsWmhlf+wAI3xF74j4AwV+4IvO83sQ3wehpJgkgIY/wAFI+AiGgLQpFK
oqhbgyBw8zFT8Ge4hoZBnmDsH8tsDdTT/+cn+f/riaFn/P6f/+PrV0HyddJ2KvnZ/Ysw2HYfMSz/
dz3x6yMP5j9u6uvX7zb+b/7P/5QU2//wH34Mpuuuy7P5eGT/yXojDUag5TVJZOWJJX0VXe1/xq9a
4h+26bgSBbIl5UM5/L8lxdL6h29zoAQEpjJDEK78f5EUW/9Vu8tsxDFtD5OkkJ40//r9v51TjzW+
q3pnoDB0iSCzixNtxaJv3x6tWTlucy+6Dvp3b2d/6DzuQx68PP4LJ/NQa2ydmbd/HKlxbdzgkZ4Z
C/ssGQK8qv0UXSfbxkRt5q9UchfIzknWnMtmprgl78CBK/dlRAzt6Drazd/eiv9GluzY4l+tMGAt
mXS4puk7Hi+ty8n4r0dwz8WILmYYtvyr88qW7UHXQD1ZmJoLQmAerPmrZvq0aXvnjtYIcx7paY7o
LfKY5S/TQ7ESoE8kvr7+0U+xucm7HgFR84GErT4Jd1VGwr6pprWPfQm8nZC3sIQ/kNXRHrnodCAZ
fDrwtKI59kEADLAPjr1XLzObG8lr3Pg+QRM7elPTrFslsj3bF71IQKjflI5/V2F7EaZjnqcahWbo
WCRLBckxwUcT2lN1imsmYDKoDwgpx+d4IlyPLQzz0jxcjykIPojxxBnoB+OrLrsN+2w4Cl14CWcb
E6znfDFDzXckfu21CvzT4HpnH6HSZyV2bam32TxUH9BmYALE1iczsA2cDkET7fXImWtgPr5K7vHk
VJuIYv88hwkjP2nJ7YgA+/iwcS9BP8E3r6a3KDZvjVvBd6tjkrArYO6NnR/rSrm7WbvLQXQepzke
X9fOn+oEcynaRhSygTjnGJEoXlcdo64VyH4wFBBLkWGl4gBpnombaT8742+IxRfXwGxdKGxmU+HK
JTWjwXQRMFQ+dsQUEdlxqCMmmZb/4oOQINt3QPTXJv2majO57GPxoxnM7LVzfeaIefOK6iaAQswu
1QbVcLD9MdpN7rsAPGOgZ/SjQUIIhr88DASeyXIt+xU0qXKPCtJkbcGAcRLzN0FGYqHFtLFC0rfb
+uj1oAIa0EWLgjmPaJKLhRtIOgXlsnhhLLJg80Dgi15aI2JogQqIWIFskVKzOo/eMO3sV9ZrcoNp
+ztLED3Zs0Yl7M+HSblvOQm6DI6TJ0ZC1IONr06hylklEraXROC3pYr8rUmYwEujHbYMrTpGMvxR
1546IcxoF6MfOUd3dNJLofWPvAvhTc/NFaHhVnHhLFPF1syN95I1MkweFkJtwKbLh3oyVvPdm7s9
Y98THQcw+rq42/rBoMopRwNnU6XZa582ZMYM1wwylY/5kA2xu5GafTTd7GL0xC6byU1gH6V5/6H1
qWSFLeLcs6MkQBAysn7MgBoS5IOfxmOBL2L/ja6oJFKqIu0H3szCCeBRrYMmC1dw7U9VVn26CTk6
QZvvET4sWbFGfEISkGwpYZ4DqaQMGK3znDvb0p1gcxlUSgF0FmseT5WrLpk97VyHpp0nZxlZatua
gLHDaz6ll1qpEwOpcyufYtP6aZmI1V3VkkE/nx9hBE3qbZM+3JEnu2+h6i1t5Dv084DQ0yx5nUT2
164Qadl4miHTqxC1yURwXqTT7zlkkxilA0UvJbezIpQFSBHArypinBcxpefrXbnZziUMxsjSH33U
mhCImpUyCcIiXLVg0m+/o2j7zFqvXjmG+5ckP0UzdbDrEB/C/GQYx0r0allF4I58dnNEzMrSf+f9
5PCTqIw8ZEzagdxXJZAeo5ckIblLovSvCBHYoNZhV3dym7ek6N6oddamOxLV20V7vs6DaBRqvxza
ocRLqjI0BA3zcqXODhGW/I577ugOCfSkeC1m0PGIv/Ve2mi1pVcgEK5vRKXtSOFBL2otPDn90IHt
cBqFRz5iCB21GywcA0Fr2XOZ4VjBp2DH7/mkz2pW24q/frLliUDDk7KxbLgAQFg0TMKjm2TnNWXm
umf1uEG79yMrIzYX3g+VxG8mIQhhEPwBrv/bCOYAsZ21r5P4hF0QoWOPhni+xm3+iefCJ06wLNBq
DBUC5iRyFsAQzkJ0WxiQqFutvtr1pXFJJ77GIstxP8Q12QJ28i3kx6i8D2Msdr62b14Ea8kU0cJ1
22jdQx9b+lZwFUP5LLV3qSYiSYcwFhxj8pc/jBx4yTsNa7/PB/ZQQQjJzUrIN0e6Y28rGttn0WZM
ESEAkfNJ8JZpQLAr499zBUzY9ZdeGoMddJJ3HTMQ7o3hubQRQDqNce/n7mfRCW9HyMKnqNSPsVHe
svKIthqwv/SK40X6ETvcYGaerpJs5foDSSZwTWTe+9t+5vJzW35JFDmkpIBUlqArNhOkxXWfzk9z
FZiL1LDXGAj0MmYFSvhwes668JFmgV2jHe9TmRJEpirkZ222VGwtF8Hc9BsHzhBJZFzujHCggmPt
QEnZ/Gwf6586a93t0IA/s2DSRQ024IbEkGcNA4e9Ocs8ZqYxsXguMBthDs7BMBQSdUKuPa4GDhwg
l5ECa+nrTRtMV5Kp3MUwfPJNotYKMnvDAAoblMloX1jZ9zj6Jpk5/vtkoh8psXQMZf/BFM9ZKk9d
DBdGnhXW3w7TzVydMSYlC1pRJKJd+mN02VG1rrXw/aRbGw9WZcHS21bOnWhxEixRniwg5fHI9E69
HWTYnv76Aar4OslEum3jeO8iIF4EPV8HBgRoJCqHNhDbrB5MM0XkZbW0XYzouxafFHYhx0bdjtEB
/BVQGLaaNHBtO6plnj8+YLhkBixGflT+lFHKKZz0t3K0Cwybwbx2HiJFryEKRPH2Bo5FRHODkwLa
lgvGqOAsBOLPX9qssJoEFAe2t8h08CbCaCFysi1tySo1yy8u2r6N7bEGku5kIe0XzlLP4qrJH0JX
ZbxXEqlg3ORPUUfwjlFTi7kH2yzbzYS7Bqs5i45MJSeQjQzGIOOS7ludRAksy8mt/GSS6AvZsDbx
DxQG+NXwXg0J8XQeiiZCXohfLYZncoJfYt1vdMd0zCUxd4EP7k+sSSYyfVwfw963Zqx2gfWicEsx
FJnh3YfklxN8xXLlKw+4ceda74qZ+UXvmo9RUnGecDJtcWY9YQn6kNMEBcMFVQaElp3RtPZ1Od+q
mu0OOc8Ub9oedplJongQoNxOzYuMbDxCNd1nM740A8k4rtWy2uyOcV0uk3oAZKdna6XFcHetqt+I
0cbFXKZvCYl/omKnS6hrz35Y9tTffoaCy6168m9VvFWPMJjagjBSVMvBmg7hkId71zI2k/apehJI
NxiZeXSbte/UbJm4ZLJ0+lkTA89jmOWbCNFsSwqVX+vnfAo9noYoXndA9TgDGpx5vOTu+HCYF0aB
qJb8P+pWlsUHJ9PfPoD9Fad2v0SAE8HnD+QzY8O7bw9npFLZfTAG6xJF86up8Yr1ASMgBxXxvs5l
DeXC3uQGO6WMtbNO6otbW+eOBEQSj6hp0PUPONmWsesQlY6fA1jBliSSeJU67BdCR259TZeAQK2f
NXwr0/vuCOc4PRhtfYU+OM26M3GR0ckuDXkN5M4nAfbqIMre4uyLdwkqLTtGIxwPLm5GzX6LTYfc
TiRZbFoTsbfQUrJ3n/2Hrlsw0sjTa4z96JhV5sHqhvdARTCPGdYhlVogEPY8Q26Usx4TryObPXqx
GOz3dbLTyh6ehIyGpyjmhql7le6DjpkjmqGYOYscjmn9CfgY6X7kNReLjf4m4lW9F6kHpisdim3j
8+iko/xdq/iUSe3DTEA7w5DQf4g+JLtA0rNBvpCDyBe2K/zhRzKx2l38n98wBCeQToO9OaGg8zml
Z3KS58kxnqzBoHRjf7Zwg2Ym0xCicpCiCUzJukXyNL8m07Rus9l54UBkOsO0fsHW5N4koXrKLbLn
GeI37K26Q+/7qJCy9tbYrAJZI1DegfGCjz9+Or48DKb3o7CHYg8qwzrJ4MlSeXwZ9Qn+NCGf+YQs
2ocZ1Hf6RzPHT5ToX+iWviX2CT9GdRFiJ2TRExgOuruWyNFRMOZvvd9RMlHCMG4d+4hjOT46vQfq
N+dF7NJiD5MWKXSAZ1ICf/WsHxhD76SoIOvA67q0Ga9Jk076sVJIXDSmQJU7WZ4ms6nWXinQ6VeX
rg71GtEhhFYzxxARvcIuOYd6h9QCBJMkq3G69qjmDeMD3ly+g8pnLIkufYFXbtghLKSUiR92U9KV
OgKbUbo2JVzMqAzXeVzFOz3ahNzwGFRe+h551m62yBtvVPrTC6vraKGaRvC8wg6R0ckUB50plxfG
fndgeoNs/3TwRMZJF9za7EFYJTSI8LwOsYp51ZiOF1EzptjmdbTvdL7JynrVqjp5ToHCMm1FcpHk
LAOtlo3NgNPnkvVi1Rmkhjd15TBzKJ7IB6vOQ4QZtGWtusGOQ+Fql8kyCuY/Vl2Ba8lmG9SWhRZW
ZN9l/96kcXtK+c4CszHYoxAG2hTbwEMHwzXBzqAhcMQLASHQ1BRTz58Z+iufU616ON1GSh3F5dCU
xN6pRownbqzhNW9MEijzEWxRipchQhf8zDbGJcumt8hKSu1b5Ml1m4TJBW/Xq2NOcb/EkcVbf2PF
CC1u6KsjEVrVIXA/TSFtjRMKEY9FMtwKL4cFjQ6Jhu+nvHBR/IWGWD9MaW189soY6y12ll1azUvY
Km4xBAvKqqtpxGuRdsWWkx617uBu09+ajURajscwrh9hYsTIup1Ba2K0RGgOKyjrvzIH4E7vyd3c
z79n0b2iE/kS3rTo/W/EXD9N2JfLtocRQkIRwb6Gucgr/5AEjBjAhof0DenFJ9AzmK1TY9lEtMYv
YUOIBdP5uxPoy+CDVGFaC5JJGhMFvUu6GIQGrAbLqaZDqrW6z6qblwhksLRO+QDvY8RnFGbFxWed
t3JDAjyyAEVss2UsDAc9ztVqCqxuS8pdX8v4XOXVyFrL8ElEchFD1NmO5S6uECRcnOTdwhHQDMnl
YRyTL4uu0tS5WfeT3g43suymDf8cKLBUBtuxonBJExejtBzfK6y+B5g1CsC8PQwkLEUtIUSSA4ck
nGXZ6f5guHVwbGonWhlzWC+HIlLH1OU8IQvs7Pso2tQcos/KvpGaE61L2E42OexM7Q/4tMuchpTH
T+4rMKAJIIKr3ZwI8FIEEJWQQ5FzDoCk82RY+aq/Eq/JAGU2N41u3nsDMGf7qLQmce4fh1gXdh+d
6KBdxwREwSx8C4M/DfbqYKLB6Q03W7ZJjKKhcdHjTs9TOCV4cVl1aNeBdQtWbuDxlkzQUO412com
bsBT81FNAy1idkYlv+kJn7WYRq98FKh8QMJVEJVn21BsLiMaOndEssQTHZXNajLGrTP6LxH7zFOK
STGKITAlyDoXmYVuyvSeiSZCIFzS/9CanChrzQI2vu2opVHdov/F0XktRY5sUfSLFKGU12upvAEK
Dy8KaEBeypRS9utn1TzcuREz3TRdSJnH7L12wECfPeyW2N323kxGf1UlxJbix9LcqDfgKCZMP8nR
fDf0G76D63PJwyu1VRv1EvYZrtV1OMK78Y3uAhblMoMWZ/KoHlxb2KyFQKsUIbevmWX6pBt07LUo
Y4hdkxnZ86NKpLiq0qPcimG4T9VzEFb/Jqq3c9iSGC+c5XnRZrtt9Sjele99SMPCPWLVJGaGKSuq
EnxsTYbFLevB5PFct1TUG1WYhxqsa6JVgJszrXdW3R5ujzqC13zfxnzM1U2bS0pPDk14wQE0qqfO
7/+olkveK9U+xahBPLDUayJf6jvXO3Il+idDBq/uOHcIIZrHrmZ/HvoUnQ17oPUyhFdejXTDjHk5
daKzDyo3t14bXFocN2y3l+/FmMgvlDGMVmsl7OalQrsSTbpTa8NH+RzfREkOsVNJXfW7evzjrQe5
oGxI6o5aldZyFwpnPAUz2MEaI6R942GaDCj8uvgJC9lh/Jm/zN40X4DvNmjsOhoBlS9AZEW+zgjG
3qSt56CrN7/KVOszG7U9d7o6KCzpq5Q9PeED+HizeL5PnDfIQNgNpaCLGAucD5UAlOUryARmq99b
Wz1Sojy0XTjtsWiy2xmXm3mvG9bTYnHStsXeDqH7E7K0QZVkI10bOQfr69zSoQdZ9jSO2RlxGVxJ
xNDsPq0iMtoiPxXjc5U/pF2F0yZrn5pmuqAwLHd5umxdHMXMUAbWqkv9MvBrNktGSvHQOx8dG8Bf
5ojkLYTBSRTc8x2ronFONQfBhj+OSqYn37SwLPtQl1TgSzGByJCoPRkg4gMIN0BI3C2mAUIdS+tV
pM7WZOS1IboUh1GRcht2/n1hjFjRClKtpSGXlbTAshqoe5gIPieMtKOGMLfLJJoI09eWfI1qN3bw
FH1c8rsML2sSEshWOqcGb+8anzrhxsz2kJklr3Nb5auy5fcGBTR+bBZCxsemmfNTGCo4Tf572PW7
zCHLAHGOTOp7nchTK/pHQSFY0HZNyXkIy/0kQPX06iHhYumMYWss5neDDDdyHKKICgWoJKn+4TM+
Gm47rDD17xuVss1ritM8d4/t8BD0vBb8FiqW6pcCCe5IeFvXAWdbuKwYq5o2PxTi+8pGP0jUMURb
EzGRkd1WEbSpY6qDpr1k3O1N41VrtsOSP0CtCX6UkYy9Hf/Zjzxm39Hg7r2i/uDlXBtM0XYZKj3D
QkvdFjCdiNEVzr3T+WVE0Tyz9SzQVNkYqyaPcxq09Nai38v5FDNSSfXEvCc8FITwrOyJC+m2Epj8
/oXP+J6WNuALUDJbc8p9agSXmWXDNDvPNoKOBpU/zj7U3whf2QTUr0ZlPotGiJWvT1Ylj7ZF3p8b
auo81KK+afzkvfuL8Rz5j+YM+nACjuCiG987z9wRzBVyAvXovFvne7ReO08c4oHPZ8HjSTankT7r
ElNSHoiNS0T8aqicC1rycrXDOzjloJSC/tGadkKLbeLodlNUwRUBCI0Vhlx2XEzimHz+dSbQK3Y1
UdC8OmJ4V2HwNkjvZNuWHfl0hJHS5pXT7bkr9U478sTK7sGDOUNBy7o1a/CLc5/QnZcpDQS3rhLN
T0yMyrofraOmZNwQDrMqKFBJmJjrEbFxfhc2dbt38KyUpnlHFOGrUgx/A/ZaKw0OY4PlgyAMRvxD
OT0VgfMvl4KOJzxrLd+I2WLUecO9h8Dq219fFDfIck0IhLwiAnvzU6QRangw0vFXKey/mfc3+EWG
V4rmsz7LJai3S2huXbq5HU8h85N6Q3MN3SPUpBWk471bNkw5p35P6termbg8fIaRUayUHuNJxNGx
/xlCVV1X5vLYFgVG7daLYpn4kVF42WbqY/jKC2SEuGcebLsCunT8WyL6QxsPg100vrumJV81Wrdb
k6K0mYJuX/ggNLreZih1wTTln2w1OCAC2pPhf3S6H0+tD4Y0ZT0d+vGyHmRaYiHwPns0vCsXek6H
63mSesIpcjsmJabknNTouTMgYqUzQ40M5sGs3zKTwNqg7IiLyYlg5DFd6CBv7cp7r1tngxOa4QMG
OZKSp2EbBJhdYh3kKGnwyDmp8UheKW644q3RjFbFXFWbib5DYAY/pvhJVrjizG3SmxGzMInURXvn
sKLksHzcoSFlltEnzlFimdiJvjDQwHBk+F2BsM/grWpKfK6xiS0lcbZY5/vjuCwHiJdAkcd5uqAn
W09dcyJLriICZXmaw+cc5T25UUi/a0J3MeYZCua3QamIHHdlfxkCNkfq4ffvkd2uhD+igC7fsaPp
OBObRI7xSprFr+26J13RGLpvs2rCKKatXmEOOfWNeHVag7FbwwvZyG5PQCTzDxxxxO0uoiUVMR5l
5JtVuBY3uxCjHTzHjr2XOPjZC3k9Qx/3k2AB5orN+DUyE/YdzlF3ArsrsNXM47eF0qL15u96Woad
YwAm9wzAZZByIaws1WY0nF93CPYJop8Zk1CrLLSosw+UxfYtWjj5hIn0p+ksrujGvE8nhyJrKkCj
ViWpsfJ2nJLzuastJiOpxtHXzz2gvyJ5xYf6N1TTibbeu9QI6bzZYWpYBBi9B75RSQGAWg6jXxBX
0yEB5RHoPH8ImuzLr6pdL22SLm068NTKnhZtmTuWrOo4Mh5EdI/bqkjnjTDiszU0z14bm9vGDIpd
0ImVh7uYAWZcrjG3vWN6Tah0gZ/H7fzLDXHHIKniSQLlsfQgjJgXZg3FgjBG5os8nRESjk1tEEFr
OFW+MxIZICJn8JkZwca8ZQZ3PoJKBYFgJRaV7aq8I3+gt3dWsi7MUt6NSfudWClgGjslMPgn94rg
tRivjFHNkRE1g7URDMxy8DL/jNK+Pnr2JI5KOV8lm50VyPl0707tMVOjfHDM/C+NxXtNaMuGjkyw
9aUCMntSQAq72P6jWVBnHTI/lgQJVEXKhT9zTGkx7VtVHzFbLIfGrp1j56fryam7O9sb+q1CUJ1S
50/+TbfOMeyzcP6g9PaOBGGr52Hw6aXKmkt7CqiD45bPJu4uZZ0Ml44+P1qGCihIad5s+xp3SLaf
l7p8ipuGi8we+s2U4o5RYGmGwgzhdgd/nubktYLXEIrioadwPPSyfaDhfCiwJWyVM6kdBblkUtKN
zr3FpufB9+lgVM8qj5eF/JTagU6dV//CXuanqgkJvzXCo0+Vx3BNPxbxhNnJIKCD6WDP1tIN9L+s
K73TQrI50hvoCCJ2TLzzRKnaOOMbOPLrcAKCNS/pK/RjazNX80+dswhsOMuPktaagitFGdykT7Ya
+eVcLBGQml8zZVVB+ieJOjFNgEv9EjOXigKH5Z3b5pQLatPkAvvGQtNpjikmYN5jBKS3JfBtH0aC
PAdVXZMJ3k6YP9FSUBuSER/UI6W9dqMyY3Cr86zAel3Pu7phe57Ezma5ZbiQfr7XuopXYCtsgooI
bav8ZoO0AgaAD0xZDEqioO5cniin2HoxVCvMVA5vLMAT/L/2xU76hdVQs2ykptyED+zYabanFWOa
aYfZuhdmCAvjucQRkJeJPsehz1AZQcKqYC0INp26qRiuIbDLx1xC5Wh9JOBVYx76tkKtkXIgp5Z4
uYF/Ysf/86fevZtq4zo0AxttYb6GXhHubgK+wC/HY7xM0VAoTSZG+54v8tIlWf4CimKFTa9/ajOi
iESp2aoQvZYavfGa11ThGucgwLAifvca1NQYHa8CKcfOMBz16FlJcELS/9J45KmUy1vs12c/ADAz
yR9CC3mt3Os89Gu/j5lduncuJUJkOvaV/7+YqQEaFwc0agtoQ22wbpC3mRYfeoPRcI2lBmJX/Oiq
8GGMd8bgvBs5sRiqxgkTqnfH0ZSidvCTEqC0qr3x2GLKWA2ufwg42VeTETznRfeeZT9x33xlyV8C
aG53kxk6rX9nzPP7SBx3HN482Og0+OG/WW74mBNsxhmOXjSjybTFNRjEsU3VyQRxgMcCc3vRyFMG
rTW1s79gke8hW3A6nL92Sf9sDpiYXS605/yj6yiLfTgE3u4vMxnZuvxqMzODdd6afyKfDuZUQNua
v0K8uYUNGggUxh0N0PNoqnMbWgeLVJpOT0/TZ4dznZt7mVcjTnzp7RbYr05TfkBBarA8Q4tPA+4T
/m3YZf+cYHxYCsyP2HvAqRyolOfNGIdbZ66BA4Y5po14aS8N4sAHcC7YcYA09NY3W94LWwjnNZ7z
v1mjAwlzaiO07/pSIouNXDndZXhiGHrNu5GQbKQWpvM0pMaltNz8c6AvjuI48damcuiSa7+9z4Un
zpiP4Zh5pJDQoG3ph7t7JhQ6nCHN4yQ6YQY8wLT5zotcvUJmfBiXD7dTiFVzoGF9ht5Bjo1GjVuv
e8/JnqQjYrZ+oJZKC623cmSJAW6s90kovokWnzdtUuR3XTKcocQWZ0vgy3F94sk5eVbCAc2hSQdZ
5+TfbJampc3Dgm8ZhbEuem1uyGJxtl4SfCWWBCsrvOPksXovnCSlGWTGMLljFJTkEGJPLrZ83+4x
vSXbGIW1U+ivdcsAsnDkXiMi2AlChKO5meTRSwkOTobgfhmdZNd7I3pw3t616mACs0ZNmIysWy9Y
9mWj7uBPSJaOVKFy7rZdbE1HU38alvmvTbFY4aDJT82gmARl8dphcPg45M5rMgJ568EAgCvb4W5h
sSnTA9RXvi3O7zX4zng1AK3icTUveK7ijUjUUflpZNBSfCmB0xUyo4/ndAfwLmUKvFDqVSx8HLDv
29imM1Ule7eKkyvyfPeiQSk8u1DlShyuew/vQ0LA8LsnCaOIcWamJpIa/EYrMGosgG5dypi8Z5VI
9glsGVYp7n2Qc4zkYHnqnj4ZHg6GnenDiglMn+cgPRUmmQiGdQ5vSpdpyZaHTJpP3DUIaGrD2OUB
WgGvav3D6I/+ul+wjLJx3xG3Io69TzMZe84Dkgt9GmbC1tWU7RXU/XUo8GKkNHIHa5EkAScN+Kxe
c9i3olpbs0vKURnGd+gUxGXCptbpKIUmCSyaSsoRgb6jmKgPk0Uv6NYJU09KFaCH89lKEaE6s+2/
BjHLWWjwcdTyZhUuLMkJW0DRD8svFuOrHopjwfbh3Ic6fe6CgQSY1i92XsaqKCfHTaUzMpIMs/fo
ooFPvO9+5Pe37a1Yg7Dw/z8Wb2LdiAV+Dl7CtHyk8GP2Ecx7nFbg5cbgZQQcsprL8ij6gOhICjLK
ZTcvJVlKSR+lSQhLffHvvQTOjdVQh8QThRKZ7VHBMG6ANvfBNIF+gy8Y+v6I2ifsn2blnm23BmXF
f/duSonZ+cMeHvlWiwBDfMaT7b2Ons1O0D4YLjxSL0x/uWDtHhVCq/w/TCpllA8UKOx9Q8cDeRMi
HRqan7rDUyFVyHuPhXQIYJCFxVPjZwzVlgPhg+4WXLLYu/EYYz1ur9xo3QXaBL0wkipiLMiYZs14
xKT3XklnYWCFoNAP5LN00nKrAjQkjmPknAq/ia0ORu3hsUwpuS09PBRGYN2nRnaySuQRfaanTTOR
EFBYZ2cIfg1Wqa1B1upEI4oyIL3ezHcsL9EgEfPN9VZ941O+TmZOLjXjsvNUHsm8XQd17p6DdLgO
sjsJL363hqmKqjrd88QEwIf0iGOXjI/Wda5jEB4dSkw2I/FqdDrS28nwifSc2OtKh3fow0+imifg
2OwQuRDK1SJYQ6FX88FtbCa3Sm5rXx0ZfnXvAgvYpbnP4mE+cgk00DPT3zrVOwn5BbgmjxA7E5MF
DsDJyE2L767EDOcsWD0WaUz4afFosb6kVfJKsAY9zmLTBKnByJhGpQBdaNA45GDhYIVm214O92YX
S27XNtvKkXdINsPXBK5CybdUWigYXRt7E7llYLYVV3xIrmVrc/J4bKfcsliXfNvQT+rrUgb/VD68
kt06jnrZsb0Od8vI+cLjRwkwI6JoxfCpRD4DqJ7ony0W7UmNgAt+yMqwgNllrbqGFRwxx0/YhizO
n50yEUTISH3YGqicqLHGGsRR9j6kAOvFaVLqSY7zQunI6CGnJax6YyuX8sEAzYLVqKcnFjxBK8cQ
X75Jzrj8KhveV6/Kt61dxlGjughoF0ur4T13BxPPMBIKU3rbFO6bpZMPcRnRSsbEPFLA10+jDVph
aGy0lhp7yiyeXDN5Rxk3rl351xf1gM+4I2Vq7q8tSsaVqNtyk7ncLFnCpVb4T9LMP3QeFhFebpWz
lZLtnx7lX0xSHyjXfqVnu1kLBJ27fnJex85dVqHVy43JIKiaKZpr25Ygv25ZwOxiWg24IPM+Wcj9
2SwmVnnOjiHx/e/Er9iUmXflMgC0c/B79wa+WDbNjCxoGJblqc2ZvAzNDKdFfS8psw2VdtT47ORq
jwWukVBpKTmKjWWGpy4X/4wlfO/od5cuaFdhgrhy6IvH0iUoxWQW2DdIMeZzmJpP2L49hpLhslMp
sRRz/ox/VAM4jhgwIOT1kq9R8tb0w3zwiueimd6R11pbnjdCvjQjxaXlAB7EGlqNlTGJ3k8thWK/
eHaUed47W96c+fA93+jaSEJK3EXswoSUlgQ2AXmNXjFvkLFxyXs1Wuape6vsGoNaP5zCYQZDyCZu
tghp085Zp93HiF53dpc7Xo9mlW7wCKKrQxXIMkbtKl+/dSmPsgXmVCzf/CxfDDfToK3d74qZKh6k
W9IPcF/2zrhFkHWvWfesiwRTl62pY3BYMJimO1dDeA+Z3ypYhxNyOV/rmK1kUK1QwMSHeUn0li71
3MXlpSpJVB5uYdt6uhom5toEEEjbTlgo+8fCI1qszd1NPczJgz8CEMzaZ1YZfwzi7dXIOOCMmtdV
LSbqBSNG0ZDWFkx6U4AJWxVxdund4A8LaTSm4dWAxBaZsnxYKInRXZOqDA4N3NVQfvq+w6SeAlmD
WuiKkrXXctN42g/FuLyMCZgPy3q2gyZf94z/lyFf1rzy4qZjONqZu7GN0l0Nuhy2hbT+jah5ysRL
rhPAvUK2cmUl/TU3vYdSVwi7kDUU+bhb5MANmam7WsKag/Bz7BwiRTQ7DiSkgjfKjQihs84V/vb2
L5U0U0VigX1DrUfFke6hqUTFki/HFL5Ln2VXdF9fkzvcO9UpYPEWWcwcVrBl0RokVbWaOFrY72yc
Ah2jjxIDM+0l+Rns5qdTXX7vpemPr+UJPR7pOE7xEbTB89hy8htzAZp5nE8J47RMCuaWOTLpel/Y
OPzYzzyKhe2bO2XnZAB9RNE5U+MjRHKJHGkZi3pm2FB22uuA3qV10Uc6uNtJBljeppvnOn8wQvE8
W5DwCCfejvNNpe0STMEYs0+Mf3nY/9/z5BgDUYBV6bAFsNeseZN+U1SEDMrvk3kwWJSb+9HIPpUH
eFr509ZhUDvMxY3VTprjbG0xaSs+mhGJLIP6TWG/xuQZjj2Knc5TjLI6GLt6ZPs89ObZtOKD6dfv
aeK0PNG2pKCo1ksMcC7Auz0MgNyKzcK9j4XCJfF3giyc8JNzgFQVqbfWafHmZB4er/qyZKEdBRKO
4jLiIJ5j4A2sFwPwA9tZdUCyuSrrsDp2nbAifjXI7/gTyQ5hk5BfJufeUAvEDd3ch/i5Wu/BSTj9
+BoXqZB6Yrmjc9D6ueiRCbTSei7bl7DT6wCzdKiTV3zRE0QI3JpJhwg8qdqaDN78gToXQ+sy2W9O
x/aOhX0r22yHlgvFglnjsVfyMbPj+RK4etNDQvuqexPVj9cijuSo2WYBbvVK3WIzG4tltiMtcIxh
vwuc2j/5wTytKTvYzt90Lb7H3LWIWwgjTtp/sifd14tNQqiXEiI80aenFTdqC/Krv+Wa9k1jIZfj
ynUs76hqF6GuwuQOL2E8OZ3z2oGajPAYCmAen6aZ09eHnAlha3JrJKncsk9B+wuazasbf++JZdfZ
CecdTuRTn01Y3ofkbI/H0smMS9MU4IfiGX4OckyURg7x4n6Mw6JJzkyjPpH4LM9DTsNI5iKZd+C8
t5aHa5W2Wt0NsXXAVUSHVUnN4ColeXSocPZMbX7WPhcLrm1nbZqUKbPhfLSgPSEyTU9dLBakDXJ4
XHJq1CAA4AAtLUpK1zujwaR9t9JiO7NI3DHn6Pap14on2gW0jvUfEcGrbKFB7jK5h0QvruOIVFz0
Mo3w/50FfLYDP6D0UsmGh9ZMME/3j3afqj0+omcvZTKRkKqO+wU5AR6C7NS48hJADN5X+DtWBgPN
rRRFuInfi+BJp+bmpoYYWVpzafZrOMG8Cj1hARzeW69+qucaaFVP9b0wyU7QIdf0GaE9vbmtjZxt
TQmLDbT6sCe6s0Xrv8BGxGP+lXF6bHtMARMgsXXKfbuTYX1BN4RGGWSIYWKuIAHklIkjjyeLj4we
Y0LmDzy4f6f/jAANU1EqYqqN5M+zA7JGJhrShAvQn0qkfVjQO+fsI3DyO+o0twjRwYzmd8clBQLE
usvQouKGWAFIFqwOPoYFcVHWYPQAoON1ZNI3uj8VoNlRfsETiqHnumP9eUsOvE2M4Blh+Ilf8yk9
QiB4DwrtopXjgiRtPviXdMEFy/yh1Mt6EhguxPLlkeYpG/lrEto+ydZmB5oVu352RFS7MNyCHvi7
oMQOcuIA8NVEXn7LQAAfvSnIhWQ057Fl7YycpPRq4faklY4mY1hObgs6pCs7ycCw+50ql8zuIXHo
WAhU2OjE8S69UOZuTMsfFl127B1Cq2KAE9rH0O3hh/Y548ssDTZdEONQjbGP2Tek72BdBtMJtrxt
80YR2NWB8X/On+mOgn2XIc8D/xSsbcN8tiTObVvkyEtEcmS2ma6LVppr2L1o4CSBAbEwnouxTs6e
cBH3LZxzWV54exe/aJrQ5LuBKd8Kgna3HiwqZbo/3k1rod0U1PdMwFSLzSNvEVwA+PKl9D5csUjW
+KieScCCCRX6Hzea7NHyFSkFBYzTBRkQzIQfXMTpetTyXxOkUEaC4hcKfLILhgTRpFmMJ/fQKZVd
mfHsCh2Ki5Emgg2NRoDqj/WaoIy3bL5VBicHy/pdbeAtH43OuCCyxhwDxx+4VmJKAgHq/KK8pOW1
BJGKU3wzEKK4QAHcS8d+5K9LV9Yy8W/88ZyBTY/Arb3bjDk7o7hOrvkyFmS550bCBrHgJEFccXCb
aT2Xd37g76s6eRnq+26Ot7kcadW6koi4aafBXFxSH0VaAHjKS9kOyi5+SWIKbnzrZVTcNKxueXQo
55I64JGavAfBSoVNCW+2S6R3NkfunLEUltlzMmJoUWP4RjzCi24IpB3KamsZ4ZNG8B9NDJi4yLOT
aFqCv0Ng0IN298CRZkYnQ3H1s3DP0vFxSZLPQqmUsQJKuhlvSmpga2p65jy5+ksAMBpoYdaFwunE
JgXHB/tZp174w9PLoDxG8egD975q7qwKHTrOjVN5BWNVM/jG/gHgEm+wgR3shuZxgaOB8mQDHL+6
nhus41BBqXAg/dVGZJu4IkQD4Vmp4GSZbJgbFAIIQLE+mJEaXLWrk+bNAGsFdGqM9zXDn1uJG2nj
d441Hx3uOw4M5CsgUQ5B1iDtGtaVQ8TErG//GNg/dynfDi7ByKFvQpZNl9hlaH28GxSqyYNoHEO5
u7n1NnpCk+qG9Vc3ypx+EbFSElTER+n2BeI88QqZu/OBhEdoI5PtMJYfo6DaqBV/S4YRn76BwkEu
IQQdfwvdDvJps54h1Vlzg9GoFA/Qw49a41BYWOPkdws9wUo7qbfrk/I7m3+wtzTRqKgLxz5FLgda
LnUP+pZqURbOr+jbC8a6kk1Xxf5kTB6NMQn2SqjjMKGrzLYDs32mfIAUiqRJMO5YV9+pEAHGcsM5
Rpk6CQ7mfkG/msz3Aw6TFT0drA6GnrCuQKf08oMQFu6cQfy6k/vpOCPlRJG8oIhCMIXv0JwNxMMp
4nxoWsfb/9ivYIPyWGe2bAybEUFscgmSmSQxg+6h53tgb2Fsp/xuSvHOclrqNdJA8gq94Jy1IeBO
omMixk1RVk71mWKZdtK/aS0d/5EO5At8oLFNqnFNBclMnWqlgV+DDKpcB4Ic+RTVazmCBx/sJ1Dy
RywxJzFbX71j3PW3OWRwxB2PGHyy971Vmauu6K+CNpXJ4b1LwhBvFXR3Zyu4vjQXICxYFu4OggI2
aM6mQZdiOstp1P6htV7jwaIOA4+5Mg2SebMS3md+dJf63+zG+WWKzfzCgIKbFXNEJLMHu7sNDOdm
68QkduFTnNd2j3+znpGkamgYLGDMnr5pvg3R3PmkCx6rWB2gLuRcpdQiFYPm3nvTU7hh87uVHlgD
qrj97CBvrhH5It67ldTWI3pOe2V23BWAgPws27lOAo3Kyj4R0zyGTU8DVvYR+4s6MnrL3niov1bA
9oWGXJ3D/VpnwQENBRP/4IpBO2qNot4YHZnVReDudA3Exa+fUkP/+FA8oqa92gkR1eR4oxdrPmGu
jysGHsg2a8YSS79FLu5cmlgZkVTKWk8ypwoq4R0GnfVtN3x4jfr2YxEfknSO2pFZrR54UqB/8bir
c9nKNwtmk2typUwgv5LQvAZN++QzKrSq5VE0jCczdiha0dcJiVbXLJ99ct33TVkS0F6ZG3OUQMtR
jDCoazalmg0iDORhyLtgh04/XWkvRfrvJJooDEbCrTCX/aBYHM6qPGZVAPZb8NUDv0LgMZivRNOf
x9L60RTDW8O+mdKS7rlp4zfoskeMfce69c60hW+aqLS4rjcq9o7ZaD0Bt93liaQhK189yhM7fk9T
2R1KtVBZlWhQjHBV0shEmTk8K1yTxFA+plXyOQNcWrHdfUQH/myH/sZzpp+47jeZCI+IW8I1ClpW
SMZwFKwioekwCxy5y63lirTouyz1RjLx4X3vThComDgzIayWm5cXjhBED/dI8tJDyE97x2acfsok
egj0vn9kDXvCBFUcexvG/wL7aAds1Fh7DXIhX835toc1uDMsY4KL7h11qsuHrIFo57mf01D6R2go
95C8cKeFkN0T+DDrmlxVMIHow11BmpKAa1HBXVsLGpP19Kmc9Co1qrlwOQaGuqrE3MVgcWLQNGvi
mX7xt+BJMUgfMTU/54ZZ16TaXSUlE0h/JjOjfBksZ33XxPb81MT3+JxKREEGBKAYJdYsGImd5r4m
ekoxYb0Bv9jTIeOQ+KqWBsNbM5P68z8GyN+GjgBx5zQhLnDjZXLY6dfWZ94Zj6qy3nKfJyEvJwQf
nLYhEY8LyU3UAtEi/GrjjU1KKIb7kYXM+yYgxcgqC0b9jbv1fTS0LEiY1hGJhVN5bbmpf5BhcMRY
i9vFbNcdFWWkcqq0FKqWvNXbWo5IpWmrXQawyMhiSJm8XPBve1hK3OE9effk2p/BDMd7yyThl/jX
foHUCC5iWwiXlBrjGKc9LcnAy1fhNMMCqM4LZIHjnI6HYIIHWcUS6B7c03ThTA/To3CSYjei3ABV
5VyUVuHGnFFIg7n0ViMzpH3jhberoMQcOcc7oIfMB8Is34x2Y7PwSvXB8VsKk9vJ02AlselupOtY
8FOrZtea9r4oNUUl870NEsnf6pmlv3llGHzPy2KcUxawQmtxEAZKOamdgg3V/I8TjyzsZPyaNaGE
6dhO21baxaYlJw05yWgeQQqt7SqxDsAms/3YMohyg+YcGuMDsg7Pd2ZEnRYzbiNZ9lINxiar7Hmb
DaQe6oTZpCO0h1reW85Vj9dZkWmGTnA4TqbBQe1Dq9dzewyy5KIt0AWZd3Nwe+JE//SmCPhKpvJf
2GEyVJN+Mnrz13ADZ8vR/i3iAacp43RrUmJHYtYtmJsR8jnx0/EqCVTok54fAtHdvQsGQU6Mg2dU
vDnyZg42Rvc4tlqMnDjPuoQJcC99M8LBfOwnsM0JITyjbu8FY6eDtwQvCbHfuVHFO0FUY1Q5Z3Tv
411O1xZCRYipVjJYjx/aYmvktgukVxYLwIrNJ9KhQaU7LCZnCvhV5YJAb+7nmDp4zFwvovQLEEd6
dwAjmUH33bvnDd9mqp+o/k2I+k/SAqOvZLUdEMjCR2aYVo0lehSsXL0Vk3SpkII08dl0hxdUNfqe
r/lIOI1PdQN0ctXrGoFsBkwqncjJkPRrvE/oA0fmEqEA+qRMisOJcsnIr4Frv3gLWwiXrKJpcOvo
azbbH1ss73aY3scZ0GoP7t5qsu0vxhPo0xWwsJsiJHXmL8Ff8wQbmzUuupYNs9+9vwCjK9Ls2a34
u/ZT8Lqg4uEptx6CEIX8qK7OzdyOmDCDCi+JCZzin+WWYOc2vywf2o1KoK6hyArLeVgT9tGuWW/e
Ubmj/Jtp6ocErJFMydnyvTd2C5+DnX/laMlQrqtVYbIytEtdH2dhfbrBf+yd2W4cSZqlX6VR955w
M98HXQNM7BuDEdxE8cZBiqTvq/n+9PM5q7sqi9XIRN33jRIClFIwItzsX875zmDwbWPpm8eRs3Cm
Nt/a/XhnQVY+a6RbNQTyjQGZWoFU5TqqeB0RV+omEPy7o+aA00UeJ0SwglbHItPRZ+tXwxvJ3W2y
TECAWA4x5VPPUqRl/rbE+Ow8ctV1S3NMUTKJ8phjHtgn8TxLKDncYms0CTOb4AMUwdUcgGVwXp0H
Bu8AF1HqWGN1E5SJu0vKHLWOq79gV6pu41Rbi2Qw3wJ291alrrWb7smyGG+KzgYNzkC/7+N4N9jt
Z1HdjzoYXcQGro/y0rZ/9VNZUFq5H1ilzZW02x96m16qpPmZV6ehQYR4Fb3OA4GCaCjXrYz0o297
b5blvlRjTqZCzDeR/TqpI8xM8Wg0Jt59da6GtSpnZYZrHvE6vwzy4keWc86Bni2kcpYwLt4cZGns
4Gz6lewxa0+tHaIYB3igfHzHWm7emb4BNnrkniGFS3IL53JX0Eg7vfBfjTFcNRyDXDLzNMYu7/ES
HEdLneuW07+SEDErVifb3iVocSqhZee1/Eh0tjPKwo2ZEQJzM7BzD4mGTTokD2wGEaG6hn0VSZ3h
Oe/UY5FZF1Wo7NCSVXUTslOgHY/vU6NtFoiLtR3SdIjKqaNYpY0j8P3AONhmlqzY1g6bKLZnv8n4
yyAt4Egm1Gcx9fISILrcGvSOS417KaIkJ5/RRfGXvnYwhyGMu+FCJ65qRsBtXKxSC7C2uzgyj/gH
LuQQxxBUmnQ9yp9jRuTLzOmd7NLh44wubjdD5NC+23VJfpVu70zHcvfQVZvSmbnJogV7Y2+rQTsQ
GFAs2xj/ODYoXgop9tnAyM0KxBtRLs16KEh1yj3iv/zoWabOcIO5TeYYO2g2xzXxlaV9TaLiUsDU
XRrSR02ZllvbQxY7OspatDD6e9ACVMzOJbLxVAjDuamZuDgRxjluhoUbGsXRjvPb0CzVaejT5F5W
w88W33BfSFgzqyYOINPEDog8KOerGNHAwM4HTLrS9wQtPPVDdhUOItch/mF0uEUTAtJT/y5tG2Ai
vrPJLSm2pmxutTD/9OjFNgz4Rmkes5ioHCs3ql3eq+eUQLs129eToSEYogaQa/A4YPPq5k7opN3X
t0MUTGenyc1z0At96+D+IrFix7SSXcaA26hLAjHbO5bxUPYXFN7wqKkh4tyPcRV51TE0s8dWlg9J
0BC83RfrLFDdJcsNapgpfLdMi2cHAd52ND2Y27SulBO0QQVO3nMnMP4iM0YqI8ZtJ4bgmmKcNwRb
JTvzMasFbXQqItKRS52o4jyUyU5LAkRHWX7+xy/KDi4D7dHWqdo5JE1LT2GvN+QL2ekx5UDryMo8
GaW3Dv3Ef3F4FmPTubcsEd75mdYezSm012xwQT2lu0Bm4hYbWHnRpgifFf19cIuEwv3BhcuskSSz
Df3zAMJ09pc1Xr0mJ5Nrlxb6EErtgwGdjtu1yfZBlF+1siDYWbJ79gjza6SM30KFUyXuLnaFk73p
jHfPOQEH9LlWRbn3X4IqeY1JE6KZLW9sBw2fZZnHZBxw0xfyo8AavWltlHR8fu4Vj5b0xe2XeRs9
eAuoXLsK5ekzlLtZWnS+G6FBSMy80jnKTidNcCgMLuN2Wkfw8JZx4b8Sd5qfgzG/eJrHbCMtchaf
2EErS2xcQrE2oU7YpNezDmRXkWyoCjgpYbHiwIvLjQ5TBYt4shz8VNzAj/cWjp+7GzECw2ti3Tl7
QbPFwb5Vg711uBfeQ8yb9ZTtlJ2WqNl9dfRHLPJIh8+sOpqdGTuY4Ei6INBa85ZFjragDCcfD+yg
9gjsOPjwzePqnxeAru3sJdYJXeRy29TSv/MHeuVe8+33yXhA4r9SnBZH3Y7brdGytOu6gMmXqymw
vPKN7L3gubACvO2ZrwMfnl4CTTkb8M/+YTQ5VHhcN4mfIGSYO0FPN1ZmgNJbChblLFh/mF5J4l/a
Hqi7q/2Uzn4W5iNbcN4y1uzrBG64syAjuMrfjAknvQzDXTDQX/eddVNxXN/MQ65VlxR0wzTd205J
41EvXEjC82/pS6BQTMQU+frorUJDqusyrYp0VSVoDBMrHy+Cm2Ld5e5Sjb19qmhoQqhRRdxBycrx
24WV2uksOx/jofnQx5M9ITju5NQey7HDLZVNp1Baxs7kZICyAYU7Zw4Xjh8ojY2j7dgfStyRcVRc
+KQP3QzsY8qc7FDr15vEkmCweOg4UuSNkRPVpKp3BujVclKRfiqDeFV2BMo4Q94sHTLbthmlN7Yy
ciE7FM6s1LINCZDpxnJno1CuX/UIFH3MRBvCRkR2+hJW9hzt2twOpRdtox5rxdRH/qUVxYaQvmgb
OjjjpmYBRHpVoeO+b1V67QQHSFpB11eRdgZRfFVtyPNoN/ku16fnoOW0xAQBtYkYCSuN1xpZXZs2
P3+9kZwpTP+cgIYOwVgddsFNFIfEYbbDsWRuIXJy3nEMc1KN5PlKNT3UQ7NpPOa3sWWNu6xRr0HY
P0WNVt2VDPWXsdi5eW1cXRbRu1ApOAgoiCYWvI9FDwHK5WlhMGLVe4H1cc/WoF1mdS0PmkMeoyNa
54Dk791ljBP1vrywuOUW6fVkg4a3XJdRZNLzqJ0vzGpX9GhP0qipln1iAp1I3C1uRnMrTVccmQLU
/mTdd3WTE/UhrlF5hBzc/mRX5JGl4tLe0tXhOjI2UTILmK1wBSvmV1kRneMxD9XJQHWs2tx74xQT
ZobLsc6mBVQE605zEMz3Nn1daVN1MjLLZV0i06XKsotm7fuYEVCzLQACPJao5daiB5hjR7d+Ef4A
AzYspjEz1hCJCP/gM6tV8elaqL1CJZt16gYtpLatWRbuse6j5lQimEBkh2ISOX60q7N0leRetY7T
/NHNFF7/xgEiNuDWUO4y0wVBxSNiD0kAyrXEvb6a0JovRdV8Zk6Vvgx6dSztNXf9cBqNA+ZptWEQ
HKyyyIuX8L6c2ckUHqagf7Kkj55CNWCNFK4RO3bMUz5qxPdpBP8q03m2XVY0ZlVTxcy/deRTDwHr
RxQpeexreyY7/QqJazsZkVpOkns0gUoVBsFaYy+0n8A26Alij/uc7gSFodvgFO6uyFL3wZyOHovi
B7nt4cqoxR1Sl0clcWBZEmC1Pj0GBKtIAr/PKbBTS9wGSr8NILn4uq0WTClTwDnpe95m1MMWwRql
kz+haL2pXVxMujGuOpKutqxWl3Y5NmsnSNYDqB8MMA3i1to4FdOudqx9iHl+7XTAbzzyGtt9Njqc
rIJpgpqyclMXZBdm9k3owjiCn/5pqHafd/3V9f2frVuTv9aRCxH3L4ZGJhJ5HLjvZlGAfE4S6xQw
FF8YKso3zPFdEzc7t3gArIGNeY9gr55jzLorjpB3/lCH8pCi20CpvGAUw6vW4mhva28ubHU0sqiY
Rj2gNUTYwrRImSYIu6YD6FyXuKQYL4YJGTR2qwGWsh7MaCIFrbrJqpmDAB4MIdVt2AP7GXUdt1CM
4APHpdxPEswMplySK5qCWFKmFC6RFBTc+BUHPSOshOnrnDpxyHSI5yxZV8pE8zO2Z1Iz4NtUaOJH
4Bi13Z0G7hJIQU0IjsmfDio2TlB7SXLwY23V8e9RHlntqu6EcSYmR/fDqxXF0w8d6o7T4VvXoqJZ
leiDq24gFh5i9brmSdnG2UM45Q7hUEb4KoNdo3pcVrWUm9axn7o40W+Gtr2WfHCMgIZF20mGcD1W
aurN6dZLiUZgEdaQowkp0SLBjn7bVDe6MGjOJ0ysntNSkPnmwmGSS+uZC4hTH5hv7INV2fsgyC6O
ycJA4RNzeydEge5OF+OC7V6eomC4dNO8b4xCa50V4D+KWheHbKrChaWsYduydV2qAkME14p9kSiI
wOeQ9jLE7Uew4bigA6+96La2m2KVy6HbejWRoDPMskcaRjAiwIk+QHnXt2ijioaJMcetYCGIOqmu
0ceNYzfAlEOW4TSVJI6N+YUDG3tXAhxb4u8mabqdkm1USyKD9TzfDAmeTU8ggMKj1VdVj4PQW9LI
5g/moL1WmQmEn1ok8WLvpEQf3c67KDkl5d0cp6GR4jlWvnfJNdbFYeMGdwNEeLic3g7u71UfU9ZB
SKj7JCc1vtXZIDRs+6J+iNcRT+sA2Irlg+5fvI5oU1Dralen9k+c1cRT6vxMVdYQS9vNNg+mew2G
NtFi9he1NstuaiLVplAiCkLSOjS2dxWNTyxOXLV3jslmKrSB/YaVOGou5sSpw/6j6tR9CBSadXSQ
ibcBGk2lVjnnZJCPjCGaRd1CI4RrfohNhTlIL99iv9RPdoHaPi+yYZVmvrYKpjLYzaGqenpV9TVr
pvJ+8Is3PzKQprZvhnoJu7SHxIgbSdhrehvrNscTq3VhtXd1TFtGh45mAp/SlcV0YPD5SB+ZH1If
71es08yXz3Euy9c6o40Myie7icUDBf7PoQhA3RXWUTa0TcwwQUBBgt0Vps+Mp60rHnrsSwnDCNtt
YOArHBSawnhtzsCsNOXG7NVxctWhUZl8yqqexaLVd9cy0z+l43Op6+JlqivWt0OIGbCy1nZmGBvN
MpItsXQYTkUJ8MIambuLINvX8WWyyFkc8LHEEc5TZT/psGaN2qdXdoGK5eaPsseYMGSgDgRkE2YY
+ibkCqa9OgnP3/UGeoAoDFewoimLuV7otAnZbciyw/MQMz+a3ciPUjIOyPNJWxHcymAhWMIovQny
mltYm209GjwUiGCLInkw8uJi1kLsq9rm3AusnRsBoGjG3lq3x0l1I6l8BsTAyr1IzrOUOdVYtz+n
1lnXI2sJ9CjpQvjlswklcFFs0IbsydoZF6jnXjF56otQ4KXMomdv0DnANJhatk5KfYE0K62M4NTT
Put9tgoEurg6RsbokjPSgf9jGsT0ow1PmnIxP5txsdbFwyQt7qLyzc04vwQ8C8pee9yPmbxGaJlX
ZWXLtUktwaBhMaF/PZd2fXH0Eb+iRJE+Wu0hbwOLGiXEnOaM93lBaUHq9dqKqb9GHuDDmNKkV2GD
XSZuMI0mDD3dFDoFVQMNSApZBcp4bHoIBwwmz3FTXcfEaiDPL6uahXKEGF03X5KCc9+uwos75d0G
DzqLH2NA5tYjtkzGzy41SW63eM8c1e+sOLpxnTuRpR6EqGbh5vh/ikmat30E/r6CQ1HhlI+khDIe
1Ig3iVZn4F0eG60QG10yiB0CaxkHHrPBiY3K5AbFJs4sJlOsmA9FM0NlC8gZI3SKfRUVCXecPGuF
9kkT2K7xNo0cOag9BukyZZGEdYuUEpFVAfGfIY2ytLCvVH5HcY6OunFAcrljarwYlvfQOs24LyLy
FtKmBKViQihl5bAV5UNFXuQSjz8OuTbu1jau64XCIrlFL/QhWxdDCB2J7Nr67IX+pzOfVBGN5dEu
8vvOEcDiW6BuaVfLx651/ZWOZ2hBz4jxsm2HU1xWLFZ8eDVEG3G5e+E9JvNpaQSYk8sSk4RD4bMy
iH3e4TkgV24MECGMKBFpTQw2Sn2y6nMyiIvB30pJ5N9QIyGvwbUsfbN2DkY5vXJAF6eg5RfXTkAA
x3RC+Ui37frTEWaMvy4LYmTbbhAsnmEEMPogeLxnfGmkpbpNI7QTVRPmu5GF4HWopHb19TkswkSc
gu6GbMhGrE2kcUcCTWKy4VmmhQNJER4hK8hAF3blugTbEC8gAN+GFedfduqiEPaBwAQvHO8lFpJJ
NJE3GDPRXmb23s+owQu/e9YrOMvmyDCW0TYOA7bYk2Una1/awH6HH9EArErSui30yn0grhVic7Mv
2alYRnHbVpekQeZHtNJdNiKVCXwK6VJ/1kV/rRlvnC2PoUYLSmVBbs0pGeo3twCLQxU5EnfAg0wV
JKO1XUE1ABTbg3eYu1yPFxxEABc8r16q0HryKrgMZl1tJo3GxGr4BTc0EgXm12zxdeSL0Gd91W1w
1ewzFa6ysd4Zhn6s9PgX2ILkEIgPOiEyJ1O+SqI21oFJRpuImaH2CUUMEJGlnxgXz3nWSfkk7RO5
iY2VIIuiT8OOP2VNfh2ANuRlmn1OO6TlcHKvvf0y1sERW8E6RRSUFHW092sBD7VepE52SiFp4IHz
D3qcXXLAPWzKOkpDUj+jcXZQ23x+KvU2jNBx/9EnxcY12WNY/5DTgJG79h6CyWJH1CgqLyB1bfwp
tOZ5NlOC9THY51hXWdwjuWJyVLfPeZO94UN704vinaSD+y6y3/pI3KLqhgLH+UVZ0gSDu9IG7YOA
H7U4myJTCDIPXdNcCF/HTc/flXUsPwxyYEZJhWSo4FMzaCrYXswlJVCS4L4Ahlh6zYMObpDp+R5J
9Y2cZqoGf2vs0YcYPc00lSPJU0gCNeXhRw7uLSVvCNMeNy21/gpAw9Wc7nPd28aRIReM3vnCJkRb
Uwd+/Yj6/FKCRK3Tkap84Ks0+g8RbQlJH8/6xAIxpL2AxvlA4YwBLTCuVTFQnfn5hx0/TWxkF0Qf
skY1H2J4bSmpZqXJO98ZKA999Ywz+Tz/1+vuHIfj35RHamR/V3SY9dIZVykC6407s3XbHmkJAaFF
oEyOenHWq3DYuxOqdM6sdU2zu8Nuj/B10n9VasTsM/Lplfq+c8W8nfI3/cDmS6FnaMxfydRevgwH
zkWL7OehSlFb96/4zm5I4hmWo4jvleE+Afw7T1gIJbvp1itu07J/KcfxJokQGeumufMKFDSWlCdC
rIFGpK/Q5x9HhN7W1HwUcX+0rcwBzmX4S530rL/h7P83hOFPQhg4QO0/DGE4vSYqfH3vPz7K30cw
/Nf/97cIBsf4zRG6bTHnhxItqdT+HsEgfnMM27Bt6QjPAT9h/z2CQcjfTN10XCIbTFuSlEN8gMIS
Gf71L+5v0hbC8zxLCEe4jvXvJDBI8S2yxTYtz+Kf4EXYlvD0OdLldwkM5GMRq0My07o1J3sDgkkd
rVYgsJrYljFF3Wu+puHHVzGJCXAxMgz4DF0hS9MT5ZvQQTTFOm9iwkT4uGKHuydf4Cgk63oDtAw8
NM+7ES27jr/8I+3if4hYML9nR9gmmEr2R8Kl9nVRW/3zK8+YN+mWXmor2OL0S+kVwojyW/0Mu+KH
VpUBj6Z010ik3XVsgXwtKt3mjGdJ53d+dZwaa8+0LTw6NKKLjDmgTprhbT2Wxb6uGZtUkDrsMsQn
gWDu3p0SuA3eJmBIiYWqaAlk5hbJlwjDrEd0p4SGGdYNyYtczGXDSquw4zUy1wg9wC3n0vjCgBQ8
eGNfm7DMDjLQgtMfvyfyewAP7wnJE0IK3XAcPlH9n9+Tge1sWTgKvl1JHQg4Ijx1fXA7iabHjZHu
TUnk/TiT3j3XuJ2DVXNa6MaDdYs7YEH8gHcfmP5PE+oZB1KhbxpGWOfei59bUxWHjsyjjdWhSTSL
YkVPCA8A14SbI+eP0iczasej2aW7P/6xxL9+SW3XMx2dSZgrcTt/yxXqHK+tHKtHgGM8lL0b7UN2
D6s+Y7k4WU16VFGE31rHnzmxnajbgmHi2LqHP3kZ3yM9+L4JMkoMduumdF39WyyURR3I6sjCrm0F
v4yi4KHxsnEZJPJhijZU49FTMvSM02S163P/oQuTtaPaFGwkANI/fjHG9xfj2LZrsKYmZokPnZCR
f/6oHd+yp7hHVBYyUZV1bjwCEsdZ5K56O8Jh4PUkRjJmbJhbrepWU8fufRqUfzu0cb+01IjvxmWd
NBimdw6KvtpSz/U7CRF9wdDzKQzrfm8Zzk8MqRoynerDN91wJ/o0RFI0Ud+O5CUDCK+jGOfC2K+9
HN/1SEjE+d//UbnOhOd63HBSOhyTvz+jRo1U7IRskRUiC+7/MGxuGWstK3KOz3WJCrNx3kqhGNbZ
8s1ELtIb5zIP8brH6WEsde+UBx6ZbDlMOWSCwSGuG7WqPEI1DNfOka2McoWP0l0GHRksBTUjLQOE
qTKGix8UzluBKvBQIbEFGJKdRVAvh4g9t48B9f6Pf1g5P6JFSgOS79//+hfHdGxHt3l6Ce8SwJC+
jr3fHchdPQxdAC1mVWZJchIzSXcy8dKo2rkzR23kQCaa07cfOv+apu6L9GN8wVoGGqiZIsoQd16D
Ze+ZgzzYcg0512v0hG31QpHb/NmjyXX4/eWy3jaJAwKziGH429cwiyYks0EarFXL80mLJU7NRQC6
Wkwk/B2CvHNBlzfZeQgcn3jnkWlq2J1a08pvcq6bC3pFsmwJlJ9Yd+8QwrUdjesfv6n/coDwpnJN
GI5hcf8K6/st11ZDF4K+QQ/JngB8mvnmTBYe4qy1bxGq4IhCQlkTV56W+aGt+WZbvsj+/UfWcXUu
et2xubml/e2u1Uzdd+w5P8bSGvc4GiTzqBKA9GC445q5AnwyH8sD1pMWfkG87fPRP0xlTkMlR52Q
6YVO/vHCT0aw7U78A6RABVjqIDX12lBPLwc08/j5LfslBiBQ8qBvRewaxLanq8xP1Q+zYK9W+I8p
uIGfaUci2uDjlPZYmP3J9Szm6/fb99i1XVd8lSm6ZX+7nhu23UnKhmTFq/gUxtRskUTgJy1QmRhk
07BndgQ9yb2oCv0un3q1w2ov1mWGbA2j7FKCI/uTT0D+y4tyXMtyTNOGgSCloc/f5t89XL2ICnBA
8GQTq1vAe/s6N2stu5kIqlvGvYoQAFYz88007xAyzsbudaid6qIje81t+O62/kJLlTrUKJh/5IHa
T40DwZdtEycthtcus5YwDdq7CZP6n3yN5ff31JXWfBPO5wOjse9fY2TKhrJNM1xz/FXobvU5wJdg
DQ/XYlyR5zAvi9ZNpRvHULrDLmzYiQ9RDU1bm/4sJPH7pexwdti6raObpdwwvfmC+t17WZu+hae0
0Va5pze7SX8fg7w/oejeWZ7fHz3IbLdZLPEv2aCsiRMLdsx3GGmZeH0DErmfRFEIMqvDVapQsxFl
jTG/GRZmIqJdkBnxmoPyb2/h/3Yyf9bJ6IJAyz9uZv5f3eavv8LX9D/+h1Q5/vf/+gv+1tV4zpwR
R0wm3wL6BvjF/93VeOI3C3nQ7/qT/86Vk95vpk20FQ2HIEIDdsnfmxpp/2bzFWJfz6+uZ5N993//
89fwf4IPBFxft6P69vv/YK2Jtitv1F//Ynw7fZC42B5PN72V56D4sr8K5d99ObOUHYth9O0ez6rD
mFNPq50OMYcuBpj8xkt76PohCULU8naPmRlEYLfs+tI+tfzAsxWHBA2zF+qlH5360vrG9FRn0OQW
A/uLrUogL7JqsJIJi7gH5UGlDqRBHPAl3DDfgPVjRaF4TlqcMIsyNICE2pM560eY2U9rWAgU3EYT
4dwoLLyrIFtj7wz1v4EY6LVEIYdJTCjLqN3k7FnvC6NgWaqPiTq3flVdxgF7HDZ2GyKwsJ3HJvQb
uK8q094TD4+DFZLZkttR86CGpgfUX8Qs4VUIrDGOo+g2iVriraMgUD+rwtYvEetJRFvDUD+OQ9B/
4HP33JnUmr1rbs6wpzdiisdMM37G0g9fM2QMKwDFxE6iNCDNdLRCUpsdpkvAW7wgJJ6VhHfl5cMn
UQrtuHCVB32sS+sOhEZgjtehUNoPL3XMp9ysutsKXrha9ZINXMAbNk/J3GWO/hv3Xlk092ataS3Q
zaDe24xvllzhjASdqvnZSRE9kCsqnyZ4KE/VRBLmsm9ydruJ3XcPJKuDEg1C5+IQZPnYewmKjsbO
8qNbDuHP2M3DeoO1wT/xFck3YmhxxAWh196VqWbesBwLjpahi33IqPwCZHyECow6BT3ymBKnU2m8
dmJ9WBmFkQ6crgpcr1mZpmbe5aFvplsSTadn8qcQJZdeAgQlr/3qV1J504Ui01+pIcvbJSh+trl5
FcgftWAQZrkWA6GstKOfNd2ku6rMOIhWRs4NtwDOChch1bXRWAnsZiyCkJY1C7igMBxE5Wb3817Q
pg3EXLaNIh9cfqtgZJHUnDZnI8paQW5fqc/40dYEfWKWuk5Lx857GboO9TD8GhbBjWbo6ScwPaaf
lVKWfusS3FbitJkIS8dU4YTug9aO8T1NYLEaUKoCEZbZbT3YI8If21mXws9eQ0aee/T+g3rLnLBD
z+C4AYtTwTqdUWG+Ej5amRKf8Sf+PdDaBNEAfTeHJSavbqmxo2ArI+TGb0n/zX2z3aqoypYaMLGF
7QQR65UYqFKAti9aSNyFJCLW450dQUpmi4ZIeoFYvj5WfLM+kswxsQ0G6i7hA1/HHSBwvoEtriOU
+GIKcckBPdD2CYiflZnU7lHLyLeJU0QvHdkNCyMISD7HXYu3FeEcE3TIcgHfbhgJyS9CX7oZAZD9
YFeVn/VCjzeARNSd1angtnBhnyBfCR4UkfGvoV87wGiG6rXvreI5rNPbwhgg6qQxQj7m1Xg23NQ7
FWCp1hzI+RLpr7EJxpkYUfVvtcrVi/e1AAlJH3mpw2BaMePt3nULR9sU19ktL2haFp0ZBRsRK7L6
YpgcBcnKK9PQDSgXms+k20BrFGcUMe1EUR6MsfsSOUb9CTUyfm9Zu3zW3aQYJ9RzfRa7Zfrcaa13
zOow26P5Ld/QRlabqAmDW2ll+Y85JOaolwbmLivpPrFS9pzKA8QQkgWv4PIwXfQ1Jkm9A2g7WgB2
PAEoE61yvvemSsLTBkJedKrIdtA9ixvTzAPMvhXOBNtItEf+wX4hMkecbStokPaydfBCy/pVDRIQ
IB4c6HK+sQmZ3q4b4HRLm0HtoZucYYU6oTlIN4zfuzYeNxTYGlUeuO2zj0iXnADdZbmIL6hMhf5Y
pbq4lhqDHM74qucQdqJD5cPI0vHBnxC1oWrrJXs+N83vUxf14J/VgMY87PhHYf0vV5vxbcajoyhM
mKw5e6cNMh+vS+AdXKMIzgTDSwvVDdc2q+WuR/7VpgOUMgiZBGjBslsy+CL8wDQanz+SV32/JMlF
C9YVIBxMkh7dBQ669NqoypNbw7ETZwkFa9xjicaRNJGaJUy8hT0wlZuGAIpFE+IrDjqzx7Md5cGL
TBOM6qhq4FRopC7amhyfSA6BOlEOxbknfXxrRpaHHDSti6OF8JutDLscI4vtezeEEZ84RKQToxex
YUvyGAVp3G1Cy9DemNUTj2qMqckSC2dmT8rer1JvIHFlsl67YDjZA09aVW3wKUOKrxQ+7l0edkWZ
LW3LUGJFuGJyi5axCG4S7ImIHPzSzt/LrO2dbiEwSEB21upQG18M4lGR7U5F2+87rMJkgyHFgGSn
U/YngiB6jPl+ZzuryGmsZBeydWCXEuVpNWtIwDbVaOMXYZ3rZMcNya8Ci+Beb0hMNkY2taylhXoz
KRzY5xop4NTOXzs1E61lK7oG6RdvSRmH4qhreXvNSIg5mnalv9FFIuMn6wpLuTluPTNzHnrbZz2O
5XirpAAImLdY7m2WyjEGuoV0dfsdNz5pp2NY7jXXZFcz6Qliai6RoVOAeLX67GtDv+VDh0lmzZjb
Qnxm823k8JEcAX8ZN/XXRSXQl67i+fbK5nusNFPZbrmUGbVS0zMg7WVt3ZVftyA3tBjX3iTFZ/l1
T4LBQ4g8qzvNhd4nATLkjspgWVjCv6G3dfbofyCh/HHzZH1LdecnEsK1dZ25He2fBJr7zw0LPP0K
4Bxxs65UXbPy5/iuVRMV463Ks3l81pgAAQpQHQTWA09xAvGc113+kFd0VXWYinfhQiXBipV2XC2l
sAkZaqxpp0nbp4ERvd0sC5fbZEFiKFj90PHdai3bCFtz7ooQWWjm9reDmfJdKpKpB3hvJHderNfo
o8s+BrJSRthDpqlNLk2Fn6vnFK7R8RhGsxQhILmNKKnBliEA/2iBWNPDVuYp/ybqW3Io0ibal1lc
ropSe7eajrEk2o3FZHQDqGbHO3hj1y9cyRCfMyQg1shvnvqsh+Vg6pM8tAJ6GV8ME2wMDzJMUVxu
5lTyOHrTuHPtWgMo0Im+S7e6l0eEYgakON0ECi2aCLwZNo0cZaOUNPdpUFSQAFPNOY/lVO+0UPpH
dsnGJR5VdGh4rhZMJ9eTgXwpikoLl3UVR4u27RgGQJY6RVldXtxa2I+5VhqrznAr/PFOtOoL3MUB
Ora1xDhxcftSAphr5jK4RH1K1b9Pp4h6PHE9NUNnuhcDlsw8G0Zs2fiBvGtN5E8ZjxgBV1gzEQSx
DMWZzpS/GoIDmk//pOIR0BCV4aVzDO21l5X9FKK2BxKoIe/Aqn8twqr+pNNozx4U+IixvoLST+wS
q8q8C7z8HZJ3+Zyac8KdmzieyfPaWecSCpZcOeTkcjQRB8GO1BmDqDujbqnXvZBRudD1LnsBDSLE
YWi9CGsOBRNa0agEv4wMkH8OTee01YZgeuVhjZy1ZxCNsrEGExjJyAwm3aqvs9yej3Xz64Qvvw57
snExi6Vactd/XQR8wbgUvK8LIvm6LHDHcHFUxTg89l/XSSmdiYe1nmB6/3/qzqypcSxNw38lYy7m
asRIR3vMdEcMXsGsTiCBG4UTSO37rl8/j2zIwplZ1V3tmgjGFxWVYI4l+Szf8i6l07sX8Xj2YN/A
MRRqlnOdZMVwr8mK9sJjrpdeUFbiGOU7dAyzHGmpMBCoWMdCv6r7Fgp9Z/kI/bS1ktwZehCeD26o
oc9t1GtcdhDnL1XlxlDT4LSmO3WO9ismrKoMPVFvISrnsdVT8R9w78WsDWyVFsmnhoW+AJsiEsZG
mNdnEvgISKHwZaJUdQ3IK227rCIjXeFImZ/oHuxlLj6DeEeV8LpB93beUAuWQQiWIpjCd9cXIXCH
R1r7hYdmdg2SsURQfiNldb1K8HkGK+XB2YIi2aBGEhMEy8cBrAiUTkWrEKRUfrD2EUTeACXvbhQE
Us4CQhA2XjwgQhSMFH1J7S7yp4HXiwles9TAqL2r176vR/FE1fummBaagQUCIjeIImhd1T/KViFd
tDIT/lhKHCpaMeIdawmRr3OtNtupZKjBcyCyGsfbqrS+AHsvRoSAZ9k3piF7Z6JMAmeiqYyMDFxR
GFTSZYH4WRF/zmA138qFpnvzrNGwGQjSApHnLOTm/DiPvim+lTzIIC2jKRRERJ5qeLNkmCqMk1mH
KeHXPkgFeowVMJVIT/WnKDTLUagBhM6qR3cLf4/ENMFiDp71YAIqZisoJLNZZl5tchQDh9fdTrqF
t+JdVUZifSWRqT5DM8uiWWqGXTRRixjzvHxMlbGYZe2Gtue2wI8HB/xBnMvipKP+PYGvgFwThFaq
rWZpP3RDJH2ramiD4NwMfCta9hLaAZHanCMED+rNU1XojSWywFBbSvs0KVt/nbCiAHN4pnsSlkDp
j+H94ygZGiPrGOP1+sSRGliuiDRaT3rUKsFESjoIIZrXrJVC8S7t0EL0vpLKjmPGw9O4LAL7EmVd
e114IrnQhgI0RF8AqUqoWEP8kUFmTfBOtv1ZbFU4I5NdBJtCwzZVjcnDcI7U+ZwOr27SSiVQpwbT
Ez17SYUiVah1jGYBOkEdzm8geogHDLQkY7nGGNCPfZBNA1poM9SEtVF0A4Ad8mtwJIk+4gSx8Nq5
QeYnQaIm1eOlj0UM4o9GSnbYdvwE6l4NMFpIqvpgGdnwkEGrv69ztfyGkzgcH6lCaZEeRuDeKZ1M
IyyI8iCBpijpElDYGraQD6mdM5MKIFrqieQ750PtCHVq11KTH8NCby8S2ysuQ2rFqPE0QBqPtRaD
WdCELtQxUcjqRQ6ZlPC0U6MT12gz5Epr222AmPSpeZkrUV9PB2hXJIJqC6K0xwGrznGsQDoBHLpt
4giiFRpWLIWWcd57ZVEi7JxL3VWsCm+hdHF5Z6pu9exSFOhH8RHaQHT3qKr0LMINKThSrWlSmRMK
SDniOIS+x+hYm6vBDXpUo4MIANAgoZ9n2xk6Kmrm4RIdNyGJTM4KopWIuBPsYSs/CYa6utFgtqDW
41AoAVyrJu5ChXy5gv8QzSxJ6xZRToXU1Qr86pMhYjAgCO6sqnpml12Mu1Hmy9QH2CTh9ZuUnOZ+
TCt6koVFiRWpIsFW6HIcxRPZBMGLpHI2A70l0C3zs3ZayBHSYBnm2U9DMairEgdMeLz45nWA8+nr
QFMLh6XThTpwW0+T60mjBQpKPF2mZadKj23b1NHS/jGzCSLkOohvu9zOXzBaRcdEspMvuh56d5Be
lI0qzOiWTpBygtxMtSiN3phRFsjAhSUoBSpZmkwzFDiCeeSE8PYB65hfG+b3qevVJfq+gZay8k39
Cb1ZOC1oHOjojBTD6YDHwAlVMCgFTUc/O8Kne8pqzS8TO6V3DBAogJEEeh4nG7D5OQnv2rRTzueM
kG/ilviA6F5mPNNbQVPV0k2yVzmJJ6j/dDdx3dVk9V7xCGSbnZ5tFsAjGv2nDkyWLxia2NPG8psF
yW0LShmswGVqy2YIsCnQ8Y5uBPULBTUMKVHttR4I8yKjmbDkuvFkhm5gP3q1CgVey9BEa3wNKvqg
hAjmxumLV8bkYTQm1YJaJmThvrDErVYU9pmb6P4TtAQkusPIviRSSb+Ck8YcCKhVRTFk9MIAXWFD
gnb7MeOOHgO1Tc4hVhsLYUclwCMrQd4uxRtgG4//1ZX4xUt6sYlfyv8eB35Ks77wXa/6+/4/qQ2/
fu50U232/jFLKr/qr+sX6jwvrEb+dFdWHt/5z/7y08t2lH9cY6c5rdEH+c/3H/L6x+Nd/O3fJt4m
efbdTeHt4YVk5fUvXyFDxhHwAgHkwbYtGagafar2pazoDxuAiSwhA4RQdVs1yWGStBhhQap8RCdG
puyugQuwAcV8L67zK7pF9M8NSutIzivGnyquj+323woQpkaQaTM7dZurAHu2hRS9q63XnmHGchz0
C8VgrTShTqTq5hmyG6y9Y8JKeWIY9hJum3JqDY6E67w1SiGY7VUlyV9BqFfzphMBParo2lOyC0HV
86Ida3pCqvx5JSIsK8owRDjHhxdjypQHS9jKRgOnIks+dzCQF3nX5XMdt/YFuq/zJs7cqQM051It
yztiq9tOCvELDOEb/J/M23P/qUihtlX7M3U7MX6bxv+PZje4IhVUuUzn1OB/hDoWpn5/op9tnjfh
3iT/5QC7+W7JR6oYuzWKYWuAWmzm7ut8F0e0lrCKouvJ/4h38908YiIqYORoMo+L4d18F0dcHfgJ
Wjz0lHTN/DPzXeHm9ma8JPgU5rlh/ABu0KIqDUFgeMuoNWG6cvWjL3akXkKlhryXK4YKKreEbG9K
ibXoefdlT0EeScbBf8psr5lHdQZIVO2zUWk/sagpy8Bxz2SyvueMJEEjMuqS5eB1DYaLQau+yKFt
fomzoLw2Q5naN9VYSz5WzSH1KY67rkTwZrnaAhBLC9hZV30SiSJOtHRKhFavSwjBp+jAO3M4v8Vy
KKL62SR9j+BeV+4qDFv5pUf8cJmrUaNdtH2E7A3I0WAlIQ9YzVHMa9GswHfMRjonC4F2DElpwFtU
gvxUMQNjbXKs5RNKcuEJHJZ4OUQdLV5PlkLC6TSHJOxqCkr5DgWNSztpszNTd8PnIoBwM7c96gmA
8ws0NZFqhDZrh1A8cS5B4E0P1OYp0OE02UGsnUaxV99yUGsQFXzxOVYd+UYDKn4Nq9a9Qq0lWbSC
ALBsTZQEo2xYNHKXkCNFEK/MVsNmJdWJzz0no/oLPmkO6SBGzU3U3hOiI4q7kEci1jwSMGjxu2+H
VUba9A2z6BAKKgodehpqJUStOG7Ahkv5kwhL+R4YJCrraRtrOEsTI93FxLe3GQcySHe7CK+5ff+6
aJv8AUlmFI19XylO+qREPCZwmxbRMHa6smu7k5zEPjo2WlO+tWoF/VTbyJFbQsC2uu8dD5cGBXAW
9UkE9WQUNpDT6VYdJciryLMA25OhBj30cgVnITWszgKaWagXkkEsDBHTnmt1TOv6UgapaVDeerBd
033w4JqYAJcpFfmqZ00gkzlfSOS7G71JKeaWWkVKjVioNTGd2jpPs8JAV5+iHTy+JESBp1JiW78w
clu9pBafwzvvx/hdD1FzwmW8lORVS4Wd+IVGgUZ/JZHUOWUO80UruhoLQQ9X2EkTBzqqHblA9Uqy
4SgeVxA5HwfEG1cYopRYnfhdcinaDmWIUgi941FFcbsE6YHsCOaiDnYWsksGC+WaqwVyT4kussSA
Ki7PEw67rY5dtFJ1vvk4PvWnRSScl7Yrs4sh8umVWQGVgfO8GIuQWS1bAQmo2d3ClFOZX6MUYxlm
9UtENtgtPM9vvtSY7eKpF3W0pVB9S9qlB75GAurguRcK3E0k7+rafmwMJ1bOgrTrNngT2p81WIEn
1Bio5Hi+dx4kg302hB4FeCHnUyVCabmh5XTcuaEDc0D2zEWjD8oEuGe7IgdEBrdAqyuhoIWRh/bk
y/F1EudXdLIJJlPdmKU2VXbfypGrFgpe8W2/4WYAqvackM+So3RTDmg0CEgM5lLe+lNNHk2cE64p
UqIrFZrdKE8CHQG/1vNUbbxH1xTVAkGaB7DrJaq10AyKGKxLGMHzgeqCs6iNSGRV1ijpNwjOxb5J
BxK9Pzxxw25OD/U0kyS2TS3NztDgNaa5jjWnhs6/m20tGdsHvHTyJRbiGCD6GRo3otMXItNWlJvO
q6hdWl6IBGcDcbgx6Gshqha+uJITn3lhsfDGNWqWvjtpe+FPakld43uK2JnVlWdxiB23CspnGg7G
laoiLgqT7lL4FCNKPMZ4nroVHFupni5SzSvPSyUUU84DSvdV257ERt4tMq9UZ22h44uut+kKWUBE
rgdFPcF8ROuOrb6WZ26sf6vL4bbA/oEacndG0eFSseypXmungzrqpPSwUnzrqvXrMzWpFlLSvHQB
wK4qNI9r6A/oEVybPUDW0VWoE9l9YXvPaEBeGPTuegsZoE6HEFp6p43j3TQ21pSKRt4W3NOgnDs6
ZS8U1a258O174aFObEHm0llAldVdY9gGLjZbKtUK2Bf1Zuj2aEyG5M1T0hUb5VI2PVld5DmbK1R1
vTbXeW7fw3xGiMp5DE1v6bEcj+El3KmWd67ZHU6SkOKgjjjSKZBD3H9XiLojIOhPobQ7xh3t32P0
txZ+iM6uqSrzwTWelXBrfavryPZkdXVa8mBbOweOjM+HCRUZGauIpInzVVNW+L1NIw+dS9cLl4jq
m+Cw7McZ7agT7lzHhg2ekHtJmX1mwYLystEg6NorL+hawIXDjAZ/sXYRufllaFv3ecgurKVAJ8eQ
k+I+Ht/4RHNEX1PjWhdtvlTVPF70NsT1GHfkaWQWqzSvga953qqG5XnsDBqa4+SleD/cKPiPosga
mZI+QTyeIobWUlMQaODKlaJcmhoHI+bt+RQ1rmFRxyak5jg1Z7U+nuYVcrQcJNHK0gtxXIPWmKo5
AK9ET1sEgMi4nZKM0rcclSpXHz0ZHiIHTril4xnKxMkxjkadD0AqpmH4hrjpiTla76Zds9QlWOBS
Ayqdb+9rErc9shxYHuoyFjBhm2X3JaqF4XGt2fRzK62sNwKC+LkcV9J5bXruuV2Soh/3shI8llnR
fR2G1FtjgmYudJ7NaVQ6HcpCSf6lsUWM5aHqNCfg45N7ZAPMmalmYs6WXX+uas74iV01w6lqEdlD
hlLclaE0pU8QZAWPyEzJqyiwC38S51X0JfHi4AZ/wYAbsPQexZIwHdvIUJP1ia8OcjzVCrIFeJkk
30uzpDk1KTysP9FcyJ/qLNdxe1Dq9j4Iexl+ooyS3nhkDDHMm86mIA0cRplQMm5fnChIv0a6atxU
Wj06lxL7oRDVFOUXJdWye1J3akOJ6MNn9Dtif26heLPGeRZzhKLtpfvBdmnGd+NxpiBadFIGShCu
BwHGhyxH97CLyaiKTLygl1tAczoHVxql6dpFJr+/DWJoq/MCspV6meVZcR6Fif6gRgF6+WaBpy8i
XtG5l4blQwfX4lsuYgTqHTtd13jqnQZGjLMBXS9cECL0QuB0jIw2wMszB4JyNnETk1w/kWt3KgVw
/CdyIAp8Rvo4R5DfBBKzDPA1nXe2r521Gdqq04Lrwp64yhT/s5bVGd7akTvv0oLPpEJ9J1KkJOns
ewugOThaVOjN9Gxv32jsK2d9OMCiBX5aIliIY8xpJQftbVxorjtJtSa/DuHoUW2rG71d1ELRzwxX
FsqEQz8GSJR0xDpOpqe0QeBE4kkaA/xHKF/FSYGq3zVQSPHFClrE2J12JEQHsedf+VUQPSYlIMNp
o42mFHAoZ1CaWRzJUMvfqL+WE8UP8cvLWuUk0oSHR5nnLMK67h8pfelr2y0EnrQdXEpVM5173wUR
MkGYvb/MXGPAyiVHvJGySXhFd1CfCxbwxkulZK36flFMWz9g63dlFg2iCv66N1sP+ilEmhdEsyDd
grQCyNR1gGeP/b5RLwvFrC4rrUHhuSN8RgMwzM4HvohV7YFeOKbfmFwmaI5co4kK0EcIt/ls6LBS
tDiy1q3Vt2fIvSt8qYpfXuHP1y2lyEKFUPLiBCG9GtWJnhBulSJ/eY1tgA8PrRnOYEN79wpEV1yZ
VFE/9lWNQxR93LMktI0nBeSKTC1fl18aKPRYMYb2dS7K8qlzlewKKkt3LinowlPCL0rOl1BZdErf
nLuG7n+Gs+bhIz0UtwPN2sd4UIMeYSYgCTgMsmpo4rgvDhYml6gIqGdYsJmjGrVinSUcsczBSmFD
Suv6gX4OG0mTW58lTW0wWZUd9yHOeo0Fm+FVJiGT/CjFuQ9TWarTiwyD7oVnZeZlqSMCloVw/QFj
0OSmn2JcUB3sv9pDDfjP0lWgLuGgo3bQFFZ1Y/dtnB8Dj9GDqer6FvJ/et9fWxSh52avt3eDZhhz
M0/ijQ3CmzCni7p1jbrena4m5hqhbarrArY7rkWiPYPIiiS6CQLuGi6fgZlSKQjPlZqm3rFIO3Q9
storaOQFXDk4saJwABvYbj+NJeRdZ1XvmDehVNefQ+QhKzQ6EiIctxrSU1DCBGBe0yDU0tPIxQ/D
ZGtLtQ7fk6a14aVboPCxzKFvibNz3xYPbeVjLVU19lBAWnc63D4E1lSwbr2TUklohsHZrRA/gthF
amEp67BBqO24tGoNdVEcKi9di90JFHK+bhVbe7RopK8F+jfMJt0708Kx3+eDP4MFqZeJmBEwjWaH
lmvhg0X09zkOa+Fu9EyCZ6FQ7dauwLk1MCcbXVuakYBaFNKSs46Z9vjmUJ2tmnPCNeKkoPfpdbTN
UCxUTOuGxWDjb4mUouV/a2vQpdMeOu5tXWO3WUSe/9LwZxUeU0DAFgW2iOz5eZ+mkygIkNmUvAgY
S+ZhBGr3txLOOfoZuJ7uKpHxFl5VciljVGGh1KF1KPIR5Iua4lbpbGzys7WcSClgbPry0qQgG4pm
gN0I80pXC2c2Fd8BGwdu6Bi9jXROmSGJKFKBJpzj1ZNuVDvPxFXQuNEsFF5/W0f4kKqOBvwOwCMq
J3JWODSLkJGC2Y2yQNWZ4SwhjHGmvVGayqTwNT46KnsoxBb4PO8M4dCc+etrXAZE6OzOgYRXzApq
9hdp5It1OAg2YACREaTeqOuugkG0l3niIC1vpGG26V00EjkBnVM7LNABTTCXI+6xR8dMwZQiLdLu
mrTg/URv3lWpOxp6z1JsYlQe+NINlnUymbynarSPKJqIRaUyGoIExVMf2XhxDJrirjkF0ctWiVRX
ARnajJq/9awNbX4mS2U96ShWb2KMGc9wn5BiUjC1/5IEajR3k0o7ZbuS7zM0dvG21+tFoag9mLBE
I+tDwr07t1E4Ab5IFNoFYb029NG4PnV7lOmRVCAgovGRRpp+YQKominUaggVogCLB5SHZ25pJaiX
WvZCHvWDIGaWs64MKfDHtrPprKBSjz1EAOcAddtbF2nra3dQ0DMK0E5dRZGGYGTXOVe9VykPvlkP
V45Sxdhdqm42oYlSwK03rRPDyMJV1wv1tOtL4WD5gpNBGsriS14M7N6ukSEgkcc1cW4uaZcy3o18
d+2oZKA0MKwtZGxmOkt96UulO8PiKCjPQ0w/xs1Vn4nBTZacNgi8M0mnUW/JNDNUzGARYgu+GFVY
j/qEFpp6qXFlGJ32meNIpeGi9zcpogIzlMBwhnQDo7nJpcwlsbcE1rmDQPyHsMDBkiCw7hFkyB4t
2wUOUtYN/a0IY/oLxBK8U5UKxlVDMlUcI2bQA5o05PBcl1TgAb6nXvjw4JGKSoLgsgAY1E91Oca+
WK5NhAzcvqRPGFSfVTdx7zygkJe25OpPBs3aq6r2lW956ZVzMDmkEWg+IBRPrxGRwVZTvmSilYwJ
XD4oBXqm1SegpFBfds3sWjeC6gSElIf3hessQ1vqTgialKmKcvpKAss3wxkVsAERkX5uxXZ3MaQ8
GdCnKDWRLAv7ypcrrDspVd9UXk1XkVYXwgZ09Ix5jsbixFNFh52SpIx2oW09Ap4kfB4MrQmuUk18
M80C50Ua4i6O43o+4BbQmXdhrRWzJgytZB3RQ78zOB7xsFKxXFj4SqI/0m/qJ/8xFCCsIctFS+oc
KO4pbohoUM1uD4JbkPf6SXmbY1dQTxVzMMX/Te/md2vge72cP9e8edfn+al7850iMPZ2ttyAm/Rf
e9P7/s3PA+21g57IZMC6rl9cP032mjrKj52g7UjbVtQfjRBt6FjVzzSLBHVsHTCvrFH2BlXkvv7c
tI+owRvWSJzZvvg1lfh3j+bna/65+fWvvWfvyjfPsZ9M/RLg91P1/t7HivkP3YHfufkfhnh38wY3
r40NK7pN29feM7DFkSXGHpQ9Ug957R72B3oGCjDDA5+Boh+Zug7hWaUjsT8BbAOSjRDQbMbX7mF/
pJtHtODQGaBoo3ACYlIa/c7xRfvl/UMwjuC12DQ4PuoMUFX14IcgrCOVLjDsWqCrPz8EWzvCk5IJ
sP3v+L6PthUokLroIO91Cv/0XmAf0b0mmfhhH2SLQFEDoQzkH8bX7nM+0DJQWaKH3rt+xCy3dOb5
7ib3V4HFr2XbgDy3+6APdPMmqspi3LkO++7FEXBtQA+wtnev/V0AtqENAkAeCcYf6xBUDEWzmJ2H
7oNCQfHFAL+u/3IftMSRrCmchfKHnAHGqHBw0AzgFCTcEaylX0YCpnYk65RaDCF28+PDRUMwZ2VT
2AfvguqRCuwGVANwoHcH4RgKkTXBxX2NBj5eKAS+7tBZoCpHQE8wpRnRT+Nrfx80zSOAKUIhLN79
+sOdBcyCEeR16HMgIDDAyEBq/mVAwHOA2QIqRh8lonh9vOegA8o5cEtQ1SPCYlvX5de7JOx5tyJM
/YgVZ/CEPuxDeD0bDs0QhHpkkAYK5Jp2X/f+1kB0oBsAtwSlqu3rAx6SaAUcOBsU+QiMKvSurSza
eJ/7s8FASw3dKEQHdlvDhzsnVaTM+OIOOiVRUNjuj1BZdq/9/RGIHXsn5YS3ifLxDgm09g4OldgX
6B2TDb2eAvsPwUQ7z0Jdgrxstxw+3EMgjpEP3hzlIwtULsJ+TPT9XZElQERK0rR9fbhASQPafGiU
pCAyQqBsUR7Z3eUPD4GqgQyYlMN4u+A+UL60CxB+gtX+6WSZsgkbyojS3U3y/d3QVo8s8kniyG1Z
YbtZfri8aRSVGRXvDtoRFfOIXQCTG/WHsoF9JJMysxPuJsjrgvt4M+Hg4IDTnxoqVievwcEPM4G8
0tzqSBnfJ8oHmwnbkFk9dEvgaIRXZpE4/DJapIYGxUJBQ/F1Pny4aqpgLz90NQgCABD8mgZUfvfa
OxwsHoJg02TT2D2FD3c4wA4YKfsHbQmEy9wjAoAm3/G7o9Eyj0YBXsgHr8/mw929MDm3D7174wiz
WiopHAC/mAIIFVNkUwRL4aNOAepgh04BRTmCAMVZ+xYI72+KhIhU7GQhjyKzH2s3RNDs9aJ+Y7D9
6eDAPIIvRTVG/DI4sLh7k1IV1eTdFPh41YNdLe0vSBRMYGtkTPtfP+J1+CKjyv1WZfpwG8FbVfnQ
fBFSIHUBGF1w8bav/coBPWbWADQq/U/Eyf9ECPW9Rz/x/Oh52533X8p3/Mx/+Ia33vzPA7z2pkcd
XYXm+94bR+7mbuiX71zOv+81n7f983e/fOunbz/n9c9fb/Dnj977rLe7evvh0n8pNsWT129/0b9e
5o4Q+j/Js1dsPv1KcXHbP/7tgv72b3uX++4s+MPx/0jUUcAcfmvb/5Lc+v2w/cOPKMtN/DbM+PB3
3f9Dr/zY9zbF+2F3zbRDh11uin6TbN4P/NqiPHhkP/59+cxdBfzQjzjdxHH96d83cfZfn1YbxBr9
vSdEj3CMEw/9lNWmSEDQhPsPadfRP3hslkL0w8DbCuChA/8DK4bvi/5fW0bnm2ev//Uy3ZWtDr38
y2cfJ4m37267inZB/6EDX9XP9ZP3UhT93uCGOopkHz54Emy+vo2zvepdAevQgdebYFNWkOX3xt7F
wIeO/dkPQ39vw3qNrA4d+AbR0+jTxea5fn/VFN/HoPXQwW+ralP86px4LR4fOv4X9AU+Hb8k7iZ6
u9jx+3zNug4d/XzDZs6GVRV7c/y14Hfo6IsawZvNHgLtO/jg4LHTvSsex922tA8dl4N/E2+ST+hB
fLrwn9KvfLsnZcQ/y/fPf1TXRlj/7UcHnNJ/FAiMHeqdPPSht3XuD2mxHw6Mg+/a34cOflP4Wb0/
g14HJx84dPDp5plAbPt1bBDo+LTcNC+R/zbuuBa2n0Ux7e1n//qXccEnjF/120ivo9MfHotdh97J
+SYZn9PbQO8G/wse0/mLi0T4pt9bFTyZ8dr/gmBy+gIr4+crH9vmhz6W6ff1NvX3dujd1Y/WFYd+
xD+UdzkwDMEufVOhCf6TgMxvUKNDb2F7ziDd8ePsfP0EssRDP+GUo+B3x/8LptDNC0vL/THGpwD8
2lQ49Pr/WWmTP/yuf5VJfodw/5xfvsG3f/Vn+8nz+I6n6GVT/P1/AQAA//8=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CD0D58FA-B08D-4651-9582-AA28C95C122F}" formatIdx="0">
          <cx:tx>
            <cx:txData>
              <cx:f>_xlchart.v5.6</cx:f>
              <cx:v/>
            </cx:txData>
          </cx:tx>
          <cx:dataLabels>
            <cx:spPr>
              <a:noFill/>
            </cx:spPr>
            <cx:txPr>
              <a:bodyPr spcFirstLastPara="1" vertOverflow="ellipsis" horzOverflow="overflow" wrap="square" lIns="0" tIns="0" rIns="0" bIns="0" anchor="ctr" anchorCtr="1"/>
              <a:lstStyle/>
              <a:p>
                <a:pPr algn="ctr" rtl="0">
                  <a:defRPr>
                    <a:solidFill>
                      <a:schemeClr val="tx1"/>
                    </a:solidFill>
                    <a:effectLst>
                      <a:glow rad="127000">
                        <a:srgbClr val="000000">
                          <a:alpha val="56078"/>
                        </a:srgbClr>
                      </a:glow>
                    </a:effectLst>
                  </a:defRPr>
                </a:pPr>
                <a:endParaRPr lang="en-US" sz="850" b="0" i="0" u="none" strike="noStrike" baseline="0">
                  <a:solidFill>
                    <a:schemeClr val="tx1"/>
                  </a:solidFill>
                  <a:effectLst>
                    <a:glow rad="127000">
                      <a:srgbClr val="000000">
                        <a:alpha val="56078"/>
                      </a:srgbClr>
                    </a:glow>
                  </a:effectLst>
                  <a:latin typeface="Calibri" panose="020F0502020204030204"/>
                </a:endParaRPr>
              </a:p>
            </cx:txPr>
            <cx:visibility seriesName="0" categoryName="1" value="0"/>
            <cx:separator>, </cx:separator>
          </cx:dataLabels>
          <cx:dataId val="0"/>
          <cx:layoutPr>
            <cx:regionLabelLayout val="none"/>
            <cx:geography cultureLanguage="en-US" cultureRegion="IN" attribution="Powered by Bing">
              <cx:geoCache provider="{E9337A44-BEBE-4D9F-B70C-5C5E7DAFC167}">
                <cx:binary>1HxZc9y4suZfcfhhnoZqbCSAM6dvRINklVSlkmQtlu0XRlkLuIMLuP76m7IlX6m63HZH+8yM6sXh
YoFI4ENmfrlA/74Z/3WT322bN2ORl+2/bsbf38bWVv/67bf2Jr4rtu1Bkdw0pjX39uDGFL+Z+/vk
5u6322Y7JKX+jSDMfruJt429G9/+17/hbfrOHJubrU1M+a67a6bzu7bLbfsXz/Y+erO9LZIySFrb
JDcW//52k8ym2RZv39yVNrHT5VTd/f72xY/evvlt91V/mvZNDpLZ7hbGEnpAEXcxouLtm9yU+vF7
SQ4E9RCRiMkvH/o058m2gHE/IcgXMba3t81d28JCvvz7bOALqeH7T2/f3JiutA+bpWHffn97VN4m
27dvktb4Xx/45kHko5Mva/zt5Tb/1793voBV73zzDIndLfrRoz8BsdoWRffmf22L6v+8WW/buEia
pw3656BQeuB6XLouwl83X77AhrsHGHHP854ee09Tf8Xmb8q2H6e9L9nBbLV+VZipBFT0aav+OUrE
PQCQhItdir588AuUBDxG0vOYJE9zfoXnh2LsB+Rx2A4E6vxVQdDarb172o7vQfAfVNs/2vaXWk/v
gLqMConFPkV9MKKEuxJJuteI/lCa/SfhcdjOSfjj4lWdhD/K27jZvjlrtrd3bfzmR2fipbH/K4+G
3QPugvl0KejdM4/G5YH0XNBG8ujR+NOcX9XypUBPz/ad0e+g8mJBb196jN/f/nH2uuBpunILlCZ/
QuivNuRvUg5xQPmDPmBvn92U7MB14SmA+FVpwPl9ZTuPOP0dyb4D1Z9fsatM/9isvjywzxkXP3Al
BZsBpOvL5+Uxld6Dc6ccfMfXz45z/+PPsn+fC/6/W/6ODf/PkjE/jrfWJq3eNvHTYdmnuH/znOID
4nmCSZfsO6eCHCCGwbwjAPD5Af1ZafaD83L0zrH0L1+VEVkB38ribXn7tEG/ABR64LkeJlI8utSX
YQuQLtdjmBLv0SGzp6kfqfHPSLQfmGeL2UFldfiqUFkaCKq+bzP+npKAt6UeJVSSvQyIswPkEk96
hHy1Zu7T1F/x+IEs+5H4MmgHg+UfrwqDK2sh2/BIfp625Bdoh3cgCQX9eHQtaCckQaAdHnXJk/Ls
BPU/LdV+XHaG7yB09boI0GZ7G0/f+OkvhAhieyowsBuxz6twcUCEkB6lj6H/DkQ/L9Z+jHbH74C0
eV0gLbt022ztL0SHHHiScCzcJ/r1MobAwN04osjb8Ss/Ich+PL4N3AFiuXpV9uxw20zb8hf6FSIP
sBRYMnAYz4M4CLgZIgyxR+3ZYcc/Icd+HL4N3MHh8B8HAv9XmfBhUvyHojaKv7oWT+xlw5wfEOoR
TL3vAPM3BPsOQn96wy5Ur8t2rbdNubXb7BcqDWYHHCNGGNuPEYSWkLGEfOX+dNRPSbQfnGdDd1BZ
vy5itr5rtvmvhAQdMMg3Yfh8y2a8tGcMCQIhy2MuZCeW/LE438HjcRm7YBy/Kq+y2UK4BsUV2/xK
ROQBg4heQCpwX/6FP+RfhGQI70Dxk8Lsx+PF4B1QNq8rfNxsy6Tqml/IucBqUeZBGLmXc0l6IKDM
AjXKL0lD0KKnqb+GkD8hz/cweVzILh5QX3xFlcjLbZHkb062t93TvvzzOBLjA4Q9jPBToLhTgBQH
DHFEkLuTQ/85WfbD8XzsDiKXrwuRzZ2GxPl2+oVGC2qNLlSaMOWPrvslIBJSlZx7giPvm5d5npL8
KYn2w/Js6A4qm9flTE62GkD5pblI7wB5WAAh3uvboZDBPIj0+SMjRjvK8jMC7cfkf0buQHLyuiA5
vU3a+FdqCeS3MEWM0f8pHT0jWwIAIeD3wc989fw7ycgfi7MfjqdxO2Ccvq7Q8awr0+3nX+dDKDoQ
jGDmPvQ/PEMBuleA7QrCIJD/8tlB4cdy7EfhadwOCmfqn3rz71byHlYIDVKS88eK8kujzMkBhkgM
jPZODu9J0u/n4P/eCh+B2+EsZ9sM+sa25Z8bqM6gbQeaxHYSE3/64tfW7Hake+zter4FL37xd9vY
CDRiEKio7uaL5EN5whOQEt972H4oxn4kHoe9kPj/73618226bS3U4n6dghPvwBUMaj9Az79+Xuo5
8HZoYCPgAfdu/U9JtH/7nw3d0fbz15U2vUiyLPmV3ZzQWwC7TYGa74NEAG/nnEhogvkKyU729Mfi
7MfjadwOGBevqz3w8g7oof6lWWzMD4D8eRxqbi91Qx4g6A2EOtxXHNCOh/gpUfZj8WzoDhyXy3/q
CXc8xq91EC+khVbny+YhzfAr2SE94AzqOlCsfgEGBE+cEQ5e4lErdgjJTwjyHSieVvBiabCy10UM
v5R1t7+4jwO4E3RpIGiweYxYX/ZxQLMeZBco5S6Qx+eR7E8Ksx+QF4N3QLl6XcYquMvj5Glr/nnC
h4gDj0FZAEFT+ZcPfqEiUN3B2GUcmp2/+pUdx/FDafbj8ThsB4ngdQWx13etfaPuwHPkvxCPB/LE
sIs4JA2eBU+CH0gO/TTsKQ20Y6t+Upj9cLwYvAPK9T8Oo/6e89j59bP7Gd96fwOonoVfrsH89NMv
64a7OTtD/6ob6qvxObr9/S2XCMgu2KNvF2weXvPCOn2r5u8ZdQf8G14COQjucuY9qpMLmjTACfr9
rSeg4g36JRA0jIMroqCCpWlsDJd0Hup6xKXS45C/wK4HQrSm+/II7CjmVMANJEKgxoTZtwtIZyaf
tCm/7dfj/9+UXXFmktK2v7+F01N9/dWXBTLgJFxISGchCZ2NQNzh+c32HO44wY/x/5Yk6b02H3lo
3TiP1TxP07WcKhKkNE6DZzuzZy5Y6M5cwgO3C4eZQ3cY3KF4OVfrIS8ddOmF01Cbz049mkWVzKJT
mc3ypS6qHvjMNyj2TIj3zejB3j/k4yTF4uH589UVcya6LPJCjkdZqKpAeex3TlwMquS0DDre8+tU
y2IZ09TFatYd1aqcKF6WrE+ORofpNa57EualRidONphM4TGrNj8QFNjfn7YGAGcutEBDnp1Ds8lz
QVPuZNMwljyMuCM3HkHeUnhWEFXG3BwPdqpyNQz9uOSoaT/1zTxK5QCc57rrsqvSjHalx9nc/7VY
5GHal6dDeJzCdTEMrgJOIpzC52JxWaMqlZMXdrhiGzvkmfEHYuJ7b7DJeiCOXNEy69coS4erwqYi
GDQXh/HI+DWZdHE6jfEa4+oIxc67FGuzimSUraO+E7FiicxuHdZMR5Sk9WFuiPncaZwti6muzv96
JdBQvWcpgoPeEEqZgH9fLkUk84BsR92w6vL4uBkHvXBGiVc5jqP3Zir5Ow/ldaG6smvOHdMOt6U3
mEjlRSkzldf5RT7Ex6g1oa14rkThUcU6vXVknvgsxYcapaem0UfJXDYhKum46EqMAjnwZDM3c+HT
eD4rWRzMcXGVMhdfZjQ9tGVy6EzcqrSVQ1i5Q6NoWq9SgnxbRbXfdrFVjifWzZwsun7tynd9La4z
W8YqrZ1CmYlcdI23nvpyJURxkc7TwumKZWSR39XuwmAZJqxTQzecJJ2+LJNzy+N8hapCRXW0zsvc
U+VgT22CPrSYjz5LSKHkdKOHLFNJOyA1FUYoAaApTef3purWsfQWiIsFJMo+F1F+G4su6Of4Mq3b
dVu1viD4mJpkMREzKK+LFxVqWz9H9Koexltv4KMaqBsHNc6O5zk6tw7MGRelp1LOedhNgimSD3RD
u05apdskixXuaLV2vXre2LQAPY2Bbq6xR9JRZUllO1Xq0TX+X5+cB3O/qwPQ/wU5ZI4pNLt4Ozak
4kWbue3khjiixalBWbkw6YCOBRFLWoyNz7l2LqQpxBhyr83asGvy4d6r8+bzWBf91Rj1zq1EQ3bI
Y6bD1KlcplxbFIET0erMxKY97PvBfNBzmdOFrorpVnYDvuiqyKxlPjofMM30MZqnZtmxgiYKz7Eb
cqbFWmRdurCdh36kMHtUH+zQg/uDjI8LBuClvlQCVT1/UH1ay2njZo3VfkocdlSBCztzJk8uaoyJ
inA+vyNJ0xwXch4rNXCnWuGZiau8b5t7N3Lw579GZI9RF+C3oIfi4UKk8B5c2jOjnuup6HN3cMNB
ENenjbmP++moRn0eDKP+gWXesw1wHwB6mSHHIjB4rpeTmZh4g5isG05Tyz/opuHhRFEOBf6/clR7
l/Rslh3jlIs08VrauGFGk+QOwbXk47ZlXMG59IxitpwWfz0hfvC1O5Yd2repfOAQgjKys4lwQtOq
IrUblnCraj2KLK+U23bpqplm970wrNLgcEQVxKRAHyCpUZ7JMmqCvy+GZJBMhzjDhfYMtru9zuBW
dey6oaOjWEWj9564lvvak4U/S1KpTnc6yL2uV6QYrjLb/0gC4FgvNsIVGLgU9OaCf4MeEf7w/Nlp
IqPGYspTL8xnd0pV3LXdprZx7IM7FcCChimQXdf6XtrTd3U2J8AScBstZCdK+wNbs0vGXAEhADSp
cIYl2K6HKsJzWWY2Z3XnwRGLdZ6Fni3ioKw0CWJc0R9MtXvigGZ4D14dzKMH/WFiB/94jkjOO0eG
PPf0yuYpPyrwOGxoG3WHsEvyR/sMPnZnpz1oHkAceB9YUYjyd3d6INYlBR6iMI/q6azVbPBlNA4f
nMTMrcqTSIfFQOsjMKWTVbzp1traJsgmHIV4GvkSuEUeIjJipZNmOLRZg07bWLZ+L7N5jUvwCQE0
ZnEfzEe6FMWE+jCDmwr+5OTJDany8jpuC+GXxLEhnjFbRVpO76e+6hRycIaVELQggSFzvRnsEN/C
DsUnljXVXWEp+xix2lvUiXtnezTdSMcdwoFEhZ/PXrGsHBT7jRkNA3Kg4dQ0vF+mNnHDMXcLv45p
fjK7rFwxGrtAIr2oU8B7QJKUzSrpRXxZxEWrWpqJTVHwdpFgjQNbFSzz7ZzKIzvXtlDlyIhRmZ74
lWnjzFFZhpNeRakttBp5mq5QPjTHFfXGe55M4UhROEpZH01jG6COihrsOHPfJ8Rki4FN0zFyY7No
O9tvIlLj93Wa0nd9MiHX9yLa3bAMpUdwO0f7cYvIMRCGblHiaPb7rCpSleCoDaRxxUkqiuQQz7l7
ZntR3Jbt3J6Obas9VaEsO9Fz1B5WuZsqt2/Jqs0F/lDWVX5dknZ0F4Nl03mdZ/2Zk+Vdo0aNYtcv
SD0FcdOjq8S2/TsaTd1VRVLpl5iXl9M8msPKONmJU9X6cB4b5zzjTXLSpXXsp5A0D3Bd8KWeveok
mp0uzIYRhR0TeOtEuDlym6Tb5DOxQY5zVznVRD+NXaF9NvH2Q6qdXOlp7j42UVyGzpRFqz7lGZCq
zNw0nekvibTRvdew+n0uTDCW/eBjYp3rzhvqzVxF2YVjaP+xobW9GafOkMVUklqqyGUpU0wPjnKQ
QOGA+V05RM460o27iPRA1GDb+OPodjZTDI7tJo687qqZ8jEQTp+HVVQSnzkiPR7GNgoa2XiHqG/F
EW9N6rt0wj6T8fhR1nReV105K0hazyHC8bDoINw4drUoj/JmAHPjtukyy23vZ2M0p7Bx8+A7rIoW
xNHxRT9KEfZj7ywyKsRp1FZZOEUOmEg8uhsLaSs/KayjWuNmy7Ki82ljmF61Jm65GlyerGsZZ+8h
2VQu+eziUGIbL2I5DH7fOfWJGXUSSrerfPZlYlJU16aO+7OaCetPbpkuXNZOweTIKhByaq9ijfTK
i6fkLJmj/B3jRb4YvHY8Jtp+aPJ0Oo/zJD4ydNSHUZ+JMCpzvahEN6rJGckNHVJgxKJOA5uQPBxR
a0+IU0itItgZb2G0x1Z2HmKt6tZ1e9UUEVrkJcuXFUHjCUUj9vMpIbeZcaJ3k4hQo/Km1usCLO4U
iqzmR2mqzSLOJtefuiYNZlbXvo0zL6wRSQ7zpJInbTz2m74oZBI0HW1PYzxWVvV5Y93LvnJamM7G
5HCc8vJEdzJeWjJgPx7oTPwu84ajEUJa4o+144So79xbQx3QH5zUCxa79phFmISmYdu6TNHHMnK7
08xBzREimH+MJWoOccST9zoa9bKLwMQpBw990BEnWVMX24UcxbyMvSreSuykqzw3HKKGOVqNmUXL
JEPsmCDDU99gJ1/PtHb8rMnQpu1x0gSeM7WXwvLS9xyc+5wYsbSppueezsS6avJpPTmF3qLRFMAr
x2yVVG79YeSd8SXJ8Xk/ghdwMpeGWUzSJWts8kkYd4YT2kxBUlbFRTtX8qjIWXTSYmE2hPf9dWlL
/cG1TX+Sw9H+6EwQtXfQIwKxe0/MWaHpcDwWCQvBoUDAhiGoa6I834h6WLYCj2Do+znoJ7NJelQt
i65O1mUOPAGCoCFa91g4SxnHGOLCCqhhafo+Uakj6uWQJ7VK9cBu3Jw6xxlrTNjKLDme8VRgsPKD
Ew4dIpc8bsogLt3m0BmFVrLO6LIoEO1Vb0y54i3qI4jwaT4eTWkBsdyss/JjaecS1p7PtwDWbJR2
sC0CRFm1SXU/H5UCXZelIGEMUfm1UznWp1At34xUczekeVNeeJDcCOsuzj5kRcLve9qjy5oU9mjS
VaXqQfBlnacGfGGWoiuTTd2Jta2+gjjBwwp7TbXkoEJa8bZvTiBrGb3nDcfnDe3nY2wqvnKiMtqM
49jetm6CCtXXcXw5lLM+c6CYf0dHJG9EEpcrMjpxaIqoWeNIOEHjlQ24dtebT9psmD/WI522dIzK
dwKVzqCs5wybUQjvCDvjvMhrtw9HQOs4H0avUyl1qrWORb9kJbP3pYQfJlK0h8yZcp/wmUYB1qXe
aJs3ixJ14gOELtEmKtiQK0YGtAZdQioaHFb6bksG1dRcL6eaurkqM+AnilfcCVJmmo8pTcr3vRhb
HUzG1I0yrgPY2qhxL4bO0nWGEucki7N+gYqhCKspanoVR477kZWlWcwWmw9TVGarodDsskVJfzY3
Wi7dwvJOxaKASeWc0hDsQA30qHbm0zGDBFswJ2O6gniMLDhJ85Xt9XBkSTK1aij69Ehz2y2gPIkS
haCFEPIs3WBSRSDGOM5EPi4Sd6jBg7XRipVDPvlt6dTn45gVN6xozLJ0uvjeekX3nkdO5KoodrSj
8l5kNrBZPBwaGdH7xrjULLPWGY95TsDXCrfc2KaKL5IunfyqSppVnsaQJIl7ORgVs64HUYRIC0ip
QDZEDKQ7g7lKoSDzlZ2PM4ID3QyIHhZoGO6yem63DNHSB7dnFmVV8cNE1CVXbVanECCTMTCsNIes
HQAkN5JNmCfT8B4DYw5pBRiWjXC4IjzKzjOTN58qRKpTuGoE67B2OCvyPgu7qk6bhWfm4XZE8PeX
VBd5yT1uYQ/nvCOfZlbhUmE5cum7RTf0KuOlPNckrvxp7slZU7j9vPCaqZ4DaICaj2SS20UqETjE
hBnqy2HMO+WMvID3JAX7UGLavM8tR2tq3P5BifPk0gDz1Ur34xAkQIXvLcmqT3WU1WdzVLMlsAwn
U2PXmCN3RnQzue6QAWn1uksyG3tvcG6W0rGwcuB252khxHZixi5RXMcXjNAxHDRq7nJWiSCKe35W
t1lxD2EWOekyQsBuokjBW/RNNzrOp0Kb+KIbitoFh4nJaq6Hyq9SR17x2drLymkQBaM+1kEWOSzI
naw6jPthvBrQlKRBljK2EAkCYzD0WTBMZX1Eyzg7jLWYj3Ob6BM86/qdkZWTKo5mcR0Df9nEA28/
VjlG16wbxY3unJmFvB9NkFWRyIO6Z04o2FQe1X3KWoW6ODntW92/zxhkTUZnKlbt1KIz0ZH4bEJN
/Q7P4ClabxL6CGyiXEM6E91XQpa1mtMyeUfhZL2LHc6GUvXD1OugIawWKmvKclKjAyrit23RfKxT
uEEQUtTxVJl6RjIA9pZeddiVwQz89qicGgyLgb8i1Shc0/4UwJbXAxGAIdLowaJOJF2LGZHNAGk7
MCeR4KAONBabwcvmTyjWRbEaWJ42YYxtOizchBWXBtl0XBScFtejZ6dOmbEwQayT+iYviqgMc68s
0VLUEOoGEXaBxwlaZVEoegoZSBrHdpnXNEaBM09dve4JBnpJRFSfQ2ogGkc1TkULiQZHTs28klPi
ETVHmE9BPmXNEGQaCMYpciEjvR6qftTHMC57nzhJPamiN1ao2atT4ztRTEwAeQIN+lzjQ1sPdRXU
8wzEKzdjPIQOr3AYyzoqAhMZnp1BaiFCvpe4HpQgNA9qj/dXUdQWJ45Mp8scjfasyusuHBzkqaHm
UqWTHSBLD5GXVsYrx+PGRM15D0gdR0NZTT6f+JwqNPT0uODFfE1K1t7H0vU2tu+SEUwSdjcxxKkI
YnndHTdtnjdK6paV4dQVojlxhZ5O6mwagREiY1a926PjhkcFPwRPioAWRqY6dRIWn/aS1h8FaoHJ
86EWn9O0yQpFwDZdG48UScjjUhxZ0+uLomTj6RxDhNiOc1YpME/yqq0lgNkk+kp3cOIgjZWEyEvM
xWjTOQ9iOrlbJyU4KIkJ6dDGPuqTMQSKIhcIm4+8noVymB2Xg9tboxIp41Mqe3k3dqNdZBDDrjph
9VnmZk6pKp27lSLNmB9O5Qxuv6hJ2EytLCFdPM/HXdyaK268/tCmEb0ydWqB/oJbuy9ztuUDblcp
q93PHuFV2IrKgTSRsYcmTrLDKUn4GcoglQVOB7VSlV2enBd9A64TaB9uFWvmvgg7OYOxHPt5I0te
f0YRHbYow+Ywr+c+1LEdVT0NhV+0jV6RiXvhwxXdRY6iyJdVClK1U30sZCWPSeo5d/VME63gruJ4
mNBOL7hjq0VZIJkqC8T9xuaVWU0tKULumuIzZNqjSrG57cHaJ8b5nKcJGHkGRQ15joakn9czbDFV
DzcfwQa4yFXQYQWRdj3OShLTBSKOimsheedndOgWE/PggSElBFSeLc9FhzFVLizRUbPRaaJK21NF
HdtO4Mp7HYWd0fecpbFPOpyfoZrTDwJ42KptkkgJnIAa5U4aimE6Zdrc9tI97DwmAjRl7REdDCsU
ikTno5bXK11ICJTKFPJXvAIeEbFAayuVoG4dMKeFn5Vi+kTFZBQEkE0IrsxZRlXR+86YVr7NSwfy
feC64bx3GT0pq7S4LxoxLyLbNgrOPLm0o+NCGUEDm6di9imP7DKC5I2vc11X4NUnATQjpzRIwOcD
o+7rLqhzzoF96aILCcDuT1XtXFIBPt2vI9FsksRpDxtBqSpkRkLrYOe0LHC1aMHoqiar4mszCrdQ
2IWqUKjdUlz0Ho+PCEtT8EhTihRcJWqWA84ATqgWBCMaIWHCnYd4oWivoG7hQdSY1B967KXrdkR8
reGwhVZOUNHoRF8aJWkMBYUOO45RvUAsUZyOcglhs/WrPGp8lJPpZKARuW8sqi607uZzx9H8PRRM
Tes30dxNyoicHQmNjG9HWOyh7DG+nYkrApx4+LoptTjNPTReuU5tP6Um1b7TplXnVwb8v8KFgdUk
HEHwnblRHEioF/hFVNirYYJ4a+HoFEdLUszTIZT9AIOprati0SRDf9KVnKzzOIqMciGyHVQ3ElAK
6Q7OuySf0pPamGiVJ9l8gbJKn2Fe8xVuQDqgKSSqochE8NVDiUVVSWEWtZn0oLRN2RkDXg41omxC
x1rH6LwC7ufXJRUrM0FdrK1MaVUFazqNSXXGG8YuC8dOcOip7FoFSSTyuRw8chc5s77w5qJYwp+/
9BZQGPkstDuvh5J1yx6KN8doksl55PLxrLJFtZRFgxZpbO8dB3taQU58Ws+paXwSswSiWJOHJari
s7Yw3oMjTfvzspjY3eSSOdSJ2x+xSoKPEp1t4Ox6wp7MEWWHTufGm26a7Hsvkem7fDDVdUMmCJcG
mj3UEYyYHAgZJ7SydRQtqendo0rKh3x0m21AXg3HV6N3qdNMPqsoPrVFPix7DjUviEW9RsWpHP3U
ut7liHEWWORCHU2T5GPBInYPx0NAxJ5KoApJ7Vk1TclwAd3OUqERsraLQZTJ6EO42mpfyrI6imrR
LobOiVRSu8mhhtBiweapPkmg7vLJxQ49TkwMyT+usz7IE/ezAXdzUUAS+TMkCZKo95seO3o7eabn
V/kkyUbMUEkx/jynTauiMgFqUWe5IIdpWQzvIXiTfpvGs73reJ1Xjj9KKEne6MzDw0dOIG16IqKk
4iEwo3Y1kb4LJuFE/YPFBEvFdMHLxViz5jYBi/RxgOrWporGKcg4VBYbJrtCDRLCot6Oug0ZE6QL
2pbGeNGnHv3oGOTVi8ZAtq+DmktQQWT5visZ2FfmuKOahY0vpUP5hk9t+cHVg/7cMNIB4zA1QD86
NOiyghkFifAYzhEyq8KtiVUtcbujDjopFrLGpd+yvkWhqLVn3lnoxoAUcT/PR4L1yBcmnilkTF3I
4+iumtX435SdWZOkOrud/5CJYBRw4wsgIefMmocboqcNkhBCQojh13vl3ud8n48ddtg3GV3V1dWZ
WSCtd61nqWig7sY0463upTh1dVy/99OKiBXWQy+xfcm5iJqJ3q0MzDf12ChyTdbltHqD52VSjmHp
p5Z9Tsxxq0DxMK8XMySZmsb2Wfut/FRz6pXhDOOEwpjOsRb9YX6XBymWJzgFtoCxslyojDTelBCW
QxS2/tvComDe+Wx0fw4utmP1oEUyD/5DKeQjY1ZdBJlDHH6S0zyQE5aTDqPVY6kUY1PfgrUdf1FP
zCdMnvWV2qZX+aLXPsyoYPH25DiLjLJlCeHpjipe+YFMs/O8IiFFfGQhDjLGPXNshRXf1Fm3d6Yo
DBN/Yb9qOQuxG0ntFG5L6bEm2FuxGDY3aoO6csg8dSVMlmHJIyMXWkTMV79Zgyu4EMJJoSZMwsst
meulDAVErlqxfUJKxOcY8/Kbv5BRV6z1N5E1XjDgCWxNzmnDn9ImffwQoy1Zikh1GIdDMW/PvA75
aUv6kRZ+i8s+4W6HUV9OTe6vjH3OsYDFMw3da9TWS973Rj1jjMLgabUVORF1zHPbp41bqTjsbeF7
MipXZ8Xs2SzY1XlsWbZsoe0zOnXSZlsnG5oZDKHFVM+C5Ri76Y+IA0fI2JyEn23vOWuGnbRPs5mP
9U3yBTdeIpZT05s0nzefPiNk2KpeU7lrt8VWm1j82+StNu9MMO5wPJN3jwZfv7sdCXYJcoqCOx0r
cSQwLr+2XvOUw7/Ezd/ngSDpizUMhhYsAYxZbroTMl2zmCv/wqNOZavUGN25qr0PwVss+pOKSxjl
yU4OAouW7Z0L9Lbznri+LbgRC+5oqnk1xyAQd6apWVdo2kYvm1Fd3rrOeLaGJkeE9uFphe9bTYRI
rCImgvCS/nEx3kSzoaV+pZ1ufWXa9FMu3SBm1dyDEMhWl0Um20Q3ddfl4eOqyQmfI5tgHNTGOAW8
5sbNpB38s5N0kBKzVMmPzk0RM05u2P0IF0R/e6ngYRZGKWe9pBvCiGqAxJ6qunUVduGmW7OQe+M9
+Fs1zyJpDx6DVI+VO67gGeAPFjLt1iV3UBq6e8uWnnvr1fsQkufPvBr5LP3Yee7mQTu5Z7zoc9Jx
cBc8Ii/hELtfJpidj9DGrAhrXxfuRpwjtEx8Ir2EcBJUyqybbVuthLFnJ470B52lLsNEKJhem5cc
GtcRe0Mm7yVttqQYapfvUrKtL6q3EQbebij8zW65CVJTwODrymhd5qyGQmRZbbr5aLjXnJpws0Xq
+GQXstrJETt1+4mG9uSY1IxZqrEYOHR0dk6f2uti/fWwIX/6wZuGvLtc6L0Z3fTW6O23RgIXZaHj
61sbOvOYLWp6wCzNFperjnF7+e36QbZQf/Wb4/3F9Pyyje783McjxD9bfLEWsQjskPUUfvEcW9+c
+Crde2MbPoOcIJsH/8sdTmb1ID+2jUYfGrTbT3cOcAEuaxrfsBEDTYlan2cJdOnJHfha9CwK9y6B
aZ3plUYVBx73YXXqVX48Lju/r786uRehJ4tx1sNpalddUMkWkgWTshqierGHdWri12Dh9pmzcX2G
Gp0+uSTjPWoIxJfXYrApOukuQx7w0Id9PLpV17TiLvpmrlylhp/W1mOpZqA+WlhaImgfjvO41cUy
uV2pdIuhdLHKckxmMyYDGJEnTohzn3AP9wjItrF0hB3eJZWgX8JVzjlu4LXQkVmLhtfTU+A1/ilM
PSxeohnL0R2nA0kb8tOkfKaZbh8GFKPYPjAu9wEiKEZPKx3XarVmrWB0i/KRIx8G67a3XscdVrrH
YtFpjiEvjpIfzur0u9Gbwq9lFsuTC/uxCHUKXieiXvwUcRr+pYIp/UCniP4ZZteZskatZB9jra9C
lXbVikNMHjNTuB+ThZWhZ/yzTZnzGokmqRwLSAqrMhtetto4T70nxo+o35AtcX/LupCQ3X/bpJvA
qujrXTql9DsNev8KiQrNHG9+YRZCcBr5vyty9/+ZpPwlhxXzd/sfp7n/68P//iphvoi/a3X//uTj
MPh/f1T9kY9DC8b/9YsetOu/vurftYoHX/qvWt7/wqz+c6L8/wFo/b/+5f8b7QpjMAVx8C9u5X9j
Xf+z9fpv1PU//sk/oCtI5RAs+T9gjvsPs/oP6Jp4OD0AXm2MCwKoQfqA7/4TdPXRX3qc+0pinK35
+Ff/Al0fVRrP9wjOo8epUAEavv8/oKtP8PX/FfVAKTAB7EJA8qCJiiMl/yteAdJVJfBEt1LGLtIo
i4liHjaoQeG/OTL+2Iw+N3q8aL0dwtnP3bA3h1jU1ULHP1uS5hK0Yha6cNxq2pez2zSZoO2AzDM8
Ql9NB8N9CNj50n261mTRFHk5ko3TgJNMs7FlFkuivbRKmbzRNK76dN43ckuzsWvOzgQAIor6Zw9b
Wc5lQnJWs5OR/WVUzdsoJj+Ll/olIIpmZCBHCoffse5YrMv2NTUQ2F5vS7U4HFtQbPJocer71LBf
a5eSTHKFeM11/njhX/XQTNny4kZTXFIo1VMsoN9mBkSg9apxps5+DsK72Lzutul9hDHkxQlF0SR1
zuJ5PDQeMopAwS3ABOLvGBtvYSprWJDvyOqxgJXUielTnaQ/AyjWxHlbtRSljDq828PSQ6jAVAjT
umgY3mh4OLmLbHknAFcUE/uMgQbXde1niYSPEvc+UgCFFcVq993j81sAmLdX+sOQ/jXS8++o8y69
avI+jK4WyOQ+UXCHp8j4VZQg+U0F7Pt+JPPnNoxwu2wFg3j+xRp6c93Qlnpxhn0aMhdehl2uyiU3
HW7LoXe1OKw8QvxGIIFGzJdsGv94ZGZHigimCDDc3geeuGXaJuRMR8/mo1DPgx3UxSTuERQ1v7Qp
S8phSJI82MiHZwH0dY7d6yiS8IGk3IlYq8KADamXzTskdRzmis8sG13vW6Y9e11VmhtuGwjkyb1j
unFxdYbjtVmWG623NtMWyInhYZLTcGtKwLevNibt0zZEB1VjmcRYTI9NCK+eOeyqg1BlakiCW9Nv
/Q4YhTxrNdZAFE2fy0DsOFQUbMR2zTZlkn09beQJkWS9/Bh4vMErUfBxjVWHLZHI4VzpYK/6WYvJ
7pIpPGOPBNLRkrungFmHGFRqvW35XHcBbE/sR6MITkNDPv1UnHTQVH0Q/pxYC6qxfWlBwoFa9/Im
hLBN43wb5heNYzBL6QABCsjLGqu+woZosnoTKgM0DUIL43PWE+Cj4OdtLhsTlU3UIEpW0X6zAfAM
wtNiJdE3ASNR+haqxkMwkHnw4GDOpd/OGH27At/VUbrORt3uJ+VmwgzdwRN1WUvn3jRdhiBVlo5O
jpHrF1BxP5FJVyPQEdUE31OMuWYooimYchJPV1C+/PLYrZq+/RMFFCFufITvKTPXxZsByPPJr3NE
bfjJMPY2sN+YC34nI7zxYQq3PEmnXeSM+uZC9B78JZ73bWgw9whzRIWnP40yeEzJz5MzugXfNjw/
BWc7YRH4Cl43v5r6BbbQu9cJ5yBg8XqIokrfNWc/4jxPejLs3BYROX7lhXzWWv9O7WstA5JtcVof
lZfQotkoKQwJ+lPXhM9IFCGJJh/BrelEPjdyPc/RXDHMtkCKGCsAEKR76g6/GzWFd2cKaMFc6xfg
S5KzHWR6/vtP3JdDBrJg3qllPEY1LLdJnLhPxZ9GT6+yQQrX6xeYk1Udu36F6+Fj4a+2W7a/BGxv
FfIrBLI6kcinmT+3W47TUMPzVK9pgXyvL+FQJ6Ui6c+64+MV5vOPJVSmdJ2UlrVF5qHiARof+njn
qmY4bmT7InINLhOdz0G/LgcPCjlb46C9xvVMdrOI+VHgGQfO1HybmJ9ZP7U5EkPn6q/TAo6C0Jys
vcGqOsBPivQ9kItfDDLkAJFWgPuOYVe3/oy2Wh4ng0kHI8LZYpY4TZ1XgTjpTsPqfg0GbP+YzAV5
ahrl/aznJcw4UctdetFwmg0Ce9Cdy95dh5/YQMUeYNMA79ACmIvIz3GMttuITW/nuPVwWBKs14vG
q6EB6NlpjdJT6nh3f1gsKgbklWvP29mAqpOZFS5M6ZYTgUWBteUUu+wEipJA/vVBxt0JV1kI+xle
INgxvsOTSa7wJ+yhQ0adMd38jqeEZz5soZ0ifoDNI6wrCrSHJ8GvEXWLvUnEPtTub7GRsOpnRDbo
ZIyXBejD3kRrsAu8kxfA2bET3qh2XcOqjaYjUhcYuFUT1cfYBp/d1k9Y74JdzQJ1FUfazv1VcCh5
soHWk2lSTNFM3sEUZHoMfi1MLFe7BS8g0/oL8kls6QIgPhLBMsaid3Wt2tsxoLdY1UHWiC7eDS2I
FHhoA6B3hDujxXKTmMTskCDOuADwMPqBgDMyJvthSdsMIMsPAkmZaRJi4djodhAaAMUAX7Rks16q
pusPrtOQ19nxcz2nzjsARugOU+9I2w9lqql9syAAynlTy+7vD0EPLZWJTVxgneUFvlmIYkD8Mfm8
uzSqXooaJZ6aAvEQ7nHTc3JsomU+UX9EWhy3227DT6HwU/9LcEiBLerPACN2Xbv9IOFeuT8tJtPd
Mo3w0NLWz6x1N4h90GGuB/+IwFGOOv5zqH1eBGmDnTISB57wNBecPXG3fuKlu9FPRvA++EubJX5f
LI3z1CLxmQJTbHFogAyON3hLwP8RRG8uLcDK2MJs61Jg9XAKEkPwm4YZEIcgO9r5gveJYSOqMW23
7TsVzWkW/I1VMjL70dS3brMhlr0p3YGkeNYyh/RHXjKeIsftdtvW/l7ShcBtWU/EwV+rQb8kXgtP
BLjYeDZR/bbJGJ6ut+6ipZ6PaTMvx2AKIPUC1Wfa39hZNawusRJfuyHMegd1mTxynXA/tWlFiXNq
Nffunith9D5uxgYHhZy8Zjn4fZI8+Q5PnlZ4uzuCARCaaMAae/VaFfxAUiJ3KyCbzPV0e1Ye0L0U
zBHiWnBeYAinfQR5USZA8TOSzsWknbgaxy3aJW7TXVVqymXa/uJrxw9WNxaySQY7CU8cQDkue9RP
0kss7DuxFBAGFFc4J8kBAdpZJ+xpC2GK4L9KP23wkhqUXgZXRwimApVLjQRzpP1yosyO93TeoqzF
glcsiT9WuFCcE+dtxQL71SVjUMqZYkTkvM62IJwxIcbhiY5bMcP2+dVPM7AhE55km/QwAsJflGAR
71qW06SezkAVn3y4osDAkHUO9erteLq5O0+k685vl/7opeQe4HP4KYqDSwwEOOvdp3juk3Pbxl7u
tFP83YjtbV8CK5c//cl8jQQiP47EuNuGLztE64/vzYc8873ha4SBDQxXO69OMHNQjvjObfM0dw6w
c4jnDzddKJzZwbl42tpC9GOmlrn+03X9Dwyh/ntkwI26kYZ/vLaQ8/UCsm7NPMRET/EUXZdhnS7G
HVUm+CBBFDDnPOv2GSd//cQK+e5EAb+1Y+2j68MObHPjJ1yrfiZpN/wOAKAm9SB/NkTEOUvBaKBi
coZfElxXESAi7Znz4wGxpptN3iaWTns5AhTEiuvu4f8AN0tffGPm9xEe6NWvgy5DYhx9hDSi1QjX
KJ8S925chEwJkuqyCWNnpxNJir6FnbqoYNxDItQ5d03w2prNPw9Et+C12+AVr/0K5zg+9RbdKN0H
b9vaB/fHR54l/puLVfyu1nXfmiOChfmsJ/adLAGCE1F7u9AZvELM3kpxlRNeEJsM5d9/ndbddork
/OrEbC7GUNZFAobjtqV9clt74InwGW9w1t9TJ/QOy+rxWxRKVriInwonmdQ1lKnZJ6P8icRUXf9+
eDT85qG+TcxgqFp0adUm7+bxQCDD702SxyniAkJ0d9y8JXhOZdADGDurRdy0E8ZrrtfSdsx7AtSE
raibx11QI66kKP5k4GT7Q5t4Zi86RXKJSa+c/K3eg3dyU4r7RftxMQBHyBvOckyh2PJCZ8rZkJnX
eO1ABy91WlA87RuR8GRWiJxFGvt7VvncDSi6on6kpdcgPlnIJR4S7256BKG++65rsv5yu8wDLBop
Pf2R8XiUdM4VsIAPYtI0r0fyHc9zVPqPnxWAnZ/R7PMrdrTUU0/R0LsHGh6tg827RiHETjLcBQCD
q5G4edg1cRkt6ZQHYDSyMKS3UWEsSkDKvCWGv4GC1qV4pNZAILofvv2B8Cg4cjtvO0TC4TEd2ttk
SHwMZU5Zc3AmuhVxzOIK1hDLeO//FJMccv1A0wUisnwJpudJbvGxDvunhfdqN2F0CNskN2saFKvX
uAWtuZMTgN3Yn7h3DLtsSw/zsCxnQUhcmPYZm4rO9CQ8kLIJmiQ0PsNDDVHxSOI9ygY8Q3i6R9LT
3Uyg6FkDAczJ8L4Mnfhq3RpJlLHPut0e27yJcne17nfvzx+RP8TPROn+TJAO5g6sxO+pGd4ErcVL
09bpydWEIrPH1yc0rbpQyd+PUWnoU5lHjf8ZrMDTx0p2JL1PnGI2VeBwgj65oFt2XTRjey9YsiCW
YclVwAvUFtpiHt/reIbcQB9T+CGe/9LFJa5jEOUTeUVxoGoG7CI+jK99JxoGSWHaSqsQb1c89miM
BdtzNyXdlaXqPPJqaeBFI3O92gEiF6g227UdXz9p56JXx0Z1RegePA/btl8vVEzDdfS36Uphf5RB
jaoSAhlzBQDYZUROUZECw88sGmGvA6XhE6o0BJgPU5P3MUrjnxIKjiBOMXBgF0YAS9GiWNj8NDm6
y6wbY2VzG3ZSpBYn2H9hZdMW98S20J31+mGHqBeEbu+zvap1WsVIgd9gGr+jdsJf6tW9Lq3YMkK3
CbCrXXMPRgI8FLQC5OBh4I8mdUCnA7gPOp9MCsgzbrqXQTPMYRvsV+S+bmacSVVrnzgX3a7OJSAY
FZI5DougcUwW1N14g93Vg260SzmoVeSTZUMZTXhDPKhfGjTpy+S2n7jHNZBbis3q2Rs7v6CiLgQo
I2RBoq2WVDYXJjq/EsvyZRv3K24jUYwseZ3QFTqDMn7DDkErof3LmODyH4mYKhhU/CLa5Enr1RzB
m59qWDGHOrB34WnETZwTJAW0qTOtl/DIDFfQGL18Sde4fwEMeIqma19v6i/KM4HfeIhhrAMPP61D
hpdcM4RSrSljb8nw243+8KjfMxBYpYdWQtZ3r77j/9Jm+1rRDC5hhn/dutr/ATep8tCNBUPXITea
t8zGgMzgqOQsSL+s5B6ys6jO8fT/0olucmpunWl+zESYq0S5uUTvesscDKHHrXXPqlbtO7BbFLhF
tTlGFdRfE1RWnkAUBJXLwm/igHkZ6bVeQZGnkfytvc2UA2ly2HXmQpDw7hzTIw7xLC1q06qdCSbx
uob824s2f7eGXb93sT6f54pHOr3xzrb32hmyjRsAYHIdTm5zm4XsXlYWEIgz7Amu4D1Wd3UPN2CQ
I4osHzzo31e4Gzs+AFqOEtqd48fDPEX8/PeHqXmgrLPecRlMJUpv4V3F3WGAvXQakvUwMWzSVPnk
tMytLsJ20UXnuzafBldhv5QdKHq3jNjMrknjRbuI1m25oT1bcZV6meFPGpHNiz+1zUlHtcgC4RUT
WjO/wwBBY5K+61CrH27LKrsqBOmbcI4tYrSXgY2fEXMX1A8RZAnQC4OFiTJFb9YXt0mE27HTAT2u
boAes9+dPT29wSYAjo30fYeVGXeZtIjb1NqUijct2PwIVeWlmz+EQAhLnaB+6kkoyjCCtzJIgaR7
SrCr6pDcAO75GRqBx7SeQ8jlJHwSxDmgb+Ff/v4UjTt5qwGfUrunXWevQdCxG1NA5qWrTyYJutxd
RO5E03ZpHRa8rMOZMBCXKIv+jCz9Rgin92HDlzLqdAUDL/2UY7TsJkLxrDuKKX5od2GX4vJGfYoM
M4wu52HGuirzff6rsZ9hV78+ds4i1uKILFBm9UA/o7ZFkubktkl/Kx+lMp4m7FI7PoDR9suTs8wn
Y8Jdne5kAjcTLqyEYIGpF7e/x2bFdNhxCjPYERc/mZHWOAsuoCRHv6XyYXpkk0Yq6dbyc3sPBA5p
QNUauagHh4wb0hWSgiEm+IWIklqQj+EAUivASiTgPCd8zJ0gODQdwOQOnZMc0dBfxGNgo52wIqZH
t+4xjcTpS0uj4RsBj8m93isxk29PtWjineolL6z3vRiynMbRvcRt8y37qL8OjK1ZiwZXBkIE6TD3
mwIBYX/sY/MjWr35bRzSupJJPOcd68tgJZcwssOfEd6iAxPhLyCoO7nEsIjCAJROs+IGnNUHEiqy
I/WFIk8vqHty24UeKeYYhK/ACRq/X2+bSpYT2v0/0BDQD0ck+Arm+BDSpXB6574EqjsnySf6LPNL
LH0we5w3b/4Wujmy7KVc6apvNXsXI2J64IFLe54UStmqp7gPN+AwuDMzQAvHMCQLzCLnCcWRGn6Z
8z3SBDfRgOaQGZMH+aoLfMuHRtnuoeh+1c0QZ7QRZbrxv8CUxj42K/ZQSEJA+5kgW/WAOpjCnFv7
wR7Rd94NQaGt/z3O84PJxsZuYqw92wILcTzirJFm59Z+KbVMjzRALw9Rdru3hCPXHHABtTYZr/Bj
3MyRtXfCOQw7fIpdFuN8Rv7MvAzXelV75Ev1bg3n1Tp3q9jJG9btiMpNm0fr6NwIg55I0Qu8SpRj
irB/5BOQP0VkceXPzfioMw1zzmgcYg1WM2o9Xg0ltKlc6wBv29JMBfesW/IlFEgIWPYg6HJXcnZf
W/qDDuTjkfJCx8Vx5c1x95Z609u09s0vD2lz69S/4PvPZ7gd6Zth3osJmrKfV7A5QSdudGY5jgdI
bqjR7Ya+EcdlvJ+3PJSEfQQBXW5zinObrXkzU0TxWgBBDNrrz5xuR2TcUDZjL18NSFoyaX5xMCwX
0pgvnGQhym5IWeV5oj3TiH0xuALPmwFXRsIeosIgbgigQg5r7AcviWOWg0Jwkg0sQd4YG1HhAJfT
qGN5R0OhexuUh9MOrHeQHPyCFOOVEiazMeTyOMYeIu1UIRdxRXpepuY0dKnY4wDotz4ifdEJtPyp
2w95nYIRdR+zFcIZ9ffYdAzGAKlnb+9x1QHezBoEob/j5jKSBGY87LBKcLVbuxlyjsziENoDi3AE
ClIWevSGl57R+ojOak56F0k1rt7Bte7l74dg3TshG5/SdHOOPK4z1teHud7Pg99eOsjIClTKyzpi
i2QRXso/D42PF6VmkpO6W3L5KBighFLUwS/MPO3V6dq4iiZhUNGIBvR3ghKwO9ZtTAsR6OaCYeM+
QwR+4FW5mKnx1BZnPg56fUWUhgkliUGzrRjNyPrUSr1cYr7NGRqu0d5/SLg47Voc1IELhXYjgnso
auzjXZB3nlbHdpg47A24HkPsYSjQcF1X38X91UTji+BYxmyE5swQuvEOB6TcO6Rk1YZ2y40gbMHK
tLO8/ZhW0d5RdGrvk8JPTUbeUTODEgMqVQ4L2VM08QK285Z3SefkfwsANkZhwVP/x7qk/KAEns0i
6xAxxtYX6xZGVYN56+JYW0FYVgkVEYpQdQbI6BhRehGUmkPLXUipXkO54/iVArdTAx2qUT39awnl
CuoZs2O3IdiTI8bsCTNZYVu4AqlB3L/hFL5D41B27zSMLKDHP/y4JSi2CHLmMJF29dL7FYquIZib
ufsA/Q0HfPHCuzc435OPPuaSxLiiVBy/1LPEuBkl97apL63XzFAcjbm5jY5znOiCQKfz1jOYRHC1
K6qlRswXi2Yk/qfpxLfpaMJZX/WjatlQtlwGcKeAxdsaVivSJeza12YkMF5WYncj+6p5174kri3m
LmQHNwAeByojyDCJrDgARLZYnoYjbkB9chLCciDc3Z6mTclhmhw7B/ihr5b95jkoZDR2ek37OS6w
RZJ38/D/3cH5KVt0wQEAbaXWwGHqcYPvDlL36AZU7yRk9GGaHrCky0+UB9F5XZ0P+CE4xIiIL5R8
llcGcqfgfEAq4fKxxP3eHeaQWNSJEYOgcHyeYgFBgaIQAR6NloRv/IOcsKDElHZlvBrQPyF2oaQH
ednM01XoEftG2tudbJJh52PuGFlHz/Fsq7RBTL0u5hqxZTsmbRX6rTkn23TB7dmWvCFxtpCFfRpP
VJ0b751aJPu5DT+XDrRMBxwaGNd3ktp3+IAE2LxXNov7rlT63TdeDpTxVT9GJRxItZZEjd7FVI/u
xPtA2M+QBCfb0P4WoYlawv+/eC0BPuWF/d5MGgEbzhYoAwa5E9h1xg9gjs5iCQ9pjOiBcmSGPGW3
wU/kLU7JK5jB6SoxasoaTlXrYndNNcP9iF+hlo/+8hO/Dm94Dh8PxKFJAejzKBso375fyCkY/2pC
+kgG5XxXxqlzSEjAmtY+zAeF3KLpKhuy5uhwHzUAedN4Dy5qQpN2xFkgeT2fgFvPaOrgkCC05eYM
pYPmzjhu4nAmNhe2aTO1teqWGD88wsUSJdoqPF8iwcu0jmacrePqV7akplJJMp1bWYCnwka4WYJh
1R9zrBswHjEK7SNFDeZv+kSd/0HdeSxHrqRp9olQBsAhtxChI6iZJDewZApo5QAc4unnxO1us5oe
GxubxSxmw7KqW3nJZADuv3/iOAmvfrCYNYe1+dFMDDngXj7bnnbBlIjIcaYvz0EnTXwC6ma7l66O
t5CFqeukeyHmF8ypV71mc1vrVy916EiMOEbuhyRTDC+ofm4TM97GOWNIMPl3YvbOffHR8/wENhOk
7edjnCT1dcgaVKG+Z8GZrqgQQG8y483MsZrTJVDm5t2MhEPQIK1AZVlU0pQ4GiNH7kE6kVJAhZJF
qdgaFEdfKGjB6BXZPrHz9PK4pXn+6FbZRz0PiO5oYi7J5HDa0D54g7og65mJJtPaS/oMYdaIX6Wm
zFNPFcH1MBDKernM7vRe04EKE/pvzDEXClrBaGYUuFS3GzENknoj1l6DY8rc5Hfn039y2p+TX1e3
mkXGqgg3JvMo6XBIM6w9fzh3AyOLJ6Nlqct3kYproi+Ueps3vVlv3CLz6Ofk2jUX7I9QWE5ifBGd
ePdrI6N/QtjdrBghsmL9rNYhJp9u8T8nn52y8MQG9y3X/DkcW0GQXlBfS5pz3eFfG9mHWd5hB5Hi
mUR+YXEhnEZh0F7XyENZjzrR/dFJcSKaLETTNeNmVvNzsjAlZfQsnG545R+/tfVinLQes6YsveU9
E7Ydysbpn0XZ9mF9z5k2wnVizgz9kzElUeEVHEfa5ffK3nf1MzVcp6LChVuLizZKmFBt9V1I5uhE
WWk0+2YTu3f9JyOQvneURRBtWLcw93mLe6lPDzwcw4XYzJXeinrdcv2GrHvaFmET3kteHNyQ2MMf
DisSjId+prveqpKgMl2duE6GKuIQWMVOYdRPNnVQiOyfPhbF4+p688kyh6/RGd8kpV2yG9pLKlZ2
VOIIu81I6Mxa43BSQjTPZL6euzlJbt2WZTGL8kvV9iIsC5UiqOgcS1z9kcMZm9K0YmcOWEyGtcYy
G73HVcjuuKIvBm1hMmykBX+ybF/RMfW46f7kWzfGS1iLaebh3VBPDPGBWfWZD8thMLSw9X76oEGm
xX4v0wKgx7Zr1vZ5qKanXMftBZzVo3EsicMWBcEqE1Dm7DTdFfoMkMVDo8wchRnM71s4F4r+6YPS
vOZUCPHIHfTaLdflEtVuMYSDn0bCm9qzbLZp72X69+SvEFFkV4bOVJK90PvLmLQG8uJY7icbs2oo
WIQk34aS1tqzHrpb5FS+GQ9i9XeQSLyIvk9Eo0NGRpF+JIw3KDKqPJc2UXfDkB86vWDLmQBDUd5c
DkaM3IhwnE+nLM1k6E1bVA4r2pvjaw9aoV5kR8bHWHHkDZTAsOqzau+q8mcl2dcrgi1559lX7Khd
2RpsuUmaPouxukrPobpfo6ircd6PYM0OrkSLWdPqiqjkmFr9wpzU6fX3ZqZiRy/xkQJ9SL+i4EjQ
IQaN09njkGfkG4GM9tm1fKSP1byiC84BG5B2UBnzdzHypxv9j7fq/pn86qMx+f3ZU8NIn8w6bEB7
zts8Twe81TmUi79dTMOl1GkbCZ1qah/UZHa+bYu9s+ishrJ18Oc0jnnZn5yk6msm9G/SPlPctTiu
ZT9kO8rWxs60q+Ed+kLP8mU7h55gcrioyr/YRRObdlNxHG282FImzQar4uRAO/hMNPORg05ySO9j
7qwQXQAYxRoa4evWfFijHph9Yt3ASNk3cf/S+zaaw1aFTlqofS00LUh8RMN069z9qDvLYZH6/Ei9
OhhyS5wMbTwJ1rmdj+oV8ZOe6cmkf7pqe+abIAPMhCgmq62emdVveXFrkSW2Iv1c7qI7XCHxPpcd
G2taBN7SL79tIgqjlZ+nYrGPQ+NhtvfiSteQzIXvtfHSlCM2ntJvJLqenB42hqP1fuRzyAfDJ08F
CvfglMXO89mK8O4Do6RfmmD36Mb0XpDEoJ45Pdv1dqGCIGhTem80X8cAG6kg+85j6/E606Q94uL2
QSpL2mBy+s7dFiee04Zr9rxHi/48G9X7kM3H0hn/EmJcAq1w2J1+bzlzdOpy2F85isDXO1YNbB56
CzDyvLYPHBb8dmVdKDbzT1Zmf+rlfjKjud9RXpsUE8NorFkwiI5NSKY/pO+aR84vAXf9EeKaKi8Y
jW0grgz8oWvG+cg5s6S+Nl3JcXRn6w7SMQrkJOVLL9QZE6NmE+LmTSdn+4HInITm0JGBt8tf3RVo
5bVX6rdr1l+61J/HtvjFZ3yyEqJpShusKKcT5hOKpkxWBqU99jvh7FLMPZI+NCWbhCS9Pse6zkmt
skhBbGXC8579ZuhGAafqGTiAjYYM2bIzTTRd/9PV7beEvODmOr+WbL0kBHgZg6m+ajlAmrZDuSLO
X99aSoy1a0gWtchdppdmsO+Z6fRZg55wTHEmeY6xkV0aH2PSbQfNXc9iqZ1A3pMx01Ce2WO12+zb
v0xPElCeT5rnTg+yiKs1qXdACOit6fbVN/dOkbQHf0sQPimYXnqtfdDzwT11iAAHv5zeEyz0BUri
fjb5GBDtr7UDhqO4GsSolnRF5fKc7I7kCEnnjcFiOPusocWV57MWrqV4wFM9wZy5NC2TGiMv+5I+
71q6ML7UfnpZv3dgCDGaeZe5uJA4oyfqAsJwnK040OBhkiE5+Fo5c+A1H3niv4hBXx4KGlBnbrJj
vJ+nwBm36sttkVczf/pwN4qEPFcfazaR6OM8Gy4D7ubk+idpIzVkwNBpsyTZHkKIoInd4EhL6nam
87lMdnGx+PQ5AaszE/KpdWbKtDXBgLSHVgLhgqw4j2S6nz0OVHfBbDjQiAsziFe0SIFAWXxK2zQe
2MHizOP7a1ZShcoDdML9xyiZ1HU5x6RN+9cn+UZNUYULnXc04dKkUZL/0t09BK7rbOHwUMyL9co1
gntzz2zeq3tWbGwxjO+MjyWZ+GZkXRmF3PYkK3s9jK1DdbZsFYQvlT0RxB2DbE2JpJvq3AhoXX2e
OwF5Tn9H4rGObIv68jSpJXStaT2uGS9kZhffnahKjrHK3PcpdM8pTaznrf+52STNjDYPVyKZ3+X0
upIQOOZe80rugwc6+QmwqwuZRSJNee1XnmE5MKUQSD41mf0Is6J5XunQRKPWyDfk+yPd0deidKZv
UHyXxSzGeNaVwbaQN1E+avPjLNAnbL260n+MslbXT0hEx8kSH2vf+Ed2uSJOlEl9z+eM62V0WfEH
7IDzTRllZf6h1dDC6N/jdm05YfmKTBZbhVeYj/r8V9A2MOS4d0t4GV4xbBSvuVLERvhTzpfR+1vg
5Y1ESNR5A2Gz0ijaZY3pkoEkVGoZigiwpmMxe2jbeRHXi0ZGrs8giOrmW7sJKk49as9UwkISphnQ
Tq92eubt65zg3WSCuAOY1IikDCgAP+iUwygjDHkHAhGRmqcX7bNuX1HjXpQixmSlrEvYlzIkhGzG
i0p+N3UkhsncMyv81WaGPR0J2bOI5Sm2yzA5T6t+HqWyEPJLEFJd/jNTxK57AW0JBBkNm1ou9yZX
CA0W6QNYRN42b3WfJntZ7XUEvIORkZDAtR23jIbKqP60nXzdfMLYBpawYnLyObaeeVjWYPAOBGAX
uuJy50n5DvDqki5+H5HJjGYOlCUEB1I6tEM4MtN9bq56MWQRn1y5z22KViwM7Zp80nxNxKeENxF4
NvHbrHWeciecOL/smlz7MnPCqr2+3s/a/d7sOCBRq/7HwH1bfU6p3q/aok9sVTrVa+qyFQaHutFD
L4MUO7tqB5rwdE7YqYv32V5PhZwOYuxLDnKNjaFTFoHIp6M2qjc9n6xdvUw/05wmN+Ag3rjhk+Sg
iIBnEOu74oSp/wOo0LhDD/+dVAmgD06l7Tq+zsVLjnNP9f8boBGht6/5nDZ82GGIVzMzI3jV3g4A
Ln1Uai+ZY0T0d3AmdW3vlKJCZGh/JIS4nBHM1781Hv6z9fHvvGzjf6EY+qAGcE08+EGu+c9NT//+
45i50W7U/pZ9a6GKFWR34B/IGHDBGKfI8rHVl38wvtgsjPzLGrVr13vtXhucP26j+VEF0XHXLG+O
THgkwTr8H36+/w52BFF6rzbQ5aNt4bMX/M+/rg4wjFvVw7ZfGnhjpUsMqLOSBqajpYJZymaXofYF
Tlc8jrgP5doNH6v7bRYdW41aenZ0iFaznIkM8ET+PynNXPNfEsbp3/H/g9aM8E16JP/70kyQc6Pt
f10TcGeu/8cf+M/KjPcvoVNscSzfsdkR7wT4/6zMiH/dudswbom1CzrHfM7/VZlx/3W/zdb3KLPw
brgmj+jQ/gcb3voXf8LxfKHrNsBi/f+uMmO71n97+fg+nuAmY8u275fn2v+tMtMrpxoavxb7ZXhC
Dpt3UDWholIVjCDgBHbfThea4UdD8zRATTkszobjPAYOTGn30Uzs8qSz5ypn1UKZg1zfmnkIS8Pr
8dHq9kZuJ2FEgGqncfA8tdKRx54DZjFTmK77bjmbtSKKkhrX6i0/KIF3DuqxD1SXHehX33clszpX
lbXTOn06tvP6AJVwjhZz3W7raBxmp/jT6a391tXmb3NhSIdB9Kw72x8AlM65m1v3vHY5gdl8OVaT
f2j8jC/L+l3aaQ6eTQbDDBwinx2G6WWJECHLBz/pDo5eMIOV+m3SCHHnW23TEyVfmfQ/fHOyr13t
Bpte7IAJkN/1WMDSda9vJlHB5Nz4sjvUiQkJS4rLBNPoB0SBJ7WRCeUkTFGp3eWJNOJ0xninixkm
Ult3BIBBUkLxPCi9uPpgA/bunJsHPbUjWfn7Rh+MeBto+0/D3J99t7pUS37x1lxFfa/nFLbNMsat
XtCNxmIPA4khjKBabM6NzbFlS5k+GKtoYjMEMg1FCwGYoCIAf+ncjlqRCUTEALNyNnP9D6t/t/e8
BbQLavdlaTyUFM+VsXIJ7WgaQZ6uS2365Xkf+WlBp2FSkewaI4BatC/HTFxgdyGQJ/qjteo0ly3z
V537GC8jiWSsi8NMKWbfmng06zTGfbKKoBWiP3HeB02DInsltbWGzXoXTOW6xl3ZfZR5PmEzay9L
W/R7EnNJ5FeDGax+iaUtrOKwNJkfuNuEjL6sEETb6rfZ9uvJTje+2MPf1S5WVEVGZ3qaWWf0nMXV
QJilJS9PxgDEw0bJwVz3FU1w4LHmjjNlfUhgFbB4ChoI9CtqbfPDvCkzGEAYqg7Cj0P9ekc0KKEb
3s7nJQe8Cetg1yXTAgoISePuBJGYykzAqykMM9q+0eR4HoJC8uDAHAsNz+Y9ajeE0AwnQy7pKdHd
/pzVlRHo/mzFvYBXsaYCOcbUyc+66cVX5HTqWXOCFDRcuGmNEZZN3UTojNOup9kcFN1gHJ0tuxbb
st2qUnoHO0FuaKsgM5Lk2qRQIqmJUrWpq+2SkcekZ+mc7vN4rbfWhUPWN3DaYacydyaBU9RXozrX
tCuDYYMbUCbJcpgbNLCJYX4YMWaNxpG/geEFOc/RyEHxLwbdYdoqCHArsWgfWfHsovXe8sX53eAr
72nA1s+LNf9ovO+8wMvUHP9q1ve8hcGBwfY4hwBSowVioeHVRa6h9zjvW2VoO4cWQuiV9c90kPat
HYHuTjMajsivbT4CMx1daB+oRI5zWqSFO9Suw8UGdCHVcFlSmwgs9b3IQ7NHJmXd49ldrMjnBouD
tdKBlwQ2pFR7V+s5MWsFrNxmuBQ2ILiOkLCTn3qsc7KS0gjliL9TJLbaDa6E1Nib3ADgTqdmeO16
O33WczKOKHnUAjYIyW7hH0aawpzwWCbtWpj7oicAOtT5fiKofTL9iend05IX2JcEAnO8ftBN8tD/
6KplvVRD+6oTttkru39qqpaOoGUANlFFeRReDVVCN079gpGnkg1HBztiABxxyNrlZ4GO9qpwUZvl
lMBBOoLbwokzrNfJyGHEbhvqiN2VkUmXAZGQBnsy+L9gZ6zHqq1qPgN+BVnZqTP6ge21xOI9jM76
/c6OfR1tRnkF2HNx5UlUCV5K6X+Uk53u6rr6Vr7jxjZaJgchMcbwCvgsi3WgD7U65DPkFiE6VQMK
jBmJ8jL4unrVTJ6dzhiaSOht/7UJ/R24BHUv4c9nS0eHKaThnxvX+FXU7Ck54yaCnx6pSdkw3bBe
hin5iRTZPfp4/ilH4GjSx7cJ7/ngD8ZKKqO0yVZyZgXiHC5zgwVhyF9rVr8W8gHssYHLBFIOVvC+
guNk9NMXuOn5sPqwYVVDGlXeqJlnJ+wBzLKuZLdxujbOacPYtV4eOFlde6/vwn5D+xjcM1ZROHq9
G01Ktw7WksGKaXOTI5yL4geOBaMq5WoCduvYqRwzTHvHv/3zZTKHnBPOBrBKJ3zjpn21GxaOSf1K
rcwCFUSfbtYfVlrmRzdZtbs5WpMOBO6suJ6CbU4/SdAj+w70IJ+VSsKpMdZoW7BSWmQgu0v1g5l4
P3pY1uckKz/rViZx4+2teeYIaQEFTft2T+xM7NMf5aQ5V79YToAm0TyhTYayc4gIjtN6z0mXoT+U
JZFNwtd1ncaOPXzaGlQMlv8ttnVbRRm/lp0slndz8uaA9msVdh7hEHfmV6oj5oMndAWp41muHGZx
PMtGM86da3uETWs7IOJ5MNomf8UIzCg8GDY4tNWCglBt4IOWwr8l7e/aGtcjYFGSfpUnPjZHvSew
vdJ6Ss4ajhWvkH6FSaFfk+pxNgrnWJYNfJNpfGoyY7v+84ViyZOEeBIUSmVQydZju9hayAm8hPbi
H/6JuN9TNWNyKCTp2VBkxLpGvEI6y6p7FAuXbRB6OGJJf5KR+mwGkiy8cfP1ny94EhiITn4wKxgi
hYFkR1FZbOpWSkoEGQ3/zNM/zJoOrut1z7NZP0sLK1TSH7RNbwugGb7o+Q4G0hnWbBYlnbO3RtMh
2CoBExikyDoUeenTyoLMHlIl+Fh/+P6pM95dbqgJS2t+4cYPun3kPdBBx70FFpIYYvflcUSq0xcU
CbZHDu4JXv/BdmBmIQG/L4Ap4pyfcNbl16QqIs7Y+iOTJRFoE8KePh8d3Yv8HtaqVh2qbAFP7LQ8
qOJNrPKN4n8eJNbIyFm6LypbdnqXvg6dQf2oTX+A7YgXSfF7hLEkG/ulm8Sblu/msnxar+5q/zBl
n9/Wqo8Xw8ZopoAUzINVv0DaHne4QPY564ePsl7J786TeLQXwwtYBYddOUPfAXGrnbSJChxn2epN
TlxqlPXbFI4gqmmp9QAU/fzWlqyUYr7/jUrnO+lZMXK4CXIVz00GuQY6caQJIzJQtcHAdja06T7q
9Oam1cXOHDlul8UpA3kcDV4apSPyyUiE74l82Zm+72V1i++lyf9mGxGMFjhtoFLy73Iyj0WSh5q+
ao8lxMbGt5rrLIqfBTr01rhn367fKWldEYn2SpCLzHlxnkvqqjXNk3Aw6vTQJJUfsq9uO3hXiqei
HiOrVFSBOyeC3j+FLKc3gX3StjDpRLGcNZ2/ecEsveRkIvjoxEnX5zGs3GY9aUZ6JTY2Xaz7F4Gc
PBim/2bKP+liVkeWkrM3VOulUyGi+fKEKbU+dcLZ7oE77mZy8jkYi1Q+K71HFSrsP7RY39LnaTK7
Sz3r3eM/X0BNfFWFgi8vypt0spKhRa57cojGU571bdjN+Dzwkezjan4S9zd/ZYB4Qmn0yYNJQotV
PAQgTQpHmO25cEq4UCYTYdpBYS8NgaK9eNUeLVkE/QKbVnTAh6So83NXqDfe1eVB70xgR+ZYQIOB
xpS683qd4c6FtOzacNC97bGYhXuonL6n/81/bYhlPTZ61e0UWM8TC0otXe2kSxH1YFCilPWBZlv6
ZpCqpVybQnHpGLZy/yunrhTW/1jcncWqJumV99W2E0gXurY1wZyV16UeP3Vl6TEBs5BLnGA1V3Dz
pbuFHFijokCwWJ2FKi7Q6mu9ZcDJeCAdc+v2wgQ2O9pfcrZLXm9K9qr64DqHlJX22vfNjdtajnVG
fLCqqSY5LTl/nTA4/GLrua39AmuSHdaZjRGxN+1Z3PGdhBbSSb1TMfn+yWBzlhlwUS0q2ViypxW0
+IgBFOZEll4rbic6Yype9al7IK7uxdxGo84z0NqUlzybpkeblSHEQsbtW5NQbmSmRD2DTMq/p6lB
080mgXEBv5QK6W7wk0dcoDrysNNi0Fa08fr14BXJ55wynSxiZdIipTBlTDRrBqAnye6gUO4HiDNG
ztwsgT9o9m9BevJKACzFInYghtO1ZZZmIFz+WoKAxwAnou3iepi5hcLgXgZ7vtiy+VK9BgQLSYa3
xcF7Buq0rA+LojhKb11kOjzHahC4jit95+aqcn/Yy/q3aR/5sK8Me/cCxgbVJvlt0VEA3jzv8Pyw
w8UlY2wNsmp9W2YpwOfBOkwMWm206ihlsttt9PKoq/G89OqjB9bTa5wB1tzb8/dqCZLZWmRt3q/c
zhSbGOhAvWhmqM3sr7DJLjzc2J35ey0xctkr7JJgJnS/v5JS7K4X6UNbmVBcy/GSwylDA6azytZk
7it33G2ZOzwNHcIsOOPvsZUF6Zbt2eLMjVANNEHTAyOxBqJvPKPMKhtXjoTk2vaq4UaRvDS7KNX+
2JbDuLBBySQRl4QuqIfrKKsyTPVuJGjnwxfisqhDQmiO5zOgnsnIrsRlNm0VFnPygcjCju7wj3z3
h23kvKBuei7sPLbW7Fsk6bHAzz3kdnpG77ZDoPN5YEuA3ol9IRnXvnPU5IqTDdsETrF9SEzl7CxF
zDTNqoMjxldTFN7ZTNEVfH6D/HuHz6agXp0uXMPFJ/map4ZxcJNiuoz+Fot2luEMDZuKqkRN4dK3
1XQfeG0u7aw9zfqUcJChdjI2Gpwj30FYdtk/9NTSj4Vk16Q6fckbiqwbVm7a1yEYHsNC5G9LBfLR
yTQq9uKDPmlm+JIUgvdZrM18whDSonbw7p7mOoZJai0xnjjXbmW0O9X4mHtlVJCxjXrB9OGLzuft
6Xt+xy3OuYBlWTsQoYDESm4TIxqTpajx81S8pjrXkmVcgFHSlgALxlGWQmU+G6eOK0gwU+Cw+9bw
meM471NTm8M5PeT8mDK9qbIPPKuUz7rdF5ACtgcwAuz8Pe0Urlo5uEx5mAdZd1ZVfcP0Cu//mRVz
/mmx5TpenKapBb6kASDm1LD73lw1nvyhxs/rXzrbJOPXs0Gtbp2/lgkWSUm0AyJ6sce/rMhOaSuh
RJipXvpsfLdko2erOxDeBmihRLmjxNyGql7+Vr3xRygWyAxJI7SmwjvN6S+YJtOx8PSfma7fyJ/0
e3ts9LDpW7T1HprqxmmwotO1gyzmBhU2LelACpaGR7+xCmpLSf7fY4Vms5SBzdUiu4T77XCxK+Ll
ne0dHBMHzXMiXuaG6MTy936fxVu/kNIXeXm0U5seeUe/Z2qLR2ruI0EvdJTUYiHOhrw9axY547zy
073KnZ9chiNCgY0O87PZ+yq5sBykESM/9OzlU+plFqedfZuWRSccAqlQp6hhLxWWdna/wi2Ps8RD
hvES5qrej1XrEfJfnxdXJyifK6pwF1pOwHIFYgCHhySa0pqBn8+C7pWgAM4sYjq0glvFTlRKInrj
W0Pylrco/VRJNoPoP6YFpHgvr0IGmpehwtnyuRTI53A3iIEIJGliPVMxQRugel7Gw7IVD/VGHqZr
yZS6Q8opqRi1XZaCYZTF+rjxLGXw6Ln5jxdmJSS8Ovp+XpKvmaUkTovmoc1dDyaG5PIWuZbMT5Cx
FJdFMTa+44W7+6xwXtqZsVfqqcnx5FEp0UPURw7z6Yw1vv242WN2xbVlX03Va/XDyt6TKkEi5Exc
9imvIErt0R+2nVGycKlUvpLU3GgPbF1kjNmXWzU7z1pEtCTwVFRr/baG5Ctr7R/FQqGkTQkI+53v
QWqIbEOdC8GvVuqFgsINX9IuXkbK/LyVJJy29p3D3B8Dx4ehnjmDrvrBadgXy3r+TZ/wYHGBi5MQ
wDVa4BckIalMsEGkk3IPpW/tsa6Gk69VZJ29HBFgekg5gQSioXU5UN4lb16dZ1ArAdlhCjbg2XaO
XXt7wyHgurhQcGqHqMM8WlxaqKsLy2h9xGaMUTKBy1LEiBqBAMWtTmdRArswON2wL1UHn37A8ziS
tTHI4x8WNDrmahN1jJd8In1NNoLEB12tKjZLwXP7PWNqbtS1diMmd8txgvsE+zZ3jos2DaeRDIkA
mcrPkXYh/6o87B3t3uBiaavGi9+JW54MGvIoGQFt++RC7M/EqwfC5uDe6yUFmOrFS9o9aa0JbMee
oGSMjFeZOsKp00NXI53hqoPGTArdF5VNV1e7tVqoskDjy/JkOXFjlsO+BrbP9aRvSVU/NzW7dOou
XH/FbUEYfYFfp3uInW6I0GmF7P/X1FN3/wdXfq6oYW3dcpvyBudVnrnAsT8Lv3rcVAH3KE254q7h
viXWtLnwOPFrwz3pNvqx19E6NIa52/cLIybRYhW54q7ZTvzs/g+XCnZcNqyDaqsvgktmmgW8oqT0
l2ccEQgA45x6obkZF8nB0R5md2+OJekdHZAOeM2+H0nh0ukkaiReTDPRnnOW2/Mi5o/U5zTHbR60
9I3daPtvaT4waBvwpDyUg9SYvxLB8tTR7JXeh6OrDUq8+WJL+SQ180mz24cGlAgjwXT/3V9kLR61
3ibHkBQHnbfAh/zpOvrbwuE7mNbkwueIOZwOUZu4xLmBzJTOCwDdJCTn+ax8dtcc8oSTjs82EzuT
EFpcPrvsI3oXrW6HkkntZfXpp0xCxpBCkOfBZv5Y+Yehmu3hzFaY4ZxyWLfa526o51ttciNUnamT
YRLVtFzWk9LKtaujSJRURhOrWSf40Fr2ZdRKbkTgdpOAJluEtmAe7Gx6TBLqR8odomIYyD9ePeC1
zdSE0DQTIADetdCL6eQ1CSIMV4As1FHDlHbG4HYXdKV9bfXFcRLVyaBlsOfOJcLXRM7nrLhkfn+w
BpjXs8aMOHvvVX7neybJgzc446WlgAT510KPYhfuLMzOcsh39drh5SMypCYK4CTrJUDyJidS6zcq
jNE8NY9c1dCGBoMIsXZQBmV7GHWk2dXpoBeimRJZfcUXUgEYJ5sOG7RRgvRBIvIj5AIdjhtvXUVc
kys05o9anORcHscGIjjqA9zz2TkOKNllrXghkZNO3MngOIYflO5IitkcARwSyayxnaIebFhIQAHi
rK+70xUUE9+3Qpvir8usCcZij2oRYN0dvGn+bP1tPc/M0r7ecWHNyOs3kDfpuYlpXmCCETWBiQbf
f0umyNWsJ20ro2nEkODyLjIp68QVbjlm0Vwxf3qFNcXDonMfU9HyPpTOQWLFR9wEFNf4ymT50d8N
icExODF3+bG7lWncbIvP8Yo4tmED9R+gXWE3lDs6WBQSht85B7eLJ4tdra1Hb4CHPzDFxELOO0Zz
Yny1rBAafrmsjSvHhnXSjktGqNlwqhDVkhVS0fPNqzrW24Kzj0KAzjWYASSiimygp/UD+Oh3ZYhi
V5abFZpdm+41b/tLFQDIg2VxmUSvE3L16CVqqWyv61I/dxQA3wct6eNi0iMkk/ZmDgRf+paLMHJb
B68yw86RqGEvBTk34hi7DoHzqHVLESrXgVk+GA+yYX0egWpGsnSilADaI3MrtTfS2IKrUAzjhyol
2eemhiZEvtIDMcxdMD6TTfPAhRy/tJZPWXPEoXGLH8ySgeLRCcqszQ4zMem8Zrhms0NR60Ma+0ZU
eoDzEvx1TtIEvPtX08XoLAgIHHJN++Cx8r0HnZuEWeDwAOeDvBrvZZ2glzOZ+BImapfMsT21IIk4
BzskEUn8Ev3Fdsicl4nbKAJzyR/mpQm8FeBSj4HK4GE/TbAcLPhjE9eE0JzPODI3xw4rIjB6HlMd
RoYxZfHqEbbLVpg0g/tn1s0T9hVOPxtMgCTt5943vV8o5DwwSrO+CU3+BCH4ZHrjF9eMNcGE8ESw
lFtA5vmyrSq7Gf5zpffiUllsxJPhfsHtPuVGt3wi30TyfhTuLNd6LbPHupZlE6RCnuAA9Qdy9lnU
4Wo+O1DPcsXfCe/Evslys1/hO8Veub2J/8HeeexIjmTp+lUGs2eBNOrF3EW4YHhomSI2REZWJjVp
1OLp78equVOR7KQ7xhcXGGCARqM7qtvMaWbHxDm/4DZ0KYN5GLHT25luOV0bPCMuRKdA3hgb5UlB
pwQyxk5ylTtQiXEOdl14aa73t2MeDrd//ae/aGFt1bwpTRJc/vMPAwEBx+1rAEtZY9+p88Mo5e7Q
GdMPi2vvVRwV2Ce3SKgZQxM8VmEHgUb0aEv1kM1z+4tpNt11wytuP0wkGrU6jg9FweOodtT2KRjq
7sn3A2B8YA+r4KWP7AYBuF0Xm2IP3gmaAihh9dKpqIaJpvscF9pVUDk8BWcus5v2KuC8ydlMPTBK
KgnM7wgnvgCzBa4RLGGAcNlBDweV3Cc3j7oLL42szjzb6MN7dKx1YK04L8YB3JrmtilKcZ/Z6o3s
x+pGD8x3nO3cfau2e7RAdrZvgnia+r2PCcJWUFDOJ6vaQFS+bO2UbV7rdm5KLJAt35GoucWf7A41
VvRdAbeZlc4GCeGC7EZ+QLTVR4Yts2CDTQDcUv2ugBjzCKviVlLtQSZBPFsZdSwmgSQG9SKmonmn
JnhQcrRErPQthvPimUOSXrRmhmYyqdg6CzGkoba+S0YucdhDIt6VfEH8cuvA6mNkyEbDQP4OL2lj
mzJ7HUs08+D3dWCuqcg46JqgISf8xj/EUr2KlQIdCIwxy6pBVacKPbMA1J4I+6C1LaLDLRq95A4i
tbDvgP82efxpGgwAD3rR7ju1e1RQENuGsrPZExGQb65NvSZr1SkosqN5IXXd0wJcAtpYu0PB7zXW
2t7Te6O7pKQKOEKGkipLPj1U7bgjQXKH+wiuoOMYe7Hafgn75KlMutqjynaLwEWMtBuQ41H2XKrT
7sr/NsJs2GP+E1yMmMJtyyDCuNTVX2x9kteyO6hO/Bz02rBju4UU3moYWzQzQw27EmN0Xpqse07M
pubeCIgq76hnBi1B6TDmSo9JjyqSZGukenozYc8AR0IpboIJOglIIgoTEXY4nX8/2Egt6uSP9llA
EViRUIKKb2Dp06ecl2dnK5+7bMwvu0m9HzKVujUGdHiHQPcxSYbt4/ROJ1+HMPowbSZ8YhJb+UT1
n8fbrKiC9jgWImjmZfm1aZfsaiTT1Ki8QOvekzz7Lyw4/Vukjzfg6ybgh8yaE7UPWhDXF3aQf4eX
QvWV7NmIX0YdUqKKBOe+UHhxRKDm9xo69XtMacyEnZJkNwSDfqo3pqbF6L5hzQr7EcxkBnOGZ74G
tZTsLgbBhzIBP6EO1s5GIfzmr3+rq1F6CZpM6LsCgSxm+zs4J49NF3dXU1QfuP7X5GF53qY65WQ3
eENmL96ICBihSKtbq35LdF++B7YPK7i6K4fK3PR5+wUAAXIinbFvXfMzugiUBvTkvdEUBJB57O9S
NzH2NVS62777GsGY5HI+3lME28PElNCwspa7jNiMM7IrCOqrGgWOq5mBjBRB440JCgG8lC8K/xbl
Z/e57/yf9mh5MVlp3FESC7ERmAOR/V6XGAJZqVrv8+uCx5dVD/DXp7Ld40bLLh1Rp6qxKbQUtDPU
qiP4o2BfN1zD9PBWI5EN1FygVK0Y3CIg7XXx9DTl2bTzm2yPQDvKZTG4HryWESGMINxnBs/BsuC/
jlXLTknWOBm4KAiHq3WWI0DLNkxGyCQnMFDhSoziTTXUr21XI++DY4VbuIicQZsSVvPcI2uCwnaA
PaIJfAPsMsO6U4CRMrTxrkgUB0XsfuNIZtBARuI5UnuYaGTIN/yJ3GkVc26RlDmo2icwxgo3selP
uwITGVhoiGWaeVdX6TO8OzL1CAfi3hnsSNBfKNymsVjVH2LoHH1lf5nEF82I3q0ebQeKzyQAqNtg
zuTe2THlA8oCPhSaGt2o+lZIThijKzLEgzJqotVn4NONG5EZuw/D/os1UZ0oovAmDvWD7wJvRQP9
R8tz7kIFrl1G4afEfnNsh3dbbr11yHvto0jdJYayZ5ecdlREEYywdvjleCMQF3yGb/IG07Wp8pKx
v42M8DNiFu5FNVugYSVRbxFHYE/sA4MUio9d82RukcR6K8jTXBT1vQP4sMkqAAb51rcQNUHk4gCY
CAebOzOCBdDSfF1DF/WjeKNWFRqGJQcNSVReCJdJUW9rirKwX9F8CJRLAafmolP0HUaAnyz31ZLm
DarIQStIZnWwHpFE3sIkfknD0EOHVWx01bZIIqiHPKivM9v8nE7OdVqj9FFkGzwgK4RXr6Nyeip6
DHYpCEUGmC7FwkyGp9AWNaKvAuceP4lgQ2pIcWL+sRU1sBlbDfD2AG7rehZS8WRWt3mA1h6voush
ocJMJSyexh26FAe8HxGZdAIIJv0mV2RMCbq+c3GuTC1E6VSSop2jvMQqMLNimJMrIySLfHAPcetf
VuhjxXpLIQ7LD3AkVN587lv690Y84f9222jyRhohF8h7h/ZDvfK0FC9qe7ZNhY0GuOZOgBMKx+yQ
2pAK4wldfbxFvaLVqP2R93RjenZSH0DSjLdBdwHcRgoTGY4CFJivaHfcSB1lsnHLrReRI7IZVktY
6xS40Xg0P0113m/kNx0vr43bIyHh69iedEj/C1u9Ted6ZlE3VLR4YaNqzNNYvazxsqAICg24tfZ4
ceB3nyMwHXf3XVw+9Hb4qgqD7DGFGaNXEDvJHkUjE7b14KZLa07l4TF2qHyCcangIAUUiqLpomqC
Q1Jxa1CMcDM2jueI4l62cAPA6b1FOAfeNYgTXk8t/JXUGKobRfPfBqOGfmHr19Rd8peWX+ONAcYS
GHXuWg1SzWBye0I/rAV0Hz2x5VMJqqxPeeFMV/rU7+LI9Q+Tpb9neiT2UWO8skWUVxFVKxm3/Ooc
PRXbTG8noB8bjqm5aombyEtLacMYAh5YES//7FJSCWZ00eVxjPwa41jPaId9kHEhHYPhvXIQJOSa
DhFCljn3Ffwcd0iKIO/iI3irCrj7AdCXTV0fBuuz7mBzoQ99caWPHXnHqCfPkJaviENEnuy05LUJ
ETOrORvKGsgc1HrACHYdXaq6gwJvieIYbi3JLExiJ2MN1gPPcdQAxEaUY7IdG/DuUJDujOEHWj7G
s5ZR1ZTWdNUEFK/wObe2g4uJveOQyjWBTyJxeNs0Q3TnUtzAEfEpHThZ/AiNWGBHJOZ6QArFPZAn
yNNdLN4d/FM2pao+uAF6pY0PrDmv7ivefdcIoUKDJLtQx7O1WLQvBG9wTeLumFodj8dmrK7V/KqP
u+ompSBBajE6+Chk8zBWkKNtXyhV46gQy4NVVP2l2k8WaD2sEcxYe8hc0Kg6oyLH4F0mKVsMcjAQ
kZpbO9rarR97dtE8a0APr6uAx6Gk5B4D7r8E5wPMMesGkg9S2+PuiAIUBm0cEU16RZpV7blkG3nt
7HKbuFO02VivM3pybCqoAMPFzlUHwpT/jPGEhFmNkcwYvQ+h893G+6og60WJt3hGL8MzEC40OgxB
4VQ4l4Hm3JaodklX7MFG8GYKAL6o2qHnQKJo/VpZpJHkTT6/+ytvLK3rTp3e0Tj61E0A2lIUmIon
xQRXAEoAAcuQxOpItcOOoHKT89pjsAvhNAwObfkZgWOSYja8Rd+2n2DSeX+hU4fIQD4NNP7OiNJv
ZawdDK1GSTHLD0U3Zltcpn4IiYIpjsFwfTX0x8ysCw9d0m3GaEAzq2nYRGTmFYOr3xcwYJwBSQQp
qCeYOA9tkR8OvBYSNw+r6ueYSF6kIdooDXoySQxzdSovFXh0nmWaswN9Nex9/V2mo31p8oCErNZw
IQTP8GrGBJzWZhikjMGXAANpE6bB0CbDkx1HuyJ1I5xuA67eaGntVC2mxM/FurB15wH9GHsjSQcf
Cpv5pF6QYkrxDD6NN6Ql/8zg0lwqWJsr1Zx3aThC4Qwc/v/C6j96Ufyf/0GOFZqqCWEbgObX8ffb
b9m3/N++5X/+GzzFjzj8f/7Pf2PxbfGHO/MmNNsgcUd9GKLJ31h8W/3DsXXLIUFE3sJSXVDyeVE1
4X/8u1D/4J/YwgF0D9AcTfp/sPjqH1hr665rqqZF+kQ3/jv2FbMTxy80GHS+dIO7Bv8ywPaqdPSR
dyIroKRGrhk7/Id+trZ1Z1e8gCz3JfY5ElVgXqxslBkUn6qxeJST9RWOtNe6byHGWhfoK4DEmz4l
XO5kZO65Wu7imymmyNubm4EYDHygbz2SH0IHlh3sCU4vnqpLUoIuOWYjlRDKoZM7ewu1JT+l2ICg
P1a1l0aZHhJLf7RA05qW7vWl8YjzPBVKLtzB+0CiZJQUD9ISnSRMXAZ/x21wY3CuJxmUxOZ9QlMP
8EecTbz8rT15jFna9EDh70aTxl1uDJ+kbmxkkz9Y3PLlOEOurQt8obaj8F+mkVKW42OjbQWXVU8d
z0eWwA5xiajN6nLye4AKQfrYBDaQHI6KyOzeqEq8qE71JTYYtkA1PN23DiDfd07WfFcaDiOZ3QAn
3X1Yfb8jEM0T9ZHP9NdEUsx0dRYUK2emXHzgM40UN2vEkI3dfBwFuUWNPruh9HWP1MO9XSk1DJxk
k0z2DpfCuUJwglBlLBlMJpIyXHtVy+SMg30yM4g+/ICohGXtisjHx+liwqj7xmmr/aACG++wld4l
ocA4iQdfSw0hLqdPXR6B0ddMzAMsHd2Rix+j3lR7kkQW/gJ6tLc1tkW/mG6GtMIwAcy75QTKQaXC
l001wrFmmm0ReOcZj8R8feHwXu11NJIHVEJwpQQa4erXPHVn+1Jf3bW1+E56Y7wA+P/YqpE31ZG2
If4+A46+9rkGO3F7nZdheVWUMrj+3800b7jovIzyx3/8+/cCz9JqfPoRwGD8ZT+cmXfr++gh/zP6
9i//+7+3ThfnHzZHzTTYPB31w9ZpOX/AajLgKrHS9L8JTv+5der2H6rtsKM6M5EJEhSBUP9NY7L+
YHkauuvAbTKo87riv7N1/sphUsS8adsArBaBxhLvrBqq4K4xQxBGE06tn0OekHcfhuE3Af1rOP3T
/Lxhfwij2FZ4FA85WZwaovoV2nKmBj61qt86FExxK9R6fGMbDR75iQg2f9lB/ulxQcZysylx2sS3
dhlOnvG9IAs/8tyb+9VT067+vlVw2CMT/ZsPWxu3xUmD1LMV92xMu3CEU38ho8kBsz+J4m8HrdX2
1wZuwVC03VKVsTtaPKukcYs2iO08QYhGJWx0eNJ55L55zmVjKZ+Oz9TKB5kLBilCiORp5w6R07AH
SE2t324MbIKiE3v7r9zL/5oYE3urj0vBiSZe+a2OHH86FvGrjxQYOTLVTXxIWXrpwE4wMPUYno9/
jzaP1D9HyT/9zSP7YelJO6sTsx7x8AiCrmRndDw9AxLWjW6qfG1bhL62o0EtmOIpziIiUWHR4mbo
iOzm+E9Y++LFGQKqExiEiYvILKu60aviZ9iNh1KdvXOH4PZ4J2vzNsfBh88sCNbeGRtzN1K7+hJU
lQ0wATW3462vfcJie0idOLJqHachjrDohwofFdHbOQfBiQltpsnH/fGOVqdrsVMUSm8iacvRqgSU
JECLfBJmY/MSdLPN5ArSYEGL24BFCZg082vSdNvjPa8N4GLDqNI+llKU5q4psJLYUUqKg63Eny04
s4PFViEG3ppjGqPQig8FFf0kQUUSEbTIP7ODxV4h4lHJoagrXo6BrfXQkGxRnimfq8GJPXVlMzIW
e8NcsVP7wSSAbN/w+iikpqV0YTLCGSsrKiEoq4YxgJmzZsRY7BRukRhpK0aUcCmKZ/u+0iTmWfht
d97xDlbOiL8ufx9iBo6L7/QSe5CmaUVD7q/I1d2Ua+mwI6/UDyeCZ62bRfyXRYc3zkBaXopkekmq
MbwvZVM91HER3p/3JYvo7xOKHL1qup5QEH03tDJMrl3cS52nxHSS4cwJmUPnw3gBhpaJw1sDmQdj
PCgZZSo30IDHH/+IlQg0lqHvg2FlhLhM2yWKSgh9GV+tCcz38ebXpmER4C21fNtRLZgaKdMwJLhR
cLLmQPA0Ug7H+1j7hEWMt5C2R0hhkLfqDoOCdHQopNTqSKb1eAdrH7GI8QR/4tId5ikoK93dl2Eb
w0VwZItniJJi+XBWN/oi0m3IN+iyDZYHc3S6Fbj93tV4SFDuMtPzroSzzeXHxZS5vNbiNiD4DC1r
MQG3evlY1RWG23o5uZjJK6FrP+LKrVvnXdb0xVXAHhkydUaWdqBfUvyxRq3ZAqlU9BORvnJM6otI
HyLyg42okGdWAjA7hWgtcyvdGUZXZ6KjVtYaVXSis5XdWJ+XyIdoHIM4UDMwhx65QGnv1bZV0CiB
Y9Nti4BqxF1idgAZcFjRhq/Hl8U8/b+5S5Gl+aXLdAh8u5h6HwsSEWp3BdIG9Xe8LUK5U8CjWY9J
LNKAfS5FUFWNhRRfRsPVzcfj3a9El77YIEbf4vqbKL6X2QqsPiMVIPypPB1vfe3qoS82CLMjz14K
alS6ysfsUEhEpsQJ4nSkRjBSBJWK0ePCNjk5iV5ecPmt4MEWf6FWbJonAnztGxc7iAOkV+ILZXjS
9mt9Y03uDzkMONoc/8i1FbrYP/AjsCCFUSQz9Kj3grGPd5WT5k+Kg0v6kPntiXfLymeIxQbSapXl
4LFheIE6xW+xU86SmGlwYntaa32xd0CLwclJsV3PBP+DrLnm4F/SRhX05uPDtBJbs2rIx9hCf2E0
BbhYryG3Ig6G3QjxqSStNl7mYL0zyAaWDL5LUjbixMys7OxisXfoEMlYR5XlWQ7GoACrXYjmUxKU
P+Di9/LE8lrrZbFpTMaUlK3F4yAM0mRnNRmSUpKCU6jJM69tYp60D/sSHhFqHpfD5FG+bDyB/8A2
laa9Pz4za1O/2AMsTQ0VeP+TF2N8uRGNBituLMSZC2uxBfCKKhwtIhREjZGdGmqfc8gzJ2Z47acv
QluzJLnZNJi8yFamxx5DHn3bBbi3nNn+IrbDuG2kXo2Th161e1BU6Hm8B4zzhkZbRLQuO1M2Ca03
vjAoyXKajSrWdcendW3z1RYh7eSoJHeYrXlaUm91REN1ZUAINvgCme15cBRPSch1y2EjMvtwvM+V
IP9LverDQo1VpVJ79MqRAou/AgFVAEcMgKIN2L1UPcuN26QnuloJO20R3Llv4umoKb3XK+YPnrdJ
tzeaREIy6sFcHP+cleWlLUJb7+wujxMf5BwB/oQ1YbzTjCI58cKY5+E3R7+2iOomZ/Oj3Nt7aKeV
OwLwTUmSm14CAdENfxY+hhHgxycW29rULKJcgwDuO1PcehCwlIui0k1cdcVlIltI8AUQfzmkJz5s
bdgWIc+J7yfQkSmfF7EP6dtE6tcOB4QHj0/L2tQvot70gzpBUJV8F9mLq8aC7d7hi3Tt5rghHe9i
7RMWgU/iVum0Nm72FVDM+tnXggTV5jZPfxxvf+UTEMr6ZUdPtKgrg04MkHHAB6bj9GLbKDikvh2c
t3bVRfSbsZIYjgNYHH9LErQ1QKXSdU/p0a1cetTFaa7L2BBIt3bYnihfA6SMLrravae2ddVIMz5v
91UXIZ7IqVIQrvvPTzAEZESzw6jm+BSsTLE6T82HvUo3sfx0whld3LuIlsyt1+cP0Nzrh9YTMMnY
s9E6/DNMa+X4ACjlDsNNsDUWjkznfcMiqEMDDRsVSMIOsNwPvCKdnW8o05nDvwhjYCQpNnk07tRO
tpuMcEQMzAqvjv/0lf1oWVAeGjJeKbjP3SAo4brV89AASsK3aN9J43NtwzA6r6NFKEO/FXmhqy2e
fabX1+pdnJTIZsTvoa4jhZSdyBavHLequwjpeqoaWVDs3gUR6lr+cOMk7qUCedVKlMugUjFBwk0s
MlFNMM76NNVdxLjqA38fQwUleKRqUKL2IO4gUjBE34xEe0ap/6wbIjKYvy7msnYHTKbbdhdbLiD5
GF+qtkKE9fgE/X4vVN1FmNt6rAQoD6GoZChIPisWoqhTbd+zF6YnFtvvY111F7E+tAamp7aLiQ6+
hDXUyAxBu2kIbXt7/Bt+v5r/gmh8DHdRDi6mBAGuOShaPrmViZpaBseY9ayBQnbNW6SQMu94Z2tf
s4h6LfJFVQxQIQNQkleop6NjlsTj7njra9OxCPu28qUeIO7lNa7+VivD9YC216xQdGKo1tpfnN64
NcQQ5ZTGg1h5x677FS2DxwRw5fGf//uTSXUX4e5GEULe2L55lD4zvLsDILtF+ISm7pWbxPp5a9ZZ
BDucQqVynbb1qsi8xXYCeRrR3eNL9/n4V6wMkrOIbCrZvay5o+9EFe3y2n8GIv1ZmNnfYIPVGuja
ZuUsItqJ+kDhigC2059UTx8oFSc+8PkJzbRdUMTIOvpQWY2qKW6HaAq2BojoE2O3MkPOIt67wGzD
hJa9lOvh3Qg8HSkjV1wqaNnvpZO2J14Ia/3MY/vhCG5LTCtTv2g9I4rvkwyKgSH4VimsC2T9fx6f
qLVO5hj90InvRKXdRVXr9Z2UF1o13WcZCkO2kA9pGJ11ElMt/bUTF7/KSCpZ4zla/MNC5+KKDcd+
OP4Fa0ttEe/4PjVVU0XsJl1/p9XBPVJd17Idns5rfhHuEz7YMTIKuMVWCF2Lothh2fWWls6ZP38R
70ZvDH2k076DXHmS+/s+LiAuGydOjpX5tReBXkBzCnD9azj6lEf0nTDBdAZemgVGmSqubscHaeX4
sBfhrmlS2pMilFnH+brJDCh2xatva1sICXctZvHHu1mZansR9TjLd5wcjFXScqHzp53Q672fhbvj
za+cS/Y8hh9iwYDgh2iGhgDvhFBOL65hMx5vee2Hz3//0LIczcYqgLF7utYcZF1cZlwXJqM9sR2u
/fBFEEdpM6DTxA8XxTN6bZvB/XH8d681vAjc1I0rOSXMq4Yfj/DLu8S1L89rehG2bdklw9hbcKfq
WAOC2CDE2er19njrawtyEbUOQKtYTd3G0/z7JERGo0mvHSE9W1UfBazx83pZxG4gmkCRhoqWRglD
CitERbW+AW+Hs6uWF1I5BX5cmYalhjurHtkxlTuBOfWIWLq4VqFO0J/YnRfa7P8PD6Nai+h16g4C
v9kpu2HveMMh/GIgUYtR2VvVXIz33S7fFco2faxe/WJ7KtO2EhHWIpRxOCqNMhwbhIKC20aN3syg
RupQ8d+PT81a+4tY7qkjjmPu18iZSOw2MJz2lRgtDGc8MfdrHcx//xDSVduqlFfpwEnNB0fm78A2
bh1s6M/7/YuQdg1zVEss1XazyMYgEAUQ6W1tmyeaX1tRi8DWIFUjEKQ1EKJ14w5jI+x6jcE6EX0r
h461iO2wNrqUG7iy0ydELLK2fbenYuPmyqsW6fWZE7AI8cFtjT5x2UBsofbRRk3AOm1Np5rSrcR+
+NRtb22eFzEu+8zwqY41ECTlN6XvPvdm8UX10xPX/ZXml+A6nNbUytIZqtxAYjydj2Ql5Tqut1Nz
YjbWuliENwR8m+z/wItChDfVZL9Bz7z1c+f1+EpdWUrmIpJjqPE41yAKNeJDVcVKtIsMuFHHG1/7
7YswboMKfGvb8dgyx62hVgcH1bG0n07g8NZ++9ztxyA2kRQJ9Kz2hDAhZFX6mzto5XkL1Jw7/dD4
GGoxiaemRry1uw5R7MTB/L7sshMhvBJk5iKEBWVOEMMK5NLefwod6yqN1ZeCn78p/XLaHR//tU4W
kVyYfe52Bp3gI6bjniwvHSf4ahXZn0qe7I/3sbAq+a/zx1xEcitFnYRaX81MUHRfAP+amhixJkMC
stduyg7mZB6EB4ozyQZ/GrmNVImibIPQjq+eeqSsLbVFoPeKzo5rtEwXCH501Z8Uw36pXf3T8a9c
aX6JlGt6vQ6lVSBJoKDaLMzbQcqDCv/0ePMrF54lMq7zncRC+qHy+iba2WJAq8+vH5EOQdrYiW7h
cZzYTVZCZomQi7AXrKsBBS03xKvJGO8y58xbsjEvwg8B0yuVSMGtVF6YdYizV7aFbLeFuF4fCxKE
xwdqbR7mv3/oxExyHPJm+e1+bB4UNtk0NOCyJy/Hm18bnvnvH5ofAMKmFrkHdpSuvsxGtdmAU9W3
x1tf+/GLmA9EaHKXERUi4NrnHrtb0Ps7Q5En1ujaj19EeziUMqnUsPZMEUGlFEnhNii2Sz058fvn
mfzXkqE6U88+jo4RBoHTOmnlTWjkRJl4SUv5gNIvbjvt7rwhWoRxGplIoDV0gYkHou/BLbp6CMCf
KqytzMASBpc6uOGV3Vh5lW5/VzuHO78jmkfE96ITZ9JaD4vjWtgdkuwRC7Ttx/qiTLXroJQpJGj3
xMtrrYPFgZ0NvtIMdcgnGEGF7pm490P1PqzcP8+agSXkramMtjVcZoAN9bobxXUS4sTui/PW0BLk
5vZB2sZlUHl5En0Cbf5UVvLZ6oJ7WZ6qS6ws0yWojSJ/pXLnrjyVWqCZpDzby5vByW76yjlvmS6B
a6RdUWVH7MCDSP7Zwmp6pPSfJuWX8+ZgEck+Oi5JIGOOVMbqAuOF/iKAkbxpjfq8fVRfhHKjxyXi
am7pJS5KijDNKpE8tor7evwDVrYifRHGKISFY26qiOc56JNfhHFJpGE6+Hy8eW0eiN/sREs0Why7
yDjEOPcmpXyd7OyhcsrbSKnf9VLBc6SwXiMbiaW81E2klu32gowNnjtlfN73iUWUI2ZlYSGvl97k
Yp6t1cZd1yOed/zrVgZviVVrldwpzKEovcCcQrRgbL0s5A/c6ZMT+ay1DhYnNXpBKuaxeemNsm6k
p2mz7ojvG+WpIs5aB/Pe9eEYHZO2darMl55pBmqAXs2sstS6dl+dGKKVEF9C0rRMqEbvKtKL/f5P
Mpc3g4WYU6nFd9i7yv3xeZh/7e8W2eK4tlFqRw9CRec9qV7NaDQvVPzdNzrv+hOfsdbDvLw/jFOT
gt2s9ZzE1jTlP7ppGK+0SSTfknFA2uq8r1hE+hBVVtUPDFURImbUWEh0JeJpSLWz4DaU+3/9BoxJ
+0yxW+lVuSMvxxpppD5FMvD4r19ZSUuQWofP/ChTJFfxCJo+qwXKcnAq4Xyf1/wijnV2WVOMTLGb
+2W9t1to6BemX6AbcbyDlYW6hKRRHU0K/DFwCbPz2KtJaVaV81rk+TcTrfHt8U5WltESjGYnmQCm
XrGMjOYZ+atHxB0+u0594hW/NgeLaMbSs9dTdNY9O3ff8qLXLkLDOFXKXGt8/vuHECiz0XaUNpOw
BpTqTUEC4NCiUXrm8lmEsERGAw9us/B8xNfI6OIllSLydHzY1376InqrUQFzkdK4UzQNPkjmIclP
gtjmCs9vNh9tEbYlzkKmRLvHQ9kvUl5xAdDK7CLGSkh/slTUdK+V0LfUTevbzvhQ274tD6UrUIvV
jNZEPaAUiZZsDNfvRw+ejz5LWI5x9W1wrCzGLFvTOCgTtP1wTfCD6ioYIMh5yhSHGPnVeB3curqw
ujeI7En07PqF2VxaZm0726i01HHfD64W4Vih1/nXwTYM/6ExLCV+VwMraf9Mczskk5c0ZXZnkSJA
vzSKca1u9Aat/15Ww7iVWE+ZT+6QiRHIr19Wey3Xx/aSNCw+fL3bZTnEAGmpGG35sYvGiO76T2ir
h9q1WvoqHHmj1Z38zOlcbGSI57X8ch23UmrfF+iUk45EWe/4WlkJ0SXiDkTlyPUwlVgIx29If967
GpZ1dvTlvOYX+1hHCWlIBb/dbH12mfTKLlxvctztec0v3hxmB9AHHyzpidkF3lfcBGui+E8Y7CcO
kbXhWdxI0IPXrYQ6JKkVLHMKtjC9V96suHo57wPmfj/sMjEMaJzGVKIJm12Qx0q6hw4YXc5KNedt
NepiIwutSG1zYdWeTZkHz3dH4/VXGU/HP2AlQaQuNrIqQ5inQxrYcxCKQBBsiq+58k47dCPEYdSj
8qbV1BPJqLXJWOxrZY4FYDG5DBas7QszKT9VealdjH574mPWOljsbQjyIabgyMKrmtJESWU0i4MA
HPyV/AhCgcdHbK2TRThreaRNis6atYIMI6dQieQP2YbDn7bCJ50IjHly/2WXRqphUZ9vsrL3lbBh
Woz0J9jpK1Opz2L20PYipmXbV1052gUv5cJ6yRGf/5JMyuzDNvZfx0Ivfh4fqN8uLfpZBDdGiJPe
tVRXUwzPHfSyIhySwcGJG0QodbxmI8VErYR4+Xa8w7VBWwR7L1FxV7EB8Gxs4tsCadgI64tzwpCv
WUS6tHs/ngIOZbSSsT1qNYtzv1e98376Ish7FTK+GZHxyos0vQqdPLluklr9dF7riyCvYzQU/aJg
F89b+yrMdfWNR+54IqzXhn0R1vaQlVNWcxVN/DQ9tLmDfJvanIIgzpP3u0hYxDTiza0bzQeckzlX
yCXdcYl706PxU9tkp4p5a1+wDOlKG1o8djmhx1z/gZPK9GPK0LE+cUavNL9E1SFilcdhnPBqtexO
OST4kmxUv+/NEziP38PeLGRhfj2FIEP7vpU6uQdiq0keMKAYnY1v55g29XWhvAR1dqc4dif2VsN5
cuVYYzViDGmaxXlrYAm8q5DzUtuYW2U/lqGzwU6PHGIW5jLdn7WEl+g6S9UnHiNsWnhRxNlNMtT4
KUxD2Zwqh65N0iK+J1RLoWKL3NP1WTZv6OPeIMVjdO455waTNHf84apg1VNW4ZuReyj3fqmb5DKc
2s8QMr6fN0CLGE+bbGwQZc49WSFmOgT6zwkzjxO/fW1wFiEelJNW19jCeZ1q7FORXAlRn7ihrcS3
s4jvTFHUoEehxpt6gK2IKXh5KB6tMMDQS7yeNzaL+G5CBOM1aHSeazpIJ2pdjzhIlZ8I799eCHCO
X5zVvY0kVM7cetGIWlegagPypm78YjihOLH617pYBHgdG3mBTB1eallwZ3fTtW8JD0OpE7WFleld
AugwOioNqyoYn1gxLvEViy5TKc/KIjA+88x/WPh9YkUOimaZZxR45I7GVL0UMZLtod3mZ4k40cci
eg13gPyfq4j1m8iEo8V26WviuRyn81aQvQjeSuZB4LsRI2SE/Y3TuOqWc0g8HF+fa9O7iF23T8au
1zj9Yz2EROyahjkd8JE3xm2fKoX983g3a9O8iGIEk3zHQrbU6/9SER/w3J0Fw1W32B7vYO07/iWW
I/zQ3CjzcKN5SvEhbxv1KdD83fHm/8pR/OYuYC/iGHmUxlErPsBM662juJda3j2UBuqhiB6WBWYO
pnE76v5PPKmRTD+Vj1n5rCXOLo8dR0nAUu7qSdcu9VnGsRuRXMxDMz8vwJdYuzTKtVYVNRKorS/3
Wh2lnsx002si0zlvcpbQOjkpmepneYorRfq9KNNroYD2Hf3pRPJ/bZQWYd6OaDu1Iz+cSz+G3TDR
cdy1zep+St2iO3EQrXUy//3DXoI0ku+jiJN6U2W/m2lyKMLwWcbjiZvUSoQsxe2MTqWUDqUUYnTh
xxdVqYcvWImdQjKsvIisRZxHSJznoT9PgR77cA/k/+Xs3Jrb9N2u/YmYQRt2p4CJ7SROmrRJ2hOm
6QYJBIiNkODTv8v/o9/jt25metbJNCYGJN26tda6huMq5jeQafudarwwLbuWf/BGnW/7H8bKpdiu
p7Vx24ivQkZyf45wP3OIYNkjSMZC0M9Hm8lrd+xiyCfhFq3BhJKf2Bm0ckC5Ky+NQzpMh78P+mtP
/GLMx4stNcpnfA8RrjlpGH+YNB2zDUEE//bUL8V2KyLDWw/QybwileuPtU/8E6U6+Mix8b/Dzz88
i8sku5AzisBuhCZ7cDm08JMOPpKUObIfYVQhwVIIp5HKj/N3v7mpxzKGr6qORf9KArjftDpj8RCs
/RRVLsZR1wpl4LxDEKun3nRPiS2stqAImqB2P1jL+e2ia1BMpVjg2DMgfW6JkCL1W8m3zwIZ6/Wn
EbG164MAr6w61Vp4G9i9npjuWc/GJGO07Jcf//QAL4WAwRYO9GxrRxQujtGWpEnubFi3e8v9+vXf
LnEx9YBkB07BsjQ3cw3iFaB3eP8+NaBx/dvHX0w62MyurQcGxQ3bAF9XlB+GbX5Lho82T1emhUtF
IOJ42mqbXIN2RafA6+3Xcd4lK7QY+dYO3naM4NmOD+A6Aqz19690ZXa4VAmSIQlCvgQNetIeWHgN
0F8A1xZhiEP1GRapD9aEa5e5qDgEWnuEjay5QaCsRFaohwmIrkfddYg7nj46tL0yRQQXcxDxK2ma
0TQ3oTLyGZp1/hCLyn13NfE+6P5cu8TFLOSXSVRRPTTAx4Hakq/KzfHvCWSueS8tjIsfzERX7tel
GhBaCRA+wcOD2RanI4UJHIHKDYYB2W4xzeLlwwOsaz2DS2VgJdC3OTN4bvz2dxm/QSa9A7/ht65B
OB31oSHxDhqg0zx+1EA7b4f+MAleKgQ9pwlaEl1zs3XeXhDQ9OI29Wc/24Y5daTdUTUUDmDMv7/h
V57YpWowYmUTbypKcgTjRPMhUVMAolUCKUJYLcr/4AW/dpXzz/9TjwT47FAipSV3vdF3rgf4ZjB9
96hQYX8wVK+ssPz88/9cAmlqg5QrjtCiKJiLUJIqkx5AJH+/Tdc+/aIkWSQapswQcQOAVFyMcpVZ
rarf//bhF8PfDzVR6oySJYs8gmECFGf4wY2/9ndfjPlzYukE906ZbxuHZQoVORk+6MVee6YXY31F
kqCckDKbN5LejmLeJ8PjWP/bangpFISO0o/wypS5ru1whD+xBvnRe6pUXfz9nl/56y/T8sogQmYs
88CFMggbjjsAZZnnBzvliV9/v8K1qeMyHQ8JvGMZIAbnpuvGX4BsvcGfeEKkwqfRsaL0wge3gGEP
F88v0Jc+eE+vzIyX6sEqjCpvoUbeqJWqYulLdyQDZseJVSTDQUz8wUR/ZZa6lBF6QLAEvB0lkj7Z
7cj4fQkYt2WASTIGt7i+w3sH/q35p6TMMLnUFLraH8wEOGOOfpRnC+DlYb5Zu3jL//6wroyTS0Gh
gFR3UBy01nIN76olKNZg+PpvH30xulfhXNVWKOzUbOCkN0Csbyp4+vuHX3sOF+N7gUNi66u+BI4n
einBrvGWt3j61qJXwTr6tKwmk+1HYpprN+lixG9Iq5qWWUt0ryuAlcVqfpdjl3yku7syJC9FhQnk
3jxqgiSPeb/RdCZiKLye/DZLuXkfLHdXvsKlcNCEXdlFA0vgOd9S13wi/UfnnX/WRIbJpWyQhxtB
UFslbsjqseUWFPOWfY9CwHLB0CtHQF8DqHo9RJkj6ndzfvLJzmM/7CIYc+fvYrMjvwE+Zhv/7azh
Mv/OeQNBOsx83q79D0q1dK0s6khp74O55tq9PD/H/6y4nZRzGBMR5SbZvOAYN93qCqSow6X+95f7
SsF/qTIc58ZsS6nNzvQIxGzK5VGW7akpx1+BbwszfGThvDJp0ovFHSVjwDRrcR1whFFj+fdNXQFw
ZLx9y6MPmsfXLnIxDeho4RMYg2a3GLCSvJYAiyYP60ZeEzJ9sGpeu8bFbMCFQTqLgRmgplvRge85
VctbFAa/0Ex5//szufbQL+aAvolj32flvFsoCIWx5yHRxnG/+KdPv5QbVvHagLHOEAYDg27aA1Z6
UhGbX/7+6VcmmMtIPI5WGyPhMO9A9u5SCfgvoC4gyomYf2SDunJ7LvWGcrSkx9n0vCuRevBFyxGJ
XqG/RR/UXOeDjD9sDi6Vhlsg7DCDLLmrR7ygZkI6vR/cUxnvO833XRW/iugj8+C1r3IxvGH/ZhuL
g2knE9IWgd8BdO99mE94ZWxfxt8xS9mmmnnaDX21A9/lxBmk1sk0/DYEfrV6/fn3Z37tOhdj29gB
gXHROu1Kop5kWD22kbhVenjg0/p8NgR9sLBcu87F8A6ANvLYgCdjCVjgOELGMdSTst4ZvVfmq/xI
HHTtqVwMcW/T7VAqABkreJmALxYiwyT/UebatRFyMbo3WE9KuYzTLtL0XSqQlOb+d6+rD6rGK3/8
pQpPtKLtew26fJAAN+pRDu3+Vva7vz/qK7PfZeadIg00lz22Z31pzuxxwI2Rw2pa2RZrCL5twUdN
P4q6v/K8LyPwyoWVnNT4KgA2/EB6/z36hW8LDSp0H+IDyPBf/u1Lnb/sfxZZLcponkNcx2vRVBsC
e3LamawR8T6GlO7fLnIx1JsaE0u80RH4Pzemc71ggRoHQHln+ji15QdH2FderkuFXoKsh7kNgnG3
NGYpWhHTVHqRuqtWYv9tFF7K9NaWheE22nEHauSawqDwY+P1XVuJBxsu7wQY3w9qn2uP/2K4b6Ll
W49O1y5J1JA2nj62jV/DJVQ9RLP63Q3LBxv4ay/1xXjvojWao7jUO9ksAmj7oAJBVXfpCMBkOjr/
g7FzbWReDPySczWSOsRl5kFkqmoIzkFq88Hd+t+s/v+vW/GlTs+QdSsNGJXFCE1x1OC0c2VFU/UA
xtL+zlq4xhvPvQbcHWBnPiWSDwUCUMeUDEExBwDv/v1F//Njiy81fSXDpQxU4zsxzL9DFkvE2enn
aiD3GhGB4fBPrv4wvtT04cgCBwPrGVbpBWmyeD961X3++1f4cwkQX+blNaAIlg0bomIIAY3kg+3S
xAblvgRk+3bZKvMCxTgFB7wUxd+v+Od3AyDu/zsFEQWt44YUu2IrnQqyiZC5vw2J6uIPJoZrFzj/
/L9z3BQb7FV0UsQi3vUT6Kn+vxWU8f/Ahv/5aETZDfNK8dELpTebnPMkmvJ/uy0XUwDgMLIU0YDb
co78iitYk9rBRB+8qX+eLP+HdvzvPUH8Dkwka89zB7dA0DV33agf/TD6YEReu+UX490PIBRjbctz
5HMULgB0r5Of/n5f/ldO/2Gw/386PqRmiZF1QFLr+BdVNviJ7HpzNGWZPPXT8sZs/dXo8RSO23rj
xGL2Qzc3Tw3CknamFT5Qs32fEmWWTDH+iSUhTeuk+Sg/8c8zKvhv//dt6zQZamX6CEcrXf2mBoVz
wQ0EcuGR4cgRKPL89/tw7TrnOeg/r570Gs1jW4ZFq71pD1vv2v2iBs6dfdVuVtzPqHw+aj5QCjrd
n7YG8aXyLwKKsgO5Wu3E5GznMqKkonrXBzBWTemoAoK3VAyw7mVipEnEU9ZsK3YRvuYlhRZxHkDV
6JUORVtoUtUN8liHciL7Sclw+MaYhTQTm/waZMV1rOxo4SmRjNwmAryq0zKVloQHh9yHAbrAwGr1
hcNc1H/uAZ4HG5SCnoS8Ih+5pKxu/UFnC5kHp4t10ySq8nVYLJB1POmx0Shl7wGdHtdH1oBcDT2A
/hKAtJcqtY1fx37jv4ErgMM72gYvukVCd1umNba6W5p0jvRHxJGJo7ahf792yQwrKri+2PS1SetN
N11QcvnNxkR7x66rgcpOo34EZzqU4Y3tuLoxvhgf6LTiNLGR0N5vsWgArWgZEmv7aG0LdHcBE6+d
rYrA23gqgUVWItneBIwArx1gpUBfFyoEcTgeg/MQS1impHUuL0vWZmHtx2ls/EyFfMdoIg8Ivlpu
4m6iBWSpeaODn3pc7wQcQhkBdZLZoQh6WA7Kxd6si7oZaDLk/jKSTMYRsOY1jiRX9SRCmo3DTzrd
1r0dQHQHsh3hyWDA3SIZFlSEIhnEzTSoo1ufkGyTdQRwZ3fb9lhxkUgtmlQaBFraHiuXQXR3841v
6qahPujbk0mn6b3CmtOClwlZ6cPUuHfn/ZhI/RM4h3fmvcP0db8N9ORineqmy1brF7PCvUJwmIEm
SX9blp/YUYbuydLncR2PyFNKx1EeJMUd02Marl+mRIOhPN3Fy4utxAn3/B6mkUPg2nc/WQLMDg6v
8QoWudwe4V4Z0rNsPpsh2HCql0/Q+SLhqwz7vUtgRHbeMp3IPPMsZmV/ErQqbyDAZioNGzUeuA7Y
muPdhIe5qlGVogk5zmuCGz/pfN2G5IRb66cWqx6+A45n+57/YCs9TJ17rmsTpqMNju2o7sqVZ1HN
TotQhb/G97Rcvo5L9aUWyy8WBgqR2TqHY7CBH9fClOuJV7pWn808PQYbXrlhYGmMQ7Jdp8R7vwXf
See98oS/T1tyryKZ9au9Nb7LhUe/WBYi+7ldM98X/i4axFuMwBxYovOGziclG7wX7fLDs/WUgrwG
GjZA2ea5jSvUj0Wlkfu0BPC2r2zvy+mlScgzkyzneozStddPbEOQbeLuA/pKwqgAy2Hn6uCuoxEO
knjyZbHqPvHVUwUkyVq7OxXFu0AvoGwMudc2OHA4sDApgBc/gY6tkbA9nSbED4lpzCvhH3q/3iPQ
YidNvLfE3SCt5LYCHRvE7tuhmh9gFKryXvY7A9w3QIqZbORXDLd0U+VDVa2vpT/l4OhlG/kKZu1j
BF+cF0Yp9HTZivUe06CA5K3Dv+skOUlEy/nxkpLugff9ft6ASWz0DjrORzN5hQn1qcIrJXW3A/Rn
ZwGqIFNS56NRD5UEXVb9isIflDUvsEnddDKGOQdVYxMcaTll4chfqRTY0YqUtQedyGca04OvQbup
sK0CFOGG8rEGdje4o8wvGvCE0kHimcajVXeTDURqaPy+krqIl/6RGTgO9cLeEZWNJlv8TrU+bWeW
hluOFenu1kQWIwAFaet39jxjfAaI67Gz274q6XPrsJSKFSZEeFNRztOk2nE/esRqhEwYG7C0Z4Eu
QuOX+0iAJJqE8GroqQWMQG14KUy+YO+cu3CRaTUjX854nH/dmrJ7BjIu0Wk3u63cGUO7z6bGeVMK
KU30OIM6/Fw7l8RpZDvz3BG55oPo8fgb4JxnCZP4Wv4M1nHMOsSNhBn+r+mfl3b1HjkxyE2WQw8N
ae0RjOvWn+COF3ET3UjOxCtvgRPJaJD0gBYIFQ1pGODmvCQWrNMUpgTkiEtglVs46nU5pzGbzWe+
LN1Lm1TIuCUcU2q+IU6tTxeh2104+VJlMWduvrVyXR9LROOy3QrItD4Gfai+xzgUf4sjdNn6cWQn
zmfvnrqeZ6VVKKGWwVVdMTkzeruWJChngo00N60XzN+ZBzV4tHL5FTG+tMog2O7f+k6Ys+ufZ2LZ
urvSyjhbW8DpBcUn5tQpvzswNZggb0sknB7Cel2SO92WpPkVesFknkjd8mdXJdChUOUpls7a098n
J9z3sqTdS9zMPqYJzQ8O56b3CPRb3U5j1f+1Kr2QfJh0cg9P21vTJt7tHAECuJunIcAQW7zE5GqK
4R+FFosdOemDopxNNxa1mhPM5Ya+SBrXX7dS9Bg2Cgvm8zxN/WGOiHwet8D/UVUIoADxSTh2t7TJ
8LtqJ+bvgIQyX+EEc79kW495aasm31THDqMX8lMjHf3J6MI1niPr9xXx15PEU/zWQLaE2Lh5PC3g
iP4ofTvzx61Tyc2Ehemx5eHwhMyO7nlth2HPTTJiDPIw7rK5D9HjK93o78vexYdNVEBN8zZ+lfgo
jNJoRN3Ap+3LBN1FfYxpGB2GepA5uDjfRsKnbtc4JsOnPhnl1zNijaY++qI/Zo+aYjLJRA/zBJ7D
g0HSsMvVgoV4WHmP8cWTDgvTytVD6Ppp54Fi9knYwL61MXFf+ORHn/uZtEecAASF7Dp7o2chCyRw
030SROsJE+byPVy8cQKKwtZ5M8/xnlf4m9YV+rUzEDmDc837FKwwlaxhDUFvhLuI+cPz1gzL3PJl
dKSr875egwVHQSCD321iaYNMzr367bahfQzqaUU2+iJuO2ujt4hVbeYJQTLILFlmA9LhKgNWMOwA
RQxaaMOQlvUrFDibwXwXdyDj3NhhGMeTjDlx2daNmHpXp5h+QkqI8zK454Z345bYZylqx/htTBL+
qmTpi/sBsOIK9mKw3d475FLLHBBEEmWxX5Hl0DhJg53rUOCUqdsAFtk7OLPX3QaXlpdui9OPAfS/
U0pchHjxLAyQFFYgJh2nraLxqyqNtLDlb4UX1XqprzY1VMidjMxidmur0ZI8KG5nM+40RRpLqyxE
WInABPEoETnWZk3YYBFL4jbrZDe1YwbQnTct2aA9YVLOA0pR8HbsSdY1/aZY9RwgJSibq8ErseEc
ymdwrZYlDQB5x9xno/azc7TqUADGVTUcqhIK3S0UAQqY0pNkFwXr7GU+Smx1yzo26txgFnzqxqqU
d7ZugixxmxuLdnV6zYAY9r3vKHjMeu+3VUJvkjiIaJ3BY9TxuziyifllDKiJz7bxYMCwZJqTY0ct
GTmkRYhQ3rKFtom8lco00aeeA9rbp7qfzXRnF7reY46J14LKmgCeLlsvOQ7GBl4OuiTzn+wgLJLM
cLO/arQSY9SIdPGBWpvZF4AD6iWrGmbR3Vdt/b1y562cBZs+ueHt0PWpRGbWlvod7V79BqVF7kQJ
tnSr3BbkE0fB2Poo5CHP7GRySpBZt+ZdqYPtvh7B23pcau7Mjq+AYu9iwAId7rmr3K5p4zXKhWVj
s+9KZPzma9/JX7ChmHqvW1IPr3g2K7JjwJM0GZPCN1mJAb9k/mARpFb5EwosAoUkdLQATzY441zC
soDdN5oyWJd7dsvpHKt9B+OJyYFn2/gJbMfoXU0dJh+91qLfdTr02nTRMNEX1i5LcPQmi9ZX4Pcz
z5FeGdf7aezNkAeDcGEqKcE9pFxs3zwkoKm0dpsod8FG59+VZSQBWScI1Y+tF/IVAyvo8wHJ2g/x
xOoN7Wc7dRkiZVqaLjCBdQczm8jPYpsonYHxF4kCXu9+vYcjZ4oz/KrHf8wN73QG0wZ23pqPyxdw
MDF1l4gpet80d7/nmG2voyRqzkxSI4gPDybu9oA8rVEWrbWHBIaGbidYPqpihmV2yvUSR3FRC61E
vp3jDVK8G8TcJJVnwrxvm9K/ZfAIBykca/g/FaAS8uAhfWncuUSvQ25cDMgMPtE2BQOOBFLICQOP
HKthrNnPIJixsQlwtPqtbKXFrqBh3s86HNh6o8N28fZcgta4By7BfSpl2OhcKSqbc6Q+9dOopZje
qrAu25yGcuAPxDblifSLd4TWa/uRKILIBwuL9ILghySDzBD1HQLxY3usYstpMcykDFLkqLI3zBdV
W5Q0VMgvVvFy6oc5+r6iLOpSgYcpckdK/quLnNpOldSD2Uc8pJ9HgCLinSQcmC7r1LycsARtZdol
fejylZg+zDyUGeVeTG0FURsxEc3Waonet7GJAzj1xRDBWJ9MTRrjKdK9YB4KrQrW6OWupnVEbhfW
4I11ije62EaCwYnzQ56c2Fz6fdEt1eDyqvRovyMMMs3C06sfY0OEz8YOood0ut4wpSNLrRwQzbw0
tExxBJKsJ+H8ccpgGOPbbp3CecNq2qrpCanvy5Y1m79UkGb6tC1YxUqSRxB0RWnkedurbKakzLGW
zlD085i8nN/KRxiTkLVee60mR/TTwu/nUpOmKMj5nE7SL80eUxzEy0Iktc6SuNGQdHNKaArnUdik
WxmQ8qZZRx3dRFMClYC1uHFpUK/mfVLtNOezRfRnPk8dcjEm1kKKHyoUXcemFpOfcyw/Jo9CMc53
GLpsPlYGJkQIIn3A8QKsSm9R7ESXcWwosXOlSfnYz8IXx+4ctppGJZST2dTx6fc2mjJEHyPS9/FY
ElSfbsIrq0LhEFIb4cAq8yO+IvG96pJ3w+a1Szn2cO2hKasu2m0Y7yrjtYweQQWdX1Z3Nod7ynSv
1tPBp2aFDkp4Xj2nA7FBhPZJ5aP3g6D08NBJVEnY+oLVhLkmJtVndPyUhNCt2SA9YFW4yfvI67wp
XQGkH0u0h+bIdSnZ9HkesGEptyatS3Wepa1ZWPACdOaINgqY4U3zVPtmIgBI6/Paabxh9k0R4NnM
331vprVLZ8uH5ta6qRIqdeBPJ3ukhqC565DGUZ0CLMzqKamMDe8t6u/p06QweR6WebPJjWmRZ50P
lpbrHQO/9hFRttX0ude6xEnLipN7hlgZVHk/hORteLstfeyf0Hcay6LjHh2OQ2W4irFXV7OtU+tY
zH9MspLqgTAEBRwcVKnjfW/DWcJmD7AqtkvJmg52TMiBsGSaH4Jp8LrvVLpY3YWKTWhtdaJV4qe2
49jfGchGFOwBa7W9lB6p50+qaQNxgne1ZgekD4Xq3owUoO1dY3wVwszisfLXBlCQw6Z2XMz7AgK4
RA0aE14fRT2veq+hHKJVCsfC4u8mjaSYdMGbQZ87FCFHRls2HHBKvtB7X0vwu7OReA1KPPglbD60
EZLQgFixv9CXaLHsgkQ667SFUZ5h8ZZU/Who29tPXMdAv1axVOQ5wPmM/9uHAYIeAo+jCTCPGI7v
VQxJd51GTd/I9wU6dQ8VFBsaZ7NpiPh4IN7ib+8IvxbzodRipg/dZidyA5Cye4z6uTtMOGZZ7rBH
CMU3tvRh+eqPAZtffbdCwo351zO46ZZVGxpqetPIq01FSLbRT4eu89qHOJo399MDApNBlEM6uEbz
MulkoLLIVia8lWVH1/dmjHR1nFkMhwo6vLZL0grPqik6Jav4VzCbknzGFrp0xYJae3n0iRd7n/2J
xuVxaFU93icyaLY8WoTffVIIY8AmEppGwGPSKYTnJL6vNyylNkUurNry3vqbC7J4SrDYYXL3/MNc
Tn6rcDrrx2GfxijjFrRTQBHEpoOhL8r3VWDDbu+gsOZ5KITX5J0f6/Jdhdqi0cGc3w4nLQZBkxQs
EaehFg1nTGuQVWlyGxDJlwfS+QiX37SIk89OUySuxaQR82eP9TFeu8j3IMiUoaiRbhywDV1TTP/b
rVZ97zm09oJR4Syxamr8h4BP4/0sR/wtZwVsU90PQDrrz6hMaaVTXmMOPSJsr54h0ejOM0E1ohka
ZqBthmw3+iXVGYAnpnmtGwhE2rvOlOOaoNOCF+9FY6Cxl7EeV4aOno/Vm2WRYr3/ihixVbG8mqMA
U2IULgoWHN/X6Gp6y9guN43DaPga+KNdCho1imQo5SZ39PpqrlEOVeYuQb1s55SRrl2OsbKx7LM2
bHGobCHFm3MWE2L23rRuwS3On6Pgi88SbfzUqJIsT8hGruc2sxPiae64N5zhizhmD9fXxqLUtllb
qhrH1Gxt0BNGecghTZlxCvYw0LBk94JViX0ktF5rqJWCSSiofRjy3qZ06XRTFQmqn+gGJrNqRomi
prkugraTdYe1ikh0OuK+7YIeXe1mtHeLdkmVoqRmcufXZPDxxeY52cHuZvAmnpsYwCKEk94FLpn1
XnHlob/KhrlCkaQR5iHOfdFlwv4upVUv6SdpNz3dLnPo8yPCJ8yGRkE3oIromqTN5zKQ7AhBIht3
aCuMP8utZfERJWrrnwB/muai2XpXYx1HZvGx1JsY8opC0/hMJlqx97UNvDhDGebRvZZa8jvtSeeB
LrLS9UCToEGTRJI6eRiYYWi1zZ4JdoyxKicDYXukms1NsWEYIOAeZ9s4em6JFvtKBsuQBdQXIax4
UyPvez+YXyC4wL6yrNHxyFsxDWGx4ry63LWV7THaW4N9JSRX3KZeHbbbpxJ4cLIDzTvGkQU6GMPO
rCVLPsOaatQh2nwhf84bR7+h4fDkpiWG6PzVh7WEFn0dlPNTE2ET8CUiJNyeBdkCUlQLNs4HoNAg
x4AdQ4N30nHWorLnM2T2vgvRTEWOhYdVfkz8jE3LOr+g6bSZE3xtjOSi82VZhFwtd23s3HRgSL6a
9hJeyvYBja7xoZdr1eyUC0hSTBWy3woscN6U8wVJLQCTb7GfTRNKYZHaXiU2j8bYX352RofNDifC
Z1kKzlFmbOHiYPyNRlRTFyhiZpfC6Ma623LG5LcXXWTJfV97sf/iei+JXpqgSQ68N+iToqlW7aKo
gprFrazidxWWkTJrxk5Gee36ABY5N241+gOgnO1xOOR1KWKL2u40yhAnM0vvhZivR+PQR8Sc8Rpa
hI6/xBaT4xsCMLF5TfsoFsjZwO6pyfXK4LkUieJvSmKN35XIA3sySBlBvZGoxX6CxrzpX/xIBi/Y
tGAP4sSMXmZSMkVPdmir8jdYQK78EifV8n2UCNbYGVfZ9sbgnOmsf8fpyu3sohB96SWMq7vSoMy+
bYI4nlAmlH33xYUt+hycthX9Etpq1TxNmrXkQaok88z3Rqxxv5dENyVs6L6we46u/m/DVoY5j2zN
VKaw7rsRRyhQqI4plDXqwSRivDf4XZtaxVZoOIAlf7RdiN69QqbcUzW2OGpZSnPo1jk6AfZnPlFi
LPtELcWRAA2WGL3QcAyaI7yx24C2S8R+TYnYbuLVJHetHwffQmyWi2Bxa8EFmnbI/URbmAq0audk
wtEBQTLZEECpzxM73eHkAFkr69jcx3BoFSF+ls/hFud6WmFPtgrEyo1BwdbVI7uxLUvQpSTuUw99
wVfDWQTlgdfhF6EfOgmVKDSOTfu5K1e4KuBt/cUrJ45U48hJl9vX0q3LDiirzqahTspfzMTym3Rh
U3jRMGNDYrfCE5LehQJtlnTDynvf4ER/xtlQG7AC8UjLrcd9dug6ihCudeDA38HomlVJUn7H4/S+
1WXSlujSgEFsO6RLO7pBMCM0GX8HogNhOdhM98U3c/vQq9Hd+FGILZXoeesKj45LjYWh0jSr4h4n
brwCohUyZ77uEKXgH6HRDg4+XeSeSqZvRDgoWByD9k0Pmy2kTYZdLfExaQ13r0R3mLMah1luO3hr
GzcZWsg+kj+r5tROar5LaF/v686g1YLkvmFnezbkHJVLlRKzAcOtW2wHzDh5D4Fu/Hsf/oE7tD/J
bqXnJtm8kWc+t3KHZSW+bSkhaHjVLPlZtyE2rsGw+gUhbVmA5RI+R5uUD40OESNJaZS3zDXR/2Pv
zHYjt7Y0/SoHvi66OW1uslGngCYZkyJCszJTuiGklJIzN+fp6fsL21XlzD62uwoNFBoo2DfKkCJI
Brn3Wv/6B9/up/Wqlca8SYvC2xCdV+G/GQsr6KvKyXy9sfDtVT15l4RSLTk+CGgzSNvost2iShRp
I/fOWxf3CApT4DiPNs33MEncqNgEFIxm954mWXxJsjj1QpaEogg8xzZuhZa4rm+MtfyaapjDMXoe
6eqWoij8Np9dn36iIu3JG5Mwhzz00HutPqKfMNWrZmnLmflB9OJlszhkq1vflpjkDZsG08Qwb/o1
bDPC62dH08+EtFXfzPgyy1J8z3M9sWu6FM60ncIaD2D8JoyqCSiCqa2Fxb1fD/EKJFXj3o4bUTFc
s3kT6mi4ZrzPjF4+2oVuHq0y7dBbF/ESSGN0jUtAJjhklQvorAXCRJSPYgpHMppObSLly+Iu9TnK
GKMleSmvTG0xlB9RpJ8iSH6bBcO6q3jFJRnHUmawBZ5zQa7S+Dya0ngGkqfpbJWM390izgLP0pew
p+s4aq7R3bp0LF8SW2Fvr+HxYCHCSa1iCZ3MuIibQPtsv8Sq/5QThDj6S9VRutgWFviaLpOnTFPW
dZ26eeO3iTOeIimXQ9JUI7MFtvy7yDK0B92aZLd1I8XkFJv+hnFOMfV7sLcL2GoqSplOteeOOmzf
l/l0PTqWupsykYIGMyU1TMxrpjo92z3k+oG9YCeMWUA5TNejtq5wl0B5TcFdmBUpFbCyMiD8wthm
rshGvyUrJSiXujx2bjtsx27+EnfwhnXAGLqF2j04yLNv1zV+jZdxhmKW4N+dNWKnTWjj88kdA8gI
/WZgnrcjyHMIavbXUzYWjH1X7VPPx2xyOhWdxKi3laL7s4I6FKQIgdETRuXWECuJqyhV/NbtnD2u
lYy2tYIQYT1Z1K4pZLstEMFeD+NUAqp00ZUhZuvbHFXaNdLYS63bOtPbMvX61VBlOuN7V994+Zrs
2mE0L64sw+3iZuO1Iz0TTKe03cLXVVaFjtANn87TCjtZqtMslfOpSZlvo8xp98Df3h4T0fbWqdb5
4GleSq+2lhRDXv+gEsJh23hkYrSmyfIhLW/YevDTg8WtpqCiOw3kQPKFsDxU522s7bWxqX1degZb
rJ4Agi3qm6GGB5ecelT0htomoPWPcbG4fhOD6PoshBFDc9BUs43vTTbarW4yTfdXmRjpNQBeQ8qK
nqnkXGGGJW7Zutt6i4fpl46eOF5C7PCSfme3ZcpJj2uGwNfPh8SOrQ2VlDAPM9Cd80Xo2bLuYkdf
hms9t2fty1xoi9r2mTM2BrPWaI7vlezn6GyRnkR/j6g2Hg8j631fhMwEF50kWAUEFa4VBEuA09iW
U+mj964wf5Yizt/dmvLyBQPYcdm0wu1Y+RJz4StyU5gLKdjErpUDAAZFOwmgJxqZOT1zDUpzs3bE
s9pQMiLWYL/tZG8c3RmfvyfbAkm6WmZtpsJvxkqk+6WpkuzO0ew4+0Z6OjpE3ala0rZ6JlPFV7qm
orN8Y2nVyB2e4l869k1jDH4SY/TyBNWicHYRdJL1YCLDl8cEr4mMzb/rrPwcycjNHld9sesPmQxx
+WF7oypS3/B4yr5V9miVVPETCS5bb2wdM5z7VbdIsDBJKpmapVYZ/IExL/ZwHUW7r7KszrEqBIrM
ApWyqKuAbOhu3Y90MuVdskbTvFOePlXwAswkOrZxUifPeOq29tcJOmutAU4XKrqvuhQemF9VhWvT
giWT1C7Ndi6/lkwB5mFPKbX0UI10nLpvdHtmhgbSrM9q3xEBUIPiFdHwoplzn5+5V/NmvxIOsMBc
rxlGCtBV792rLXxwy8rkfi7JbYgDS4hK/9RoXcn8bzGWQcMUQc35KxhWw2ZAshFu9o3EmX1v2k3T
Hww28vrJm1vSca8K3abh7Iqhrg58A4S5hEamzZZClaRU846BXVdezRFFZupr9ErNZ6uoSnkSytDW
TziHGu3ZVHNfbLgx+FoD2KLc/a7HD1WobFqvMMNhYLpy9Dmzn1RrsDL5eSwK40P31jZ94klU4wPi
sUuqeBw5or0yseSAfeAQ4wUq7S6efNZGtq4XjIPt8hFflcVgY21VN3xydaBp+CtgnhtNclffGgqn
4TthpV1d+hT40QJIoFd9caalbbSjwp9quV5jr1hOcq6LBm88d6j77tKykvpjFfoQfzLXqOo2VaTn
FQv8qJm3NgMaJX1mnpY8Yq2z1NvJwot+myiiZlmf69wZzo0jlCh86txVozApojw9ZF3vLF/HEVyX
+lx2s/GodbEa9ok9SSjKzNucdUv+fBztF7uSwKAM3FfjCatFr4J3Iuz8SiXWPDITHvrpyXP1oqwD
zXP0uDqU3US1mOaL119FqSUt31oFliEJnUd9x3imBgxt3DKymPIJhhMNwGKeVeamQxvWieti0Cdv
OvPVQbrbdglu4/ZWyLSYP2vlgvGInxi9pYYtYNQIfqFWx8hfkqQrMni0Y8yzmS1RHN9QV3fTAtHE
cqhx7Bz8T0IRU97ibLx2jXlWBQgLLSdkClVDeknqTLsQatTg3hSeB6h+gEZXMyxYrUy2XRiP3qAv
PsN2d8g2k7QH9xE3k7IElWjtIf9UazCZbsFS2uYua7PI/QA09sYHkaeWeEoMHpDHehly497VafB5
nhNMyd5waI/mGY5m2QFxYZAxu1aoC6d3j1M9zvEpT3LXORn2mjZ3ej3gn1moOZk2RdEVDWN5XY/0
IK/qoTsuqbtkZ2lCP7mLRD3Nn5ehTjLmv53NiHsoXSbKXY87QSl0OT6uBeKw4ELgFqcksVf93TUu
epU9UH0uGfBHSwupo9DgebnmUO8bKxX21iSYd3rzusnOGE15kX1sonyE9FFbnZjGA1SV2GMRdnQR
+T3JTwbQKUPpNmjrLp6DtqABBsBb4ZNdQbywh/NC6FYV31RITfJTJ9rB/dS0gC++PZeL2jRD308b
PEqralPli36CD6HfZ0UCScZrIX6FqaHNL6XWwzeaJ9D3TTXRMUXaGj9YTNwJCFtKZsVeeq/FrDUg
sKY5McGpDJpBuIPV8YKRHGzgsgXP2MHOdxP3eeMPPQLGK5Awqzgupgts04+NpYBUI7MPnWWCXDib
tQYgXsRCsEUAjt22Jt461x6wv3dbl+ATY2B3BEbENzRQsi1POEs6C9Fhtb6sekDAmKM9mVM8v9UF
95kTJD08u2uNOQNcmnUsVAg/aop8Tab0U+blPi2CkZitk6uSlf6ioLEnaDjToaA4RC8EBM/nJq1F
5byPhRfrd0CddrItIHR99gqMOG5ixs+K/tarpxD2RgXXr10oFcmKMk3mj5EJBcRXqIVrlkqRGqxf
xTzJF08k+frE2A7st1sQgdmLN42PsWHVLyRnqlsv9jgmuho5XWerrNy9hY4vvYZVKvNgrDic3Wqx
o+/yTDbilDucj0+L3Dn3SWVoix+Va6fvbXYY5mNpRz8TF9P0pdbsqDjnTWR8bguazSDOOq3xMzMa
zBuDxqo4NW1iV7dKt2S2w7WihYpRwlW4jrzEioK2S1X9npNIApA8Y+y1V02ao75uGnogZs11sZN9
LJxbbYZcGohGTjCbmC2pOlSCpJagL0WJtQwFPItwLpwHu5b6MyP+MgOeqZ3IL6Z8wIVOQwbkD1Vs
pGErmogOw1mXB9tVjQpWaa15EIH6Of7CXaofFi8SnzNpY/iW2BqQp4YyQNsKFnN8Wxtj/FLJDsQp
qSEbSd/pliTP/a7MhLkb1Kymhxyfz9in88Ts3mbf1LYJQnl5Jyo30XYUqDyv6ZxF42ZNrfRtXee5
3oBqR7ovMFfQ91XR1+tXlq0sChybM960fQJKgGmvYW7inFDuc6Q6/l1bmvLZWfou30SC56bQS6gR
0I51qJBMI+EqJt2wBjqzGG/DtjHLkECN4ZsTNb195lvLaTyyLHm3C4MMD7iDcRNkjsjNYGrHpQpY
3iIAkRLUL6DBbrOrxROD/DZPjXkcnESyr1QpExOo2Itz546shmFjT2YSuoxjxqOYnTkOOwXctFFL
ah9tEqAYreZqZXdsukvNbemOghdj5o0bFNVaThwwCP5BGoUz+5J+qntk4zGzMGmdwr6pW3hIQUFV
xLy75A90CDOd9bh2dFJBaZZTvBdK09/cQnXP7AWWsbULuJoBJuFDvrH6uD4OM7zfUPXaXASMbrwb
CHSl5k/Gmn0MtVSlnyf14t2uUBnfif+j7ZFOh31v0AsFa1YvXZKIEhxBxb0aOx0aHYiPfm+VWBQA
zIoGzq3R6oTzFhOOb6fBdBYdZQLL38Zeo/FSr/eGHaap172w42TZFgTZhljnaOZ7MhPYCCV06pxs
N/RA8QEGX15xbEl3wexoQtoQxvGgmZtymtaW9IylPeKuM6qDEWvLW1vZlAHL0tCL0YKvyQ1rfBFf
KSNha5sMs5QhLIVsoLBiQM/9Iqv5RoMr6AallsOTI194PHu0TE4ZtknWri+JzO073M+TDyeeAdr8
BiFfGRgIuPrXgVmp6+MrSUzfTOIa+tBhhLFGBFDcPo65pztXEcA747K11II26+QIE8a1nAe0n4wg
lbUkFWGOjbvW87M2sy/5mqeibvFjJ+2i01x3Tf1pbtCHulTLljdtjBI0eaZpZerLvLsH6s58wWbM
yN6OKIQrHy75gC5z0gfVeJtqtp3kuRPDgg5rmIgDJrAoH3smX20M4S0i6lGOmhG2VpKPS/hPmOJ7
jK6lu4MhXwRsEStkWFPCX4nJ7m765rGyiAkSyzDc9Yumb8okZWTdaWJDSg78ekod+EhafTst9Ys+
u/2Wwcxwr+eOdwTXHZ+nyPRui0k3cl9fR1CcXM83ce0Y26Yxlz1EoOpuLXDJHTu477o0dD/TPBFk
7gKo2zPmgKumnQYIKndO24tA6yDLpFnJ2F7Vg0UKR33Bb5W9B4yqP6FCrx/GsRzDJB7ksaGysfwC
1gRIL+BHMc0TWHjafoJeNZAiNHXkCTrl3hrr6Mle43jr6kYFHdhe/JGuxe9bAdqh7ORqlRQbRlyr
T4XuNZ9jLZ/9xo6NmvmaWqDrWuCkysqDYjS0YHbB1aRInKCL8hZO9HxeEdX4tMRrGAH43drDPD82
sDnxfEyj/T+1q1vUUWUVeyhsNknIcRRbftM2Ananl7Gy/LnM5RfrjH8k9/lBHuZQeJeq6opNv433
qPr23tb8pG9MJ7A35o4i3bd9BJm7PByD6Gge3T2yvo39tQ5YkjDe/ovj+APB1I++0aKwxpmZSLGJ
4i+62/oqOY7w+P78JP9IwOha34t5FOkeXpRKuTVYGDcOhFMiQlUKx5NwYz9hKPcZrqtxcI1m2FDm
5X5doTWesKxUvoSOvO9zKF90UH99TBet1j+68D8I0MiJIEF9QQnoTa3ZbYvetZNbxY4O7mrSc/kA
0qvYYw2Pn/DYx3IIoDQkXsAQWA1/cWX+SOX0gz41ntd+TrVWbukpyY5OE2c+ywiyNwWUvYdZ6riH
P/8O/ugL/kGy1jbd0tmW5WxXQD35gI1mVoZGCU1hn6eK8emff8wfKON+tKlmyN545WSKLQMFE6aQ
UW0aJpv/uZOQP4jP6laMHY6UYjvKEsaCARQQl76s/ypk4A8u0o8W1X0TN2UdR/gXgUn4KGQOkZdd
Yzj7V35xf3R5LvfB71RtPeJPqI6O2Lp2s0EDCrcaWfVf3Ex/9OY/LCXRzGxV0OxvY4gCvtuOrJAJ
kO1/7pu9fOrvDt3MawveLtfGXEvHlz3waLeqhz9/8z9QFssfFginNcoJ1T+3TQJq+95V6aU4cxYs
WJkaoH2pB0TjYFa9qK///CP/6Gr98PwnbgxYRi7UFsBYfLabtrvODEauf/7uxh/dSj882TJbLGdc
Yntbuh5VQedVl+mlwX8fCyX3J1tVHv9S2Ubl7NI6e8xWsGC9i+KnVqVR80BBlGzapXifRyuBwtfL
Fazol6P7H1/n/xl/qNtfl7nuX/6Zn7+qemnTmJHu9z/+y6Mq+f+fL3/zb7/zw6/sPtT1a/nR/fhL
3/0N7/vb54av/et3P2yqPu2Xu+GjXe4/uqHof3l/jvDym/+3L/7t45d3eVzqj7//9PpeplUIeNGm
X/uffnvp8P73nwwwOgnW9Ltv6fIhv/3G5Sz+/lP4+t6+/u21ev/b9Wv82v5t/zp+FOk/fpeP167/
+0/S+hk6DsWGYcMq1b2L39308csr5s+eYdsen0noj2tekgUqRZ/0959M/WfLEugHhIUDi2NyZ3Rq
+O0VnfQxXbd10yUnHQvff70i331n//4d/q0ayltUO33HwXy3gUlbUNBKSViMzpHATvphZc+ynsTt
qIg2E327SECVVEo/l2DwzTBvtne/u1a/ffzvP876fsO8nL9wPMNw+VBmYvz4/UIQMwVTteigVFdq
60lkBShtwOw69zqx7hOYpJo+AH0OfsXT5ToCA6887E+pipAjiaCfPnvWtl1sIL8E3vhj3IJiyeUt
sb4w+vFRTQVxnYUaXAAVvzqVuf/zM7hc+d9t+b+dgWXaLji1gy7rh20kqlPlORjBbOoEP9K8OYjR
ROxgb7XsZtamh+xhMqlV4nazkkgnNfSmCP4Q7/owI0KUp3wndK8c4iCCfPgckQYkesrpBLqnCCPn
r8oD6xdvl3+vUn45ZNeEbyUshy8ZHOj7i14mstZgcke4ww/JzszsA6VQfCpm70WTe2/s6ps5QbHW
azRarbdm2+JS9075VUu1/jyrCL6Ns15B3y+DHpyW1JHRRs9TvUBbTM+u014xlI96ozg27szmpE0T
4oz0UMtqW6wr0h4bRlU1vZjRt8nNw3xKNiMqLop4P82ptrtdDL2tLCGkD1A0+hfhUKwzLpriyWem
GeAfEjpfDMnbLH5FCr0O19Crs21tV1ASx632BgTlC2H7y2HJXxkdh7M90m2JAFNVX33EnQgAYUM4
lqHdjEHJhPeqb+654cJp8HyBuATNbDu/Nc0lMZAEQcc+p+O8S2nQVgvlhwnExWi+9V2g/rgfaSqL
67xtr+zJuqqXi/Hy3kKqrcfdlSbkKU6cA5kwMLbGm3qGXQs1pRY2tBH09SSazW4YWWi11hfdsgj2
cw+XgwKq2OmJABOD4SiWTSmjK5H0Yc4U0YuK0xLlG/OC7xUIFS25nTtr33VlWCyKbrHst/ApEeqc
7Wg4Q5ICmFe/Hq2S0Sbio0c9PuIGALj2+fKsFFAdXBvlBafXW2i59WsXwY1FbaG1nwmRgDpthxm6
pQ4uwthfewK3gGLw3e5t0KBrA11JKIzmQre3vE0r17M+qXr1EV8gWUBoEb1BX/dTmjnCZDfAfKFn
8EGatcetwK9o/BRkkbjLwsl9c1QVJluPS1yZPuosTyAlhHnZvM3ulRvfNDI+wET1U7R7E6cnYFTi
zLOpbTPsvDttAkLJkFGlD/mk9lp7vdQ8kFl9GIZg5UzGLNrY9psnSjQZ45nUIb+KvzYOt0Q9odge
QhcBR2FC38WS/HJWrsFrrtymJYh0Xb6gF2/DYrK/2pX2ydWke0r76KUk1s2ZF+1qaWI7lEN+A4kk
OQujuZs8o9oZueBKxzw+qzSigBlAsbUtIbflWnQH+AhtMA+jOIgk0hhOotnWxm8w6LLEt0d3B4sG
fnCZHyq88bm0nJQ7R/Veq5khZ8bQBJptiCfo1WXQJZBAAP4SzOiYAOzlZD+grEue6g7OkMkkk0wb
iNyaE8aidUOSZxADeW3PX0YvkM62iG20c97Jr3YyQmGIynYnsbPcOLUDiyTphV+J0KpBljUzcq+9
AlGrZtXdIRuz+GrUnEeTycbZzZdhazgdvDXD5NF0sRVYhC6uUIAsgYi0Z6A3906K/DRMg/NkV91Z
MJPeNAmPqjdlQUr65vPouQcExzGs78/JWKcnKI03I7ktfm0Zyz7Om1tWn/Gs2VUc9G798h8vdc7p
V4Zz6lv/YyHzXe3z/1O1w/b1u73v/6h0/lf1nlDq3Lav7x9d8l2F88tf/lrduPbP0nGlFJ6FbNCw
dbqS36obh1f0y55DyWNLR/DKb9WN4f2MaB0U2XVcw+FvqJ9/K28M82fH5K08cfF3N9nL/gPVjXGp
w7/b+Tg0g4KDQsoRLnvG9zufQ3jViDN9j4QznrqHZHDdR4m+qAmTtG9vzdlVeJ4YCZDnUKk7+5J0
bZlWtMUvK9sUgPvh7y7hPyiAoAJ+3zNImwOS2DBBsbCAKlzjhxJIF/BAtMUzN8roEP5DIWTT96ID
89z6gEWCddeTjxWO+WhdqbkSO1GWJSQaly2ZWf3sL7NpBSTRllBmFt03oiXFJF+JU+yM5jE31gnD
zqw9NV72bmll93WGcrHxIBEmfqMNdqDh2N8Hc0zZ13cy/Qq7evpiDqsAxmNyfXQGVirfM8ccek2b
oxAYwFfayJlfTYtBO9IkRAgw+TWIwlYRtcBjTCMQbqJ08Rkm6e9G3iKJj+I88JAAbKuEqq3Pp+42
LXIYDZ2ZR99wHbFDnTqP9sTtDgO2WjdtnqU3TYnk0GHADTHS7m9jx4pCc0CTs2hzGwyoZs6TUcfl
Lu1h5ihHN5+SydO2q2PZd7Xu9kzrDEnOgq17p4klczONxUunrXo4WyYbVgzPT4iiCpzJmwOA4ep2
SO14U09NvZEDXnZBTnzOM7Od/lE0eh16qUKXIQ3v6NnkdCJnFUBdK6aP5pJuIzsqr0roDU/A1ulj
Fufa52lqEO16drvXCuqPaJ7csFF1FqyZPj1PlAL7aiWrzCItZhN3bvkRIcc4e9Ix2BjrNtDkuFwu
bL6V5ZCcY2XE1wz4s22OHPqzG2ltmGT9fKEgjhh7VR6CgrS+0kmxfIiHqNrELYIjOXRVOGEXvV/W
QQM017LbOs/7LynE+F3V9cyX4OUEFlXeJmNmfEDv44ZlEye3pfBG1uDLDVC4xbbR9WrD3LaEoK0b
wQpXK3SYTJzjtvd201zHn1fY6DA4jHE5g8UqPy8acwvRyNjmYKS369RMp6638M6Me+1K7zklzcuG
OzgHcueZJm2pulCsEo0ak8hGNKFS3s9C709oITLcWlLBQAnZGX4CemhWDRYGTToG7YhGEjPcGb2I
bDR8TbzycW2ZgbmIbDZDxvBmSBpn75RAsYjHOuxWZvtQE1cWlFBKgkxZyPSShtFSbcEUg0c2X7md
rDf1nJMqnHsQZXvN3fT0TMjhogVDzqJcrRdcXOC0ahoVqxW5Vuxr1HpYcZdLuc8uMv4lodGph3aE
AlMiZvSWpmXE1I7X8+yuuzGbwGzzftrXIm6PSG2im1UvZoyLjPxEUZd8K2OMBz3Q9cDw1uiEa59+
w1iw+RKz+u6XoUOFOGBV0ZKUe66gwx8KEmmOWGxwZqXKk00zFvHRrN30ysl6se+nYfja2gXl72i4
yL4y7fbikbszJAM9L4aKHdTpABu9L+phOACvtBci1zAQqZ30eOGgO0UPp7C5l4P/X2sg4fXt2h9b
XKz/yw0kKIZw/QGESTF5+m8bif+2kfh/YSMBq/GsGVAmgjyDFeznDB2uCS4oRVjbEz35r64ScrXz
bwzo/spVIu5WyvpyFe9Djy5SGW6zgd4DXZdQ1PRoaIqB15DmLcogQnl7tMe2XSXbdszr+ZUeqdIP
bZqN3icDie0jRGEkTyKdAOtnRLVODX1xyGpCvMZ1eJ3xY9iuRmbeeyjINngZr9tknMXRTb3qJB05
PMdyglNfjsbr2DUqHDEF25SYR22SMWrJMGakU5Ttk4vDwt5zIjImpzr2SxsNcqstxWaVSgPqhfKZ
YrwVuAqVh7fwK4XevjVDftfzNEJs2sM8ClQeHcvSOZlLh+3QcJqttzW2n9vl2Jst7MuD3piQ/erH
PnbukvixHY5T070zoA/gXBaB8oYvY6kCa3DuMntirpM8VY3Q/Fr2oWk6p4WG0ZzNU7ZU8PYQrxAm
WZxn7aGPso0avGBo0Dos/R4t3kFe0C0aPDmP14PdHfRlfC9tlN/GfFGK+HPitUGMZquadb82k4M7
l76VzPiBUcFVKQpLbUe9mfuNCTvTjU56kx6ctQp0TQa6PSGOnz9qUkKs5GQ5r9iHHKK1fjaK5GjK
1SdjB55sd4d1SoHpd7nrc0T7OrLFzMGD7FttfwzsaN10B7vKb9jSzeq+ZW4y6xXC2TuBw0vqPRXt
Q43NYL76tA6PRdpT7zyjrg27/hbNLqr/m8xD3Zy/Zu4Y5sXd4mW+Je7JqgxLRDHw0ggCq3L3s71g
fudo8jbB9w3qafRtnBGPJDAt0tpuwrbN+BRpXgL84EVYQdtgK+VhOrRzsBHyBXwJ25kPbZy+XQwB
DrPeu2cHrdaxI6bN16lYwg6Glj96PY8SaNzDREASINZ0rjvt5DD9f7RJXAslFLW92RR7zXKGqwYR
+bYrjHSL0jILM1jqoegg3DapEU6LrFFgqbOhefEuhyLht3jjGQ71MInQXexXUHDO5UDyU1gV7WvS
uyocSM65FEtJqE3GeJ3gmnQYjfKiFHTdKg26WTfVFXRZF/UAqky8abwznPNFUTGLazxQqgBb8Nt6
6j7wV7llt4+hjys3tKx6fod2ndr7rFbLBxYjhQyqPJZfMvSTgfTmBoGdF4G1RYrnaJHALbKGcQPn
ARMKnzFD8fidAYy4oFcXMUZxSAmv8rOUz0UjUetbWedwIBV0cqdpK+6zhoTzTov8X91hWlS9Vkig
kvYmsIne9IWtb+Y06byNSVLeePrVN6bOckAuuLp32JngGjCPmZR+BIURs7dOJcJfk2EgMBpG4Bbf
GuNzl+TTsXKsdI8MZd71lm5+7USmb3Jr1npYjDnlsTKrw4rSJ9CIZdzIgt7KbRdoK5HeXkR1rv1Z
iHKtwxbWBYSBdsA7lkyPsOqslAl6ki0IgZGi0tOMuDN5duULE7YnrCUeu7rkfnRHNznNIjURscoh
DSZ37UJDKPVJc9a186OmvTQaNIO7vC47jkI09+vkgOjNvWldt5EOKIzoZWPOi3clsiK6U1qR3aJz
W3etXYMixzpdKyqKvRArQJMWWQfdHWb8cpgTPCu7kWHvKTQNdQw5Jo3keUmK5FPbLriLtPO8LbMq
AgeLGtunF+pPLTz7o4N2e/Sz5NL7Za0O/xMZum4LWNwzKm+7qI6FKp4QWei7IdKNGzPWCelusPdS
qtS+rGYaXaUtTRAleHvOCqlI/+uno8A3FGu7Yn1L9X7+ggR/2U345QB0JRX3mqWt+BMiXLCduD7N
EWNxSkzgLFyjNWO6HYcqv3cYGJAWMOXHykWpD9kMbZeBQxvt4ShP5Uo1jOJAK/dYTXmh2XmoCZ0i
yxpICKIcfIiQ1h4piRdKzU13EfvWcVguTgsZcPHOKhVhtpr7XBgTxFV7anDAsYCtYL/n+RAM5je0
2gezlQp2ydyF1boONb4TQg8xMjGeNQl0Fw1kZeJ+LR4zcv6QTkx2vhH4PZzcKjL8tXcBK6M+20c5
dADMKbMnqXkL5IUOpwV/MNpln8SN9wXxt72zskw74KyShUM8d7vGUfPBUYXJ6tEZn2NiOUp6i0p9
klhpPFipbhy0tkchVY/tVVkZ0ZbLuDwZ4yDu87VhybVcPPDGtB13LXvNOYGivdExmvhKvGN1wC4h
fqsXM9lWrAQbMejoyOGOgkCkMPCXEZBt8ro9O608tElOQ2vmWoC+yb1f1o6UtEmuQdz3jDRSGwKU
7qGnJuFdhoxEbRRk1vwo5zR71q20pCvN5o3hwdHtoSxdlfGFQi/d/83dee3Ijpxb+oWGPQySQXNL
pnfla1fVDVGW3psg+fTzZXcL0+ozR4CAMzeSAGkD3YVdmcmM+M1a33oRUXcepuITX2j4UjauvRkk
jbcSObNXhDg75oRIq3HNYUha4nU6DcXO6+0WaI8OP2Rqyp1T9MMp9GpxJorDPNptrAF0AhIEBiN6
jtkI7lomJQdXY+o82yo8MRa2nzypGZc5DbksYBXt68HuP0wjrU4ZJoslSDCLsrHAtim7yrkDg2rs
cwTz20rDheTBvmJ8HZYRpjK8Nn6K6uyymMxKcUHIp0ymMSanXv4CjUdNYg8ujLDFLSpcGpqy0RFh
bg2wvQqmVH31axmYa+OFU0gyU3TmjAGONsSjDzBiQ9CZTbJu87Q6xqObfytcbhfH0YBAjlf0dOUa
SAczfiO0+lkfIJezXuwxrbdpYnt33TK6wVTryd6VtOteGCNLM7TyEzc+lEF+6/CUet0Ed2toONY0
G6tAPkAATUfj0RmVtwZNEK8VWw0k+CJeG1BmLgZbqwcJKm2vd/Pg62labrMM0AM+vspeSUvoX5rW
m6dOtPg0BnJwHBEbq6pR47rSCgU7ZDAobBpub5gdZAc0Pee53X97TeideVnVesqL6FtCotoWZMDd
TqNdP6DCi7ll6+7WxCZ2k0dOI4J6xLpuFzgKTSg67GlOrpdk92HSQVXC8783Ac7uZmi4z5gw64u0
6uQwtabzoNIKqOGku6ACHC6MxLG2RVibQThcmaKLnQB/6+HHxG6T3NEldxt8g90jlKrQ16M+uslC
zyAUpGPCPsjsbOEURj1Yd4/ID8utnYJVaWvWWpbG5b3ulPZi4k1+z5OreCliN71R3XzFolfTS+rE
4XvhEDq49sDH3IwgJh8VQS07CLjLbYMO9q21i/Q8Zuk+FLX3iWZ9RBkyhvsagMTOdKKixYwCzkdG
4zT7GRyeiB3PEh1A/bbvw3i9sWzGezuzN5tL0yfzk20wyCibpt6jbes2E8cp2iKDjZXqudTMOt5o
SweYQ2sYr0ErYufJ1puXng8n0S/N2miS/OixHHhy7LzZizlHkH91TIbEsXwSJjYf+l7Ltl5dtrs6
V/WjMeXpT8p68aFC7nnCOGRv8Jbbb5hql5vOdeQWfErn+JMDsiMYrVgzMC7Rr6yzETCebw7YEA8L
ysYvEI9sA0xTW2eRSroVNDpxQ/kcbSuwjgZmlh4JqVRE3ZhRbbE7Ym4ZwzV1hm0jjfAXOov6olqy
6ao4GxDDTqytLJBH/iKSNN50GpGTZ086Y3RKVJv/yhtIdQNQlnrdAVx99KQUs48BIOv8vCrSE/jj
6OiEtdixVvGOU70Asx2FRYDzkJlcGfGSigvSJw1ZpGPWoCCXWv/lVJl5bjVdbR1LaCtel/jJGY0N
gXN9hIOySSzkxnj6bnUwIlTzpsZ11krjYSiM6EAQnfHIMVDepJNot12bqC+9bRpWwHBsNpWe4yNv
WrvaJ5qjP6iimRHnRNcvTcV98C7c3tmk5Iy1iNolmza8X5TQQzb0HyA2umzXR6X9SxvC6q02Wncv
IQk9hfOsHuwa/E+gi7leR0vt7jgJHeynMPD2YmzlrznzrEsY9eKAaSm9cC9Cpclic5vrGfXK0kfJ
fTM1yMB0dJvvozTrDIEtC3LRm9EdJCtvb6ZTcRKyjc5Zn8AlKicYmuMAmEVwVLSBHKX9Vs0p0d5i
zOvNkMbJDz63NlBhVhyNpBofvUZnB8lW8FJWtvVc8tRq/hU9ss/Rkfqqn1TNDDVcbg3RNbvS0aJD
FpWaP8TKeOhSXcdAZwrT3ZqY2LKVFMVyT59Wv7iwTA+JghAZTIh1vpalru8wDbhBBJkKoaIeP06Y
yakPMuE4gRwWfYfzsAfb5gC6KVo3iVa27lpT0JWFt3NqD9goUlbvOhX1EjiRobsVXls/DZirOXAE
YPUaWSypOzSMpgtdOWEVrAqtWs9uzRZ4XqCQ1WaZnvu4C2/bhd08CCD9zdS6BqvUFO6dodCPY6Yk
rgvbXYMQUse6IyXxmle6wyfa3swDO0C0JOWBY3ve4eNJAImE5aqgyXuWRmrzywrYE+xUVn0FLbGJ
a2s9O4pngJWLfU48s/kC/11/c1su97lTlyerbwdYubzlVAaquUMMEAKtb0hQtyJYSmNzxdX3uDQY
N1bZAZCmR4zJqHFJ9mxUuPII+/P8Ke3to9HJ7A7KUXOPDdrFaCv78SOl44HGrS3ITEpLN08iq7Qv
LlgoT1qPrdnH9T23a2XGFJB6h3ubxhO9vD8OXf1hQXR6X0q9OjUkOd9iKxh3yhjkp150zbgqpgXU
VRpb8a+FK/aXZF9CAZqq+FL2Zr2H2dni4pYVKoW5nJ5z1SBzEV2BVQy9tf612GivD3hkO3PFpzpq
flsZACx0B7oYPkr7O81iiY1gCvUiMLKUDXFc4zMNBhX2vwaIC5hhkgzWHo+Veaw8KznjgnFxReCu
u3GwIblrrlhks1rK17UbdPc4Gn2CO7niv6vWnupHDUbOnWnq8oVRZg8wrhaDjvtudGDXTgYo1KZe
NJJ+nO4RJmt5altwfOykvIG9e2hcKKTsezB2+NLLQuYIFBgHHaUTydsybfTdoIN7QDEA8F1LcWr4
Q2R7e2ALU9Bg7froNXt6UE6DCGlE7hgYYQPpL8da9Onpk6J7tad4peCd4NAemJOb7BHpCIASEPip
2uKnGz3ta9RxVq7sxu2OMDJ5k+XQsm9pSozhvqNLKw+UxAjsp/WCKR8IVrJHcxXyhKiR4FPDaIBK
2FhLVph4kLOzGpPR3qyXZTsPenmjBid5VqVKNuNgYriratyJvXgFsK9dSsgZz/iwLAZOLsBDz0t4
opfBWrVA4PEU9gka/ZERxbGgmrf8sM/iF8PNp2prFElE0WvoyVF6s4T4zgLk0BMGxasc2TIN4KS2
Mrfk0/UzjjGBdECPoVI4IABTJjl25Oav+BDCo6ji9JSjMiEhg8dhTsC1yZqv88i/xxA/Gs9oYcv3
uepi5Gy9s8vquj1yQyXsbDr9nnNu3C6zQRdbFON8z0vl69OXKnxgjGdfgE2g/2ADJG55pRa/oQVp
QYSom0D1amq9tDGzwFGfxY+dZSLfYnWhu2fAMR1C+BeSNKqxeIJmRJ0z0EU0EwQ9YJkpICucqcdh
tPojzljtllD6ZVk1URkeMEMlz3aph3eY96qtU5nDVw6pZ9NrebjLae4SRkMZz2SGdV2sSZrHXmoD
RF5TFiWMkDIXvPcyDheAU02OvDKWdJiLRSCOY5AeuyIvgjVUuCTTWlMGCMRWjEdwMh4KdymdFwnE
iwGe7Dq/1+FyQTSHAuo3c5zc943LseG5bIlg9etYtBatSB5lBjvLVzN8jMVmnBnEoepbP3fj9Meo
ojwYBNvRobiudCV30x1EXEXAtguY3J9D2UerHk8tCow2y5agNM1pX8UllJlpWox3/OX5uey11wbS
8ZPwLHQc/BE7lZ181dYIR2pakspfQPdvUQbGd3VNhZNGsnuYLGVvTSXSXaUT8TBVmXGl2LVPnLUm
OU5qenFxY/JRR7r30M96i4mdxTKyQWZh1yrzCjm+FqBRKu2fMZnHx2bR8selzMBRLrAmERVGFS7d
ab6hw6eWhiLDij39oBdBrppUV01Q1PGFLrvsbnRn1+RMH+dtM5T5Ywn45+yMfXLmPKTCc7y0A2Fn
mVvs7EwjNc0at4xk8G1oPNKX1FC0NDqQz30t3WQV5qUG0JW42fXM+tXmGY6XMxZ4ccCuBA1UK8KU
EUpRUXNkxSEVZNbEAjc6L7lgTtqGbcqPQm/xbeaPq8ipi1tDLs5lnhP11owuxoScJDoEa8q9M/SM
+FfVRNOdnpBIJ5PIezA0a7pFjGB/LGpuX8crpY/aMtolbl9/TYPbrz055q/tEjMuGGdmM+3QLud2
dMbVJCu1Z3rSMVoPLSY0HNfPXTHl0wrZXfrUGEV5q5itT/4y5NlzblXFG1O0LtBwdm8csjtWsC+G
dWZoDKbr2LZuaVnZZg5QCHaQ32obJ5I3HBa+TndL2iLWjvKuOyDUiS4hOThnHjnzF9w8sauyPj/U
i1Xtsraj3hBdfW5csKJZFDaPc1o7p94pHEpgyBOHEms21a8odsOQqJkTyjbPdVGPfAf78lg2hcvR
oex87Woif4tbzBUQQ72ttKziicl7RsYGHO49tFx1YY4znxJhNAxBbFJrScLdOVpSMiL0RovMFVLc
16WGPqGxVb6JsLnteM3lQVUwQzig8cFnWOmQn87Y81rmpWueX++Z82WkNK+j5ZFAF+2+bkW0ZX4r
d54ycmhBva4zlKuJr7y2MQx0Iv71PpoujHrUzhvc5R5NTL6GayEeaDXUTTNn7T1CwYaaYxbAdoDO
PhggVn7FnnB/bPS3z971t2CWMuRBIcrsFxfWxJiphrgtDfizWNW8XwgZ5sNULsOxiitthYWTKVMp
4z2c3GrfZBkw4pnHhlMCqs0A0KrSqSOCMsqq/ag36PlyYM7UJBRmGzcS853mKYHnL62YEczzAxNM
h6SQZWbpwHVvnGnxMkkpGkerHMQLwzrDWN6SwWLlg8sJkrWdTkgEZ+h7sTslL5S7TCllPe0TJDBy
5RoVL7nHa3kf1g2awRA6LToDWbCC1lBSSDTZ23hoZOD07nArmVvaCMlm/djHafZTCXN8IMQbp7gx
hzeN12Diauu82BV9ismpse1v4bbXiUEoyycDHAenFucKirkcWQWFmw85mREtAxnrAUwdZOIGxcMq
NmV7A3xXvEtAO2uR8RQjOu5133IS7WTgbA0cMM0BXxh4KAPKhoRQFYcExdIk2G7JUx07uBseiQ6g
K8LTj48QTGd8a8lE21sy0y5YMt/qvhgdshAYS/DC4KpFHmiPXETzfRkmD4aeGsEoI5Sn7CH2BoXq
Wqo4O3ZZPj0lTaxvLEwTKwcYUSAdNX0YYd6u9AXqIxReVl2gzuOX0XKIhfHyVG2YgXQBjlBGYzCi
kY9Aaj2OorQ+kkV0uwrL4dGj/gmg83Awx8X8AHi73/FVyFcp82w2TfrQ/WRZPrNMi+TD0ohlT6A1
zkILe2KtS3ejp2Vxs6TlHDTY7v0Zc41OUzAgr2D84W7yVmoIuJnAtYQngI83MtSZbrt1o0Tblsy3
Hrpxqg9Ov3THJDbpahk4AiDNCHf5WWIrvSlg2t1MUZwEfOHwUcGu5rFLh/ZGL2rzpvRI8Ajw4mlP
Yzh3mHxJGXvpZ4lcNs8ZUP8vl2EjXPh8ZuOIsz9oruPsSYb5azZcWdniWkKTqqTdYKjuHuxGJWng
8mQ947Jv7iwZg0TTRurlf19P+J9lnTBsU+Be+N//EOv9FzXh7fA1fMbfbBv+qiT888f+lBIavxmQ
Ji3d0iF6mNZfjBLyN0YH9DnSFtL445/8Q0qIytC6CgYhs9seOvK/SAn1366eCpSJJq5v2En/llMC
beTfpISm42JYuHrfdf74N5eRrGmTh3po1porAeoxiXXJYsLc7DAYgw6aNcO0iTznVJfm51/eqf+H
aPCfDX7o9+1//quvisK/uqdS4QAm6iiPreuwnGIf2Nyyg4P4oRqoMv/6bzP/i0DRwJ1ruhgcdJt8
qr8HtWP6T+3eKufNyI2DlFsAD4vMG9PwXhMnOre5wjvNnHkzd/WLHkGypdMKAOCWMN4Hdy1avJmd
BrqUg2I12sOLGMRror008Q3G3OcE9jXaPmCLZ9ziLNJzWoDY5xR55hoEOE2hr/pDXNq7pEqPgmpw
/a9fIguAv32ajuFxubqSwZk0eOqun/Zf31KYjw64KmtdkGZhpWjnRjTfmsgG3Lws81ktt360RE+Q
nriPMD0Eqgbf0bHeEkx3sBW0e6VdzFzTtoTJQSQP5Y1Bqb9K1PCRyyyo9XwTx28hPxqPMKewLrhG
+oFE+RSb1taosg/bBHtYpuFj3/SpH/d7FbVoKYrrHMFlQxnJeCd11zmA0xz3pRUhvpoJrZDY2SLa
jNVUuYc5c/PHLoch1hkezPEfFoerGfa7lgKyniUjiWQdOsgF3HlryXQHBXOrRfmu42r/3YgxFKty
BOVaeBBCrEN4K1gDSzHA4hwCOvYtPR44bi7Or06cjEnCNZv8t1HF8sjaZscuhFszkvrOWzyAcn11
oJro9hTseyTzOoT8cWXEdrntoHKvJK3RairNZ6sV5rbQ3L1yG+PGzvS7zhqfmVH7OdiQe4z2IBEy
8WWMi3spIZcFiu1Tie77gfJ4a5X5mm9Fvh+KAiWamHwtavM33kIb4k29zwswJfGQrYb2u9BURYSL
ma3mlnhz5Rn5Gsbr3rGedAdacEtsRVD04VZqoXcYEQOs+3qyUA9SOhSJmC6JTS2se+S4VBBkAaL7
LhRKpJV0CWphD61btBuDF56iMqlIueISLb1VPQL+zOgc9qVtv03sB9AvEr3D7Ko41711N7SyWnft
POy87OLg7UcCcLSTZAnI7qnWymYKOHIdHXs1P+hu123kgK5TSoYBAkXO1jVquM/8mjoDBQhqYoNH
JcLD4Co/7wptkyTpl8twyi9SEa30WUPlL1+aqkfMASvEP1i2uMuohjojRp9zHf7GoJvCbQ5bl1X/
Ie6tXR7BLFbipc1ymHGwFkJz2Rb5k+hcL6jZyzJmpH2C8d+ccV2up6F6dHKe9X/9zbX+br9ypW5d
D0SL7y55QL/bs/7yxfWQwTZ1PwN8zLyTAWj6MHU5/efvf/zjfzQSbDMxvDnUSKdyRO8M+ftSuhit
RtY8yFw0dkDTGzz26aSIB1yzppz2ToKQObIyd02j6B1ql0auqYYjb5i5Y4/zNLEDYfvKQrwtUgBG
1BI8me9x2ctzbuSnOiWb6VV0st90klSy2Ha/rnnYTFNld6Eew/TaDMO5VUQTxQoIEjkD3caq/kx5
/p92Zv7nORqu/k3D4/r87+uQc4IO5b34axHyu+3z9x/7ow7xzN8s06HUYBj7p/fyD0eDR4HiIKZA
c8z9/7v18h+OBsPiZzB58h8mo4jL8dj9w7ApfsPoaOO0dMGsYYSw/y1LAzfxP99drrRAXVDTeJJy
xKT/++e7yyTEpeIQAqyWmc+1rT8byTDtvUXtlYU+3iaxz3eEqFbFfe9ZPIdLcmC8INEsw9xPC1KV
FvYPPdXLNB7B+dPhKRIB2+lNQUNcDzMTbDjDTSedXeFtYJfMK+EQBZvZ800zUQ4bPQlAFvdGJPJb
TS/0g0b6jA/pGLl3LJDKA94MUgZrfsjqbR8Nn+yRTiDLBWmRo2IH4m4Q5TNSu4bn8UvLmFQQRm9R
krw1tpOw5EVWZdpnEh/ujMzaZ30MmdTUP+0k9Q3ywOrxyoZDOhjAtnR8nSZk6tw+yG3sehzlE1RQ
iKYa2UTbWE3gazO4y+mbGU4vi4A6kjP5ZxbHqL9lOLnSi5bZi2GtB/bh5G4yFXFp6RfH/WjkdGKU
mAVcNMsRCg7aoZERgqGYDSvzxs7Dbxbae6BBt8X8mM2GXBmhl9EJP3EbIvQwehHYBH4wtqe2KHzQ
/dmKHe3TmJlfQue3oWzwIam89SnQz45dne/cEHqB46qV0GN/l43DXlFuOwWa3jwNOaHHmvOs6x4Y
o8b7EgwSMzrHq/U9QmM+XWAO7kZiFH0LhGBhm68qqekZ9dfUYj9ZNKBhQwWkszgqB5iW256irrsj
i+1eYpmx3/VuWVtmbW7nqTpyFLLM0cdky8D1NFSzCEDk0KVad8ADxu3YPsRzcfWK9L8WPTuYVv7d
QDhbxwSQjEtbIFdsPiPl9TAWFTQWwE/63L5QnB27AedxBHZXDrHf2/Vd4xHzkTROAA2TrEAQXiPZ
UkgC194MnllvHNfXmcui8tLvxla/iWSy6ftJrnppdEGvs2Kf2zpaLcn42aTTjet1Nfa9eZPngKEX
FenI9ayKWCpQ1Roshd0Seycilri2zdChBrvW2OAhpHUfTulnG4YayhzjMvD/2D3aY8rXBlDTNf5n
OLgOGactsRdXnl0A/C9iHvBkxkOF5bT9Kc0GfpsMTzSYmxJ5SAkNfR1VD0CgNnTOdzmQGm0+Ol7/
Qqgdm6wMw4OjeIC69iTtmcVdtU7b5i4yvdGvGc84o3GX4fBgImM+mniBYv1oQLsjUZi8Hw9LpDen
t537oo3LymhLqGrJS3L12rIe7jeDRTWVNNWdGFP8jh4wMK0CApXOK6BNq1KBOlJh/c4G7wwNzWUk
nj9hvLxUGY8GTceCE7bZpq3JEmPqnCBaOpYaRK8HENuA3fDP3WjPTJTiZ3qai59kzr6URdrGUt9U
bf4dV+bDIMeHqAAuXDrLFaWw4PYuIn/Qx11msDqhCE5hCzeUNctzGz2YlqUQO5md31np5OeTq1bx
dJeWQgZjmByMjHs7myl+yH6PNYzMxHisiiJ7nWE5Q9BLiBtQJN78ND0GmQQ/yjqxPBHggNqNrrGz
w669B8q1X3J9F0P1Rj3QTLvF+iaJk1EDe4NSWhetHU9EoeX4vltknHHzqDpAqRiuXutI/mCoXS/N
GQlB/bFslp4xsEdyqsPsOyZCzCyORPxNaNPKJwQJOKYYSq69uDC3hAiu5JQ8pVZ6by98eUatOc+N
c8qzEDBR5ytjfla99b5kr5TvN7NJ2lSu0m59VaOK5f76rVs42/2mp6WaDXENZUaEGprxm9aM9+Rz
6Os5QYFsTew8BvdgpeNKDAWIZRu3ByQmCHZoqQLouXs4fA9WRNBSkjMay4vDqI/PmVph+ySexMEE
xHgv2zB9I6fqRy0R0k5D0A/V7MsbgtlLfpFCkO43XvWCzmKSBQG9tqKLQrqYrm3VDivbCb+WyBmQ
3lUgs6zHyOGO0rqhPlhli7XNg+WbWDmxU2/tgnZWDBcPrsWWhfdlICdp20T4a5gdk9bZXTzoMcHY
AFJLyfy1DD6mmcAqiHrpmwamui94P0gG6DZGVT+mNYPxJrzLQRT6vdfc24yVN3rcvFiLIhet+lZq
zLauTarYnL47AHA2GbprEjArv+wmcw219pEFf7Ovbe0GtcWdjOOfcajdFaWzmkn0hB9rrNi+cWax
e17BM62PGSsnpJ/OZsh0cqtqqOCpJa8rpF/O7Ox7zPWBtp5HXPkLuQA84t+ObbLvbuhzHIstpext
1KvRnVspxOcMcVk+OFumV/Bh4o2TKPAw5XPe5ijMIdP4LPI/LZvV1XDNbeU8KY0ePNSCB1iqPN7M
DttRzRHtTW1I84J0Oq8WsHGk0Jxz4T7XnrzVQak+zDimg7gZl804pcOBiug4grn7sPRWItBZqcxz
ESLk9rrwSpKtEO6K2u2PeMy5wQEHr2ttKVh0o2/vbaEOSIy2Tarp29p0xLplxrMKRRUFFSrms/D2
FjrRe03B9dfj8MZ0F2KXxoNAsEkMXKEtt2mkeMTSx8aaP81wbnwjQRpgTuWFppIQsFYWtOK0wQjE
s+hHjBofTgoRsYwAzo8AUvDqbOrZAoxuq+uS584enfyTUEHY5tLYLFAaD6aBpMW1YCJ6UlzhkV1+
+v1PKSLYfc+BWi7W/ioZ/KWxK9mQMSg2RkNpVsJfc8dcBUOoEHLAQ6dUQnpB547jCj2YP1k8AV6q
Lt4cJWzUy/xY414MiKBmwzfEx7BiXdqMxkY25P0C19z38xzT53f58+QA0SMQGitcV1xkeBnmLgGw
N3lrGmvjGC3FEtA+vvKsLZeqM52nXpsfE1QdW8EuHtq4IAGvJi6keVnQL5+dnvEoqZvkst9OtlHf
gqtuV8Vi9CdTr+/seaAPv6YRk3dC60/EB/enG4DbGB5Jsq2hTHrLyszy+IE42U3HIspPeje6bweE
c6axb2EvH3//H/DI5m4sbBfqAyL6XGK0NDhe2mY+NqJ1jpxKcdvdtaWJiQN54ar5pUZQ+1c5W/xs
V/TBC2oBf0Blx08TfirPKjVXRG03B2W0h7Jd6F8XakTyIBpm7cgN5xpn4JJQ2XTJygrVI0REuSUI
+Fsyvd9GBOJwmzEdhqJsQkZ1t53yfsaeF1myqA3qpt1UfFc2VhO/68v3MIRyW1vaG1o8tnNmge5M
TQ7yjtLCbG8E5Nq8xEne703Wx7FtPxLNQ16Htk05CwvlIJjMWyZQA8djCcMxQIZz0Dvno0vAZLeM
y7dpMw+nwXWGkzYQYAP8G+30jz2QUVDguxFREYxI5hr8NuYy+H1XpWtXJD8EkrESnRks6TFGz4bg
bEPMJ+kNx7h0b1VByDQyWJABegORo9v2hnfXQKltCsQWHjYdStbkudEJbrcnKzAWmwICJ2tkUYFP
qL7F6BUAnQBbxNUQXMNoRMbKH1pEUbJv42n+oWmh2rdYZohlB7z5LoS1MbTTiWHDVreRYfRCPdXV
9Gx2xjkk1WAnRUtWTLYphIgZmWU71BExixOkXgNb9Aqcpm/QA61gULonpS5mHY5H1he70Uh22SAe
u8RD6IC3xm8hFsKL2DB+/mrFsiF/YKcTMSJRUgWqo+uxERA5TnGCk2Q5KUnTYq8U0QRGnT2MRk1t
mt7O/GUQx1/DriJoGJll1YMPnCBjckL5BmloAyhbuLErnR1tHs7HoiEoCHwrseXJlhD0t6Z2zrbl
bkSZv1ny2hVM+IMYOCDEi3dLZ37iAh4Ds9SeGhIHbJKBrauPl/3UM6ftYyuos/ra5s4oWMSyWZlL
51avPSNIHRnMOH9UpT00OhnwbF+J2WDTC+gf4qN5S6Ih+Ogwv8de8oI5dp9Qi6CE2sGOXLaoAk6j
ztqrCtFgUYmDJYIx1qRMFr3xce66X3ZmfNrh9N1nJIqiuPWHgXzz0kIiS6DdikUgQh481FnRFae5
jleVUx60Si1+3aNqShPGovUw7rA+PCW05Cs4iV6QkYThTwgBVhRBj4iCFyzqYR3UxSd8Q7JgXcKG
0ZNAcwfmCU/NVsj+WedycHW7pl1ul0gEqWk/jsRhT+gfJpE4fosUDnNNscdyv6+v1mvBas+HZxsM
S/a1ZBpAilYdqdAfM07OVbuUArwtCiag+sSHvlTRE0MbIpqfKmMugus7DcLzVgkPMIv8jEX1bVl8
hhnS66mgQIzHl7Sz2oMXsWFENZSw6qzOmusYa104O73EeDDwpoFU11i2da2BwZprH1FY7vNgc4Sb
xsnLu1e7WlC255kdkGt5bXGLeNMYpOSiVfmA+1H5uvVhGdppRGYoYqzyTlIGnRZtBIfBWBHPZdyN
VgpWADwtbuBPNtU0BebygnZtllfflgskaSJnxq8m7RQ5EGgQFPiZaD/RGkaI4Uih6hCPTS6FcfUi
qYHGpTuJ2gQ4Uqnb2XCgB+vh3uvayDehQ2wXHowqtBEuCkoOJ58fRUwdJVE6rvrzUlxzcFy5qQfJ
O0n/n6cjX5bMPVlZgmFFkw8pk2zYQZCrdb3acTB2GNWg33Z20Axhf6Rr2y8lb6+zyM6P3HJjOvVN
m7vHRMaM2O1mrzF89E1yelyHIXrjhjciS+Bbo9sw+bTyGYdVPIQfpsekPDJSPhGEr2k8m3thvIz5
vCM8LtmTwvfecGIw6vUiVFZUp7BM5jLaOg1FpXSO9Fm2j53vqYhZMarnYpLlJhRoOOPCIT59fM26
6WK7zUlGwze69jucMhbU1AG9umleSOVeo/+RW9ekYSrzdAtOnxoPQRaf+CMXFPUUtkw8EZxDXbJh
CnMBP0sybjYHmSp7eph8g+m4J421/IIw+QQpxi6Yt6M6VytcMvXqzHiULEFxrCOnWzVG+GHX18OY
OTxaeRa7BCVMMamY3BzfbursPa+K1kuJetG2KgJSyVRioQOJeo5eplh/XUZ7WdV6+87DES8LQdlU
z4HuFjod27Qi/49SpviuHO9M1ra3Ud5Ky8ZDEeqnYpYuPsqStCEjzwITzWttxuaugsSfLOFN35Rf
DGciHjp6rcoTL7GWAg/m9UxlDnGIRtJu3gbmY4HrKRBiEy1DET/HIzAYMPlwKWJzn/Z0hqGnK79u
0XCZ84SCWb2inb9Z7OzsRTVCyOwHW8lxKlueGrPzEMhpCVF/xpvsm4xUFgL3DMO4wwkJ9Hroqca1
eGuO4cdI1tY6szK0MuaONU/2/2c9/J83vzWl+y+Ht7v3dn4v3/9pePvHz/wxuXWc36TnCIudGJw5
2/oLjIb5rE2Cgy74K0DdXf/JnxtkkzUx0VTsA3Xjj7Hu/x3dOr/ZJmg8TxgCC4Mj/63JreP+nbYn
hOGZAmeAaekuBBh21X/dOmbCAE+bxeU20Y0n1ktrRw073e3VI8UcmpAwr7eKFvfNQBg3puDslrLY
FHr2UVkkOjn09dd02lC+GFQeLCROC14hhCJc/m73Rs+Jf9WQ1z1jf5qzKeDYpgszXkJvENtxNqyg
7Xp7hz78UYfhugayTONPXOGtmNVw6Sgalio7l/+HvTNZkhvJluyv9A8gBYNh2vTCB/g8xczYQMgM
EvMMA2D4+j5g1pNXL0W6umrfGwopzGSQ4e6wa3pVj06dvWt5Cm0mE0FV5fhoa3c46NKr1lz108Br
rGFNLp2bqk6HIzd3I6C1LsRACUW/m6cSs4dbbEcQZ/zbrGsnf2o+zrnaLhknZG9iACZnYjrDtAKa
pQJOYxNtbLBWLbfTjbSc7ruO26YR1XzRkGUoEdGPdYVINFTYIy2HeqXR+cDiYr33bYFGOuT3kR61
W6TXFVB4y90gCAHx6KO3TtfwYRLmaF9JnL7kMs03Xt+/EF0DitNAhpGuvNgR2c6ydcBIbJKmuUE3
R0qfxM108AvBB5H996GNqEKPHRPDUnXMKndaz00X+GXGXd6Vv4TCXozhc9s1bBt1nO7rurzYicNy
MM7eiyx2NlgVqRSYo3UzHcm7zDt9qD3SEXBq/A+fix4aGn5PB0c9namBX3MFMNzywzDDQ5qjvo6D
sWoV2cHWoQguWlb0ocn3PXt3aOSDHU+uLBMp4zwWUCFDnmsqu9uts84bdwpaQPmTlpAZM/bahNG8
9m8GJsyjaOXPMB3QRZ1yWK5tKzIW4HoM9PMh0v4syJcIOz9P+KmDnkUXDlvA56HxkjAdh92P1jLe
K3aEB1hkGhoPv+nCQtP9at2Rv8Lu5UdrB//xijjU6IHRdqbkbM7gx2SqPbJW2juTYB8VSmvHm/ex
i40Xv+DJNZNb5NOP5LfeSy+ybyxc0A3j9kQG5ossZnrDGPQlfrXtpYSJv7LJEBPGRe1ql5OvIF3W
FyRx6U7lqkJGV/hHAi43SiW+0+35SBL/kM8peQhwaqGRcGNMBYeai+2iRrXXvP5XySs38u0npkMn
9MpuoOd1GlgXLjPHquaCSvPKlS47teocuVP5sERyMFLo4k5RyCOvW7IKs7aZGrYagu0IPs4/xz6H
kK7hghDQbWrPPLZGarC4CElM9SJo/ZRGwkF/maIBB9/8Oib23YiYD2nSuQGgjdf4Dg/EX1YmnKMR
a8YxJju00mkooGZiSRH33ho6+sOvMPbZ3q88TC5051Urn0K2nGdJQC0SGeOmHbHG44psSNYYvcU/
rP4lRtm9iiL+CSOie3U8Z7EWJPdF46CYhvkkgx9FZy0SX9m7YUCCpNykrXyxiARuw1n4XL3oHlYG
PX1tgy5p6kTc8lfi0PVl1CnfGOR3hMfqHo7NSVHUc6S7pr3gHwlwcz8UPQTQJpXDfXUUG1sS1Eoa
8+JQybSTY+wHQxq/Ct7199aTT12oh+e2Z/Ffqopd7GBfQq0v99FQEv6lwkgC0SAcZ9LO25J/a+y2
3IpWo7Wc3QAicf+SQQ5gN/KNIFD43mTRQxnNc1bk7wUVdAEFMmpDXMc54gk6lmOUvtcDHdwZ1Zi+
7+gXTL/hhcXyz6i609zdBYnQ5Nar3RehV29dGN9Ns26OEdsFPh8osmavmyvqftlQ276HcFcghgl5
HUiTnwm1ZmfqBpy1iVyxbID6HQbcEv2Qbk6Lu/fOlt5SHgmDwfFDPuMVKU96mWFsNGy3OPxuk6Gf
2lY9U+ciT1159/rYDZg945NsCdfkdAlxbIS4b2PrFMO858ZJh1KYQTSv75GNUzAb3RTDEzm4pPDx
RHN+ZDFbK7mkXs04H45AJVnJOTVqk/3DFPlLIuMPGsX0HcXI7jqmR725ypFJstY1OlVt8TFKkpkR
xAt9yd/0Ase37n/0qfGnpfunth6NbYSzlG2DFHAhWFqoiq7q2MUk0jY/es6CNd0xK3Oen81y+cKS
m5Sbkt2Gf7CaMp7/4bXCKrgeGd2okGrXIvIQBV3vV+p8kglO0Zsonizo7KwwAu9KmEZbDzMnT7l6
y1E4r4ZJvJl23uyksng41pJynZZFz1j/wo+ILlRiCOCOGePMT4pvReM/l0mkVqk9r82ypWrMoHai
VPLBo6ljw4q3wLB/2YVgRteZqpVBiWdPQ8lkv3ITK/jd+pkTr9os4BF1pQ3kW9JGm0mvnSCvh6Ds
dCoz/I/SMWcc91g6ALFx42flUbHXE/V3T6/e2bd+r2uHLSxd4xQnsJc4G1N5L6VGvfSwqyqWqc1I
n59qmufOOI1xcXaHD5GQzkMxovyOPRU8tC05Bx7RvftLUNq4tqF3r/7aR1WskbOIt0pJjstkdabB
qmKvmyr+0cMnn+NmM2vUVunc5WCWTv5uGvt5JzHUp8Obnnt/Fnb5KGwp1rONWJ0TLuuWHc+AE2/N
EgSpO/d5lXmzUxAbbnKzfe81qJLT94a9yxpuATcj6B6roR5uTaQlAc9OWq218oMnGmlrw82DrKdT
SmIbMhu0v5mKcRZ8vQCGmqmNsAhN6Skp3twofgAG9cqSejJXndKkfDSWjSkm7ndJ/DNsJxIa9K8l
KSd/P2rQaERFJQmWqR6Aw2qAwk31cX/WdHeTeLROJUY5bE06l9eJ5SHkalfYltYGjmFJkrUDeDNC
XRX+fI0G7Zg59iM1yIf2AxDdcWDTyV2IWosJXClFfhR98LEmUxB2NsGeeZPzoe+j/Nwn5K1pV3qI
uv5B06ncaDnZD6NFl/ZiiCt2CGyOvAYomJWouOppZzqqrZ1M52lbtEhcDGinzimtm9lNdwt5OHCr
EB0exkFs/xRI5uumxGLgg4QIyrR7aaUHHcH1Zhi7wwfzZ3qcrehCbJaCF02Pt3VmdRc96R8I/WjU
hWZQFWbZ7BkOVTa4z/H07EY4EfylatoftGdaR1iF5u2XNsUKy5r3xA4TwLXGuyzM1xbcwNSf4fpW
W9vHbzrOc1AX9gHF9haKzH1z0++anLJtPNHPXgE5la7YWoo6+9nkoxu7Zyesh+daT6e9TsHmuq81
oKX8vkfJ4pShV5qWPe3Drnx2ChPkychwtEwNkwURwi9Z5WJ3IhLdsnXxN4lZHEWT0wQ2eq+iDhGi
an2f81LhhMifUuW95vkDZcVYu2HCOLn8kDNcrwYagFqSIOPIBxb+ZLJRnCvUOtcbVdLMuejF24FN
ac7bpvLYUiSz111QxrYowRISEf+gaSiDWEl16ppxW9oZCEnqfvelM5+hDEcbQZ3pZqj06mJKEbAv
emNEjg9Rme/7OSgBmbxV7AJmZPezHdu/dChqa3olrnmmiAJRJr8hVbkZJakQaQnw0Rm7epox6xcg
UY7dXPzuHNaT9xIrQKzKVpska0Yk3fxbMubtiW5Pf01qud/UqUh2veNkK1z84b3Xs42bavmOWmP/
zCJh2k9MmyfU+PioEO0PtB2GwZSHx7gz60ciHnr71YZadZqGNj8Pyw8peotrdMGYxPlBRZFx7Nz6
oyD7uh0tcNTSsOKtFAD2WPR/0/M4+dYliM8N2iCCdbnRQy07RDXjN4L8/HC53LA5judDxPuVekJj
1xjZ3Sy5iVS5pfMJYjEHfTjBa6GrbcPjHCsYta1xxvPerQpAyVN/HUEIBxkkUdLSbkaiD85o4cbZ
meJMNrbIEwFapfXUbcQ7vbUfgATVSxPL9AVIIwGe+DhEbIRgIDYMR51aGzX3s4hgemTmD4mcdmoK
9vgdBVJm7o73WSeRr/e6dqlcV+eJ4O2BCevrmb0Ge96E2iVi+dAnhunNp66mjcu98GT/AscouVLJ
xPs8JUXhdTFnAXsmDlzYTBglr1JG7nb2tM+ZhrrSDs27nUogXoKiiCE29uTKis2MN2vTYrYlGNBA
Aintr9ypvIODyF5UY31Bri02SdVyJyQDt62K7h4j1u0qs3bwiEQu9v+qX4vRsz5HK3sytQOjZnYj
tc1ZCQRsi+hfnwxOMnDhbr0fITTvkF/J81V4+ekxvmf277dfTTYpmffhGOYv27mm9qXu7AYBdOa/
8Ns3biJ+MPMWO8jOap/miV21acGTssX4IiYDjsZkMNzoOiVofulvCzv2d/4IGbljhZkZlXdJCiiZ
bqne80H3r0ZD/a9X2mSsuocWOTeyJMsd81aSF8/r2T8T+rQubE4wbLjZylW+9eQvPyQsjq2k+jJr
GzSE65Vn0jg02AFZxEXI94DKo3NknNI8i98MevU2tHPCiB7S4p3USFDW/kkn4XjylRdS/dtHe1gK
DH11Va7tHmyn283OI4p0rv7OLh9M78FeCvuYult5BH5kYm8zpa5idgZHHhrRuUmq73otvUvmjBcs
P9Zzj5d2nUSWsyOFbe7KxrAOUUbpucy0Zx5T+neiXkdhcU/CiB9uZxNnWZQLwkhd+NkCJgUU6/dX
U1TDjdLZwEcYXFFjqX9rXO2Dadb96tJyqy2qmp9Pzq4eazBDlFutJls3NonPjbpu5pb66LRkM5Cb
dLzWyS4XI26qUm9OI61i24HKw0+fe1492e4Pv7KXa/pMqIOU5LbRNO1RSW0j6J8P6W17KZx5emq8
19I4+tKfrpVXqmuVjNnKYkC9juPDK6PiM9VYHbddteYF8N/NfHxEMYW+xLiPPt+nj9iJtnYizj1P
fJhtLgMGfI0kgBpbX4YaigIuaPhq0ZKMlT7zjRFWe84J/RozZzqkhwHqa4d6km+T6rzAF5XLcaHj
uc0igw9Q+xbXmvgWWYTNbcqr09nZwBvvETmj4gll51SSV+fowSsAgsDcZlCymHgBpfCJiu/pYA07
fA/uTi+U2PQ8hV5AFac4azz9I23rn2T/1J9mrO8Vnd9fVLgz/GnptQpRSixYwFvNwT1DKFK9RVoP
9Qe9fzux/l2OhXoPA2le5WZyZnPs8jonKxK6dG0WTsU3LIzXhHoN9K7K2lt18S6jFi57H0ZPQISf
qulh02P7y1o20D/zIRMfoiunwKP8ibO5QszI+u5GtDeA6arOkpDuuiw641ajkW80M2pu7tLOhjks
DzxffSOTfI3mMt1h3hp2OhT5icfY2YEUzqYcKnxBd7NsenomvOwbtdPGzmo8uSOtT0OxSZ5jaMi+
j6FobrBp6TUok19NtGPqG9+g0HIFth2NGz701dxOtujxEIr0aMTXX/MdiehrG9eF22fnBhLDGj1j
mcyfkQ3ip5mh0HRg07ZGBcwn0xbsRQJ7qyXpJ8FG6UueO7RoN2ibIkffbnjlLPLQZjU6B0vVrMtM
UW+krAxmgRKLgB9dexoGYAH359zM8i1ezHvmTSgLnpg3opziVZc02b5LaGm38PzVqOaJS3k11q69
rabkFnoNc7RHbtMU7cb07GJDZs8IHDhrVFZoMF6GPd8vOkvjNj3rlnPvwCTfR2S2NXl8ay/xJ2Fn
SuBVT0vIXSIhjGkJToXahL5Im703m5Q8QsAIPDWlVGOWrFiVpb3C8311Qh2KpA6ZBU8oiMUMSqJX
+PG+Z7JfRYiYJwBbEzIAbCzNWjFtVSfbydgvSPyFnrLWleuIncwFiw40BFa7hncl58M2yesxIjS1
jepDBpIHTXsCGtFu067xOWAw6KvWO8NU2dShjck9zIm5A4AL0TF3hUz6VyxJB+K8H3MYpm9NyYq7
L6R9aAVN5qpypn0jtF3VpfPWSzXUwM4J6BjOttQYl8wf64o64YNpiwoM5DU2zfeYzecxgsQY57Qq
NA01E0lcHmddGE9d861SIRWXiQN1WRfa6fcP7fKzubKLnTsO7c76ZoxwhmIUGwTVauQU4o1gD9Vz
PCI4RugmnltgogHpWJoIiha5kY032whNNX8bHA0GPsAMaJPV6YFZNn6gddUBigouQJWmx5DBY0V/
KlhI9uiqKPKjsgqfv+TgH60UsJPvKCwq+nsxghmvZFJztfSe8wGo0jwZN7LFW92MaHkHdszuNquK
fej0d5H3I/ObtcZcow5NJ/6kkEvdqSqJ8BBy9KqOmns8XtXVYntvPWfClSeNqJG32G/C3n+HnLaG
uhDt2h7rQqsDeMIIdRLKTk7AgZaKCF7AeoQ+aLpdehaqp7MQfhi0jX4cVkVd9yel82BK11RpIkOv
Ssp+L77l/KAtytqEqEEb+u0OuRjMg4Up6JQ2VM6WjOvrSUXUJxTdp9mD+qZ10lmX/fgj0uh6qMpp
kzWasbOVYg/acOUa8YcfzOVdQ+5Sf0NFqzHL4amO4sDBF03xBDUd8CvOluH07z479XmO13nXhHuv
HNxd2cUegfQmsPIWhkg9VGuhK31rFWjY1OR+Umn4Y04HCN6l9WSz8diyOWVid48QeyZQVTyxKKlD
jvL7H3MH1kdzSnn2VcmnFJvyufCe68nYhECiHMMJb8XQDUfhcxGLhxLfG0VXCCwN40lTqfMQc0du
+05fJVA7jzz3Oy61xoxkIuNgpeNoALiNgfceyXJ4YkGJ5t60t9GVww1TeswrZq6LFj1ndJN7HKpp
45hdfEE7tc+NvR8nVFvJpnmnEusTYHt2UUDjnr8iCj33JZadYxJPQaZjV4wcuLImXexn/Mr+nP+K
0qS4KTKjOzuayh1VlNOLNfLMqMbqmVT4C3Je+awq/+ia+hTUvkbA3mdiLsz62Z1JdNlxzaQBoGYF
uxx5oJjMTy4QWzuMv8wilefez9xHTe8TNgMQE79/qeLK3/Y4/ng7hXEwkIXfh3U8f+vnD38arQub
ZFCM1Hb5Wfz6+wdz9LYmTNphfkRpFm2NsbbI6TM445IH1RIpqm802Z/rXI60ILP7nyKaXmHc90dn
qN212XMd5y2yZR2AO5PqkWsRHorS1K/anGdY5hikf/+s922mnyrau6lzpcGzOzkKqhDNpO4umyVB
9F5fNyxEnp0fRsxamYNF3hnR17nNyxeSy3nP68hgnVqVl0xV7HFGrkBT+e6DQoRM3nQwWJqXWdMU
NbzJqzs3+g1HQBM4SZDiYXyFkKTY7FyB2NGGmmYdKnfBC8PAHJTwSjZ2NoeH3CNCk8qiZb8fkLVk
OoYSLKVBEgqSFkNTdVNlpfH4dfBKe/49GiZvHermvpJtdUQZMlYV3gk+YZ+ALOoHZqcfRl2ON4BZ
0CDGkzu42S2WdXvth9ZbSREaVPJ29Y43TL2NDfeFSlyeWApiauSC1tTUUpBnafVWTPNhAoq30kbf
/8A38on/LznT03aG8ULzT1O8z0kZM4i4+7KYfyqtjB5iDA+y6nDnj0N0LAgxf+AUWbGxEH1DLi97
ttAIT79/GGMtW/VZDrqk9qhgZRaM4uyrhyp/nq3xhqtAewc5Fahybn8BYz3G0iLI7b6iZwOTraC8
I+iqg4GjbKhAPjKW8kgReEIkIf0BLsHNn2CeCBZ8V7NeHIeN2NOFjBdLw5LRJB9LOfspKWS68uqy
OYmY8Ynrxba3+aZXWgP5ZMD9KVqstw0PAn1MNapg8ZViHpzW+mgF9pg6p0mz5BZxhB7lhsd1PVXs
r+yOkcjhHURp90OqHOq9TD+MhZcIVgjkrcUhB+pmbShI+hMjGwiK4SAElT2Apl1pX1jWCw1rnJvp
L2GixBPhD/LnrArOWot3XDkp20ldQ8aZyIkdRJ8e+Ddz/gztqbSiDtNhjv1bc7jURHWA+0mshmJS
Tw4ooyBaPJdoXWvLXniVjvamiULbxx18T/ZGwFhMMCZI7vIQpzUMQX/+bqrzjPkVBQOeHpW4nF9v
HsN/O+bVzVlYkVbWvRUGUwDW6ixITA2sJRH/wyjJeCqADJ7UnvSqdA5NbRDcCPWYSP1Kd2xmv6V3
SV+WB37nnhzNy46OLmUQDp2L06Vm1WJmKuDBfdUj3XokEnJAS4xzjqfotRoZ/bwkRKIBofq7nag1
zLvnOTmevAw3MPuOQ1g2W3YC4H9Qqek2/oznRltX1WAcMh+VuNbHDb9S6xLU2xa9r1mpJoYo4XvU
lMRLFLpVGxOsNDH/ygwWim46pvbeVd6tLoT2Pigo0ArCEq31kzgQiHR2XJ3yYOj9L78LtCwHvG3U
G0s09UM6QnvmagFA1wnYBTRb1+Q9HasIY1GGvFkBDiNvU0Jlnsp4ExPzxO/RkecZcmq3p2VS8Za4
oxvDnchT+QU281xn+vCCWRdS3+LdKntvgRbH/Z5EwKkq7eiKw4gTWWDSDrVhCCol+VrhWJ+6vCQ/
w3P54cLJuWnF3MDUmftdFvc25/5M+7IKOXTS9E2FABuprvsrE/7/M34v/7qjEWOPga3i/x7we0l+
/Oz/2SHyj//jH9k+mocM5AQHBuPfHCLeH5ZPR5BhEKlDjPhnh4jzB5ckn9SfaRqO6y+9Sf8V7nP+
4HfocDRsF+OJJ8R/YhER/uIA+e/CIv4og9HAc4RB2YnPr/5GGYD1aDqqlPFBN0cMrnCtIW6PiB7V
nGYHn8bwhTeTNKH53et8Q7lrKoKM0WPzM6Ves6L/z6Dvy3Qbs/cDmARu9z7WPcIhCLIeUOya2nXX
+RijHAkDWg5Yqk2LmSO+1U7IRA45Ghpatk/KuctZeKSLVIJhlX0bzsbFW8tB5x4IFhsRRW6zGjcu
ika/1ackj49c0WMetobVTvO2BtZKvok2Yjz+RuW475YWK3vnwMyPzyPDt361ufUAKsmEFRIdMqwi
OuAqCVEiOYLExaAihihM5xIYaELZIK9UKcLSVW89yu3RWoaJx2PpVAzI+GeGCEKqnNu9qdia7vU0
wUCLO1TEtNGNHGI32OLZO1+GaWVllfZI+JGjwQs6Iv/W2ZpUFp2A73Q5jyvMEu+5YJfToeG86gn6
Ium/ilHOwnxMiVCbJhGhkHhqrJ9644BDxnfAXekHgxvS36rIWCUcfV4GBhLVOd6OETPuvlV5jgCf
OgkTEvKFVNENiumg/zTtTNEECdh6JKPQZviFaLHVw6qlnqV1xJHGI/Iva/JponlXsNbkZe7Etaus
8kJLz7jT0Nbxhva99tVYIEmpRR/ImF5FGpn5vexKyq/wXCTdDv02tXeZG7OMGXKvRSyZWdccKqh0
zp3MYJkcibPytGfOy+W2HngbkFwYkAzXpmEUX6GNaXnltqNAg0ty9jrk5VPrSfia3m2HjDXe1huy
XByVJmaib0kX5x+MthTq+DVP0j8z3Rq1n3Q/Wvo1mtxEfTm+J+xrJIkkXvUZu2+8ach+gCDt83k4
Jr3tVpQDJJRdcJJaln6E7DNre0Z3DXJAo/xx5sgbSB05bFSNt3zMOS2MXFa4mHQXt3Y3+V35NnRJ
C4jcIzSCv3Ruy4bxJGs8pECESefexzM1RoZoCIoUUGa3I1bQixowu64NY5KL9QN7fhVR4UNxWD48
t37iQMRlBsfLocTs9AfYVnl1GuEGYX7pbbsarirpY3tnKBualnK6PvmuZ9D7r5Myu/w5Q2UdnrGq
C4qUmhjqUcAdz7V+ahbVQtAixmm2TxywFRBhyGzZyZwzPo0EKpd2MJoCM6tYG3GMfLMFGIfRg3ks
jb5kiaHjQ0zQnQCccdkEUcxrHy1Vf+6yGkj42MTf8nYsPqMwSRWJguIjMsVJywu1K8bcDySGZGaL
AlRzUWluvTMAOJJsxNvc+xsh66Q8eF6MKoOe3vXZRwZlKjqBdIn1P13BjvlFZjipX6xqaTmorX7O
n3ThxcDzGtud033rjFEBnLittQ9eaESgMNLM6eR4bA4OGR9bGjtk6bNEssJeVkcc93FxDA178LbM
iqn31rh2FW76GvYPChQiYPHatkXebruhnWCZMx50hzKOXewvs0V8bIFmZHycQQAW0rn0voxN/FQU
aU3flKdzbWUhOdoyaFubL4+5gNET3KI2nqDuy7bbdFmoOdfcZhv8EgOqxDTrpl6dEC8uwRjeYVPE
WOv0otCvMopGb0+BrI0X3HBMab3axP2GT0/Qk/XAlJZKZFm0lPlXaw66fbG75cRYtdJ3tfkcD52n
EUwdyG0wixM1pZMkxUx94DvbLWxSLp5Pkt17j723d/r0FT+rsgkWKyLVeWN5YVA0rVd85uhYPOxg
QYV7qyNWdbek3rb7ZBmg4DqxNoqecrumyAEFnHHKY5q2IN/4E6wpI9f0iRzhWAicIlNvxHzMWUzq
f5rFIHNKEhrfYEnBlgP+5YhxESq8k7o1zau8g44AB/0v22uLHxIx9Oj6hfsgY7gA8caoVDvVxYZ+
yLA95w+/8JWBGyUexAn2eDexS8dH0r0ZeWcqGtZkiCBsOnp/GqKmkc+miW/jTa/M0bWxCBVdeKxa
riNnpwxFnpAREqm5FcmQGuuIcQFePtO7t+UpVrDIh47b73NcJhPTKyvvYyhSlt+WmmEvjv5QiD01
ZqO1TdyM+Zk01Z6VBwNx6gApqaKklIhLropayHzx7GxtzTL0J123ewCNOYfvU5sDCBy4P3l85DdD
O4vmm9llnXmjPUpzn6Q+F4TctJaz0INik64tygRpZ9biyuneRs0I48+uLlR2QYHospdoUqIaNymm
9Arg/IxnPNf5sq+1garwZmsmG8k8nZvnBHSudeMJe1JJTHIiKzwqSMIqdgL8A64BVFjr+63mhilX
TE3W2VuV6La8AfVTa+CYpTx4OMeMrdXZXEfLqqiTO+nOZHjOHcW9UvRubxzo7LXrQ5OWNN6trMQa
2aAkNiYZjGpmE1mAg3wM/P42tQG7fNIVJ6anTE3jdEoBOPdkynTac4jhRv4P1CXXucxx4jv71pJh
eO3dDvoLNo8wGk7azB/5MU2h5RxjHxntkFQ5cagVRtxMvtFo6JfPyYgzi7tSP/ssfmtspq0aE/FZ
pX6YHrlVwfrgwT0llBrF0csUNrUVIx02FX9QOg3czXqZTqgBWlm5asMVRZEciMyChmKCzMbYrNj2
TdnR46bU/sziRMNXrgoWvgEVLqr70MEmJN8tlkLxrUNeHBoeZB7wnjY1LfnN7ktX7ZMamxx9IjGJ
OU4hsJhKDFW59PA4De76EsWurzGMtV1HVo/g9Kaf2yS8scN11RYyn5bsGqp8/F019ZH/mjFwqE87
AX0KCIF3nv+sNF/ab4PVGH5gD2Nvn8hJ+eRU+1CJxyiSrvlRVhPsQGyGCaviTVs3dfLLGwaNNF8X
+6HGR7nGPQ1EpeNBwiSaDl8ZpcwzNmLZVVRCmljq4h+WMSd1swIsnmsbbSrt4c84Gdh2AXbTeOl5
TOLXC9oJuvSiZZvpc1WRGzVWCa+6h/3AHGrS9YnDbu67cNI5RzuEJHgycdLaF5VXuNbYlYB55PxQ
1gPxt/Geoco5SKWJCUOZUhnL1d5HaNga98Y8bq2X3EroVqaaZU7JBBRJ904ZQcg4ii8mlmfP6UCK
glScWMLUrDZY0eTO2KO2JozpR/ikufWtRv1hh+uoxH+LfCFJkcfh4t3Om85/dnpADa/F2Cvt/vta
8x/dAP+9CMAVA2v5q/p7ce3ylf6satUmUdx3//v3b9Mav6Db/scvtiXWM/WQP1v19LOTef/PkLd/
9zf/18/ff8r/43YHU4W7FZe7f3wXlr/Lv/sV/uXf7d/78vQxwXWxLW5d/+KC+TP/XkZ/jyH89//5
10XTM/6AOucsHff8eX+xYv7Ri+v+gYHII09gOoZLQSyIo/+C2fl/kE1AmNcNw7R08U8XTcP+AyCb
T8euB5lN5+76n1w0Xe9/XjRhytk2awSTelzhQ7Qx/wZASzIPO3YKfoJdkPXhLTBumTYdSUl/Ig+Y
dvadGg02ehTLktJKZ22rq25RfkYb9PVv2reVaib4or48R2wPXlgoaQHT9JRuCgE+dKNo68DFoNtC
o2aK2rFVHzYRSADmunYj/wKPSxjk7jR7Bx7OrET9jDKRLfNQf21+o8uxIbL0pjuND61oJQ7uLIt+
JL+556bjLUpPMhGtDn16M2mw486x44mrP+GFnOh9H6wcJxwnSc3nlb0PhFAukfo4LZbPzqleAbeh
tFJU0T2nbDMPSePE176SXCa4B+rvZZMn75zMzDq2G2b6xkjm9GXEm3CmIg51H2DGiyKN8IbPDXqF
zwqHRBEvcc1fx6eth/nOmLZhvzhcPQWXeFXrlvZVLAh6apDAaXfjEoaHY5W+92EXj3RvdtOzyU8R
oFJUWCzZBplHUem4r/y5Bhg+LhB8kZUF3zTWInvKvzDy1h3AfLDrjIA+EH3JCm47QvmGwNnMJdhS
4T3Aola/aORtvnCRO5fJHeHyIy3IbY+wGtD6iScRx9rGn1tQ/oCr32quxxs/q5NgmUzZdAP/JxCc
r/ulEMDXbO2mZ6l2iv1M3+ZeGu2dpUdAALc6IHA2QTFn+ifC2HyMRRTeua6mFyp3qoDXg2ICnIGw
znq32bcGzq82Lfw1FNmRGAa96+EI4MiEZftaW9DXsJhUFG4sTQjO71IEP9e8xbX0ZrTKKdZhhxdv
PVGJolYz2IKgAdy4zxqL/YBfCyoXMg6hdzbWyU1DGnm4qdk2AdrEvDUauzmacee/kQjqvnN1otWh
+t3wYBRg2VYOvkyKQ9R86ehRBmWBw8ds9GZv9P1wh31NS1ph4TI2aZ05FH8VSvzulkg9cbULz9rj
NB5eaK4vTvbSRhHCMPoFWQGgUGRRVuG7pfup/66wkOxhX1zI1+v0d8VFHCXRxdXL4lwtDRgx8PeH
aDJnI38XZMw9XRn1tNRmqKVBA/skZRrG0quhi6F/t/4Pc+exIzm2XutXETRnY9OTAwlQMLzJiPRm
QlSWod20m/bp9TG7DtTnXOlKd3ABTRLZ3WU6I4LbrH+tby1dG52j68dJFPadWJo4KLirDpC4dWDI
ua3tW1AEXJVU7ASckPonDnrGcyfdYe8M4/TZLo0fucfhYt+FnvrMvypB5lhFcIW/qkJsQJ7bYukP
wddnote4GmekMHbda1NQHowiQ9Dd/KogoQu63tWZ9C+o3DB9Ga3tqqWwJEZGeOKaEB3DxjYeeWb6
/dROXKyYctiX8qv5xDOXFpQuAgAcgDyAEO1Ec4rNRwy7iBPSZWCs/8HGjNE2FnhP1n7Ydxerrxlc
DF/1K7meYcZw8zI8YQvV94Q/+hNQRHHSv+pbiPmCSmo0Wl3k3HjVhkC3xCiWai9upuS910TiYea1
ZmFUErFFE9P4C6sGDvPU7loKsi2/3GYpVxBUhNGemK2AvV55PLgHvIzZLpFcZJbKC8LmI9nJdF2Z
rDWxr/T96Onyvp8TyILepDlHruQ8d4Xl/hpD9WcrNVNsReJaN8r5WDeqP3EuM72Npo8Mnsdax3nt
aXN20pxcNzfQP4YNtYPeIedqsW+n1n0fjSK5tHMkeQIbCpBJWTbd4o8qzvUU4lgTTlTJHQYHAd9F
mxBwZPSrd0TxQBGQWA+Ouxg7O7c/G+aCUh6S/ppXisummXj5qU/tHlLM6MlfDcOUj7K2OcrqaZMe
zc6GOQm1a20XjU1nchgh94QdL1YZe3SrOMTtGYNRMr+hGTA7htSonIj1W+vZravHXgwtaeG8b1B+
3Cm2NlgzAbOUXPl+xYSRqcfhY/Ni9ZVx8bKp/uRQaj5bnrQHbM0GHMox9e8Fz7eLZ3eo3gdFpRuY
756Eb8I2mqx1JKifUkV9silEX7prTMzRiUujReqAmc0Q0BZq1AE7NzaK0uGUH7jjBEBK6yxSybMd
/ih5UvtNhbKGrwPPb9BI8DcBCLqKSIXXR69fuqNDS/Zb3Bbps9AnfSlu7ikTHinGgAPE6h/O7QGX
pkgYCtdig4Y5HjulGsL4E6ybWYu7b3SB2p88Vu7PJPXCvVZ75TVVOl2fTdOZ54753qGhAZ1wdFHl
q5YzDDuUNzg/6ylVHzK245NHCSMBKLpW9kPh24uxvsEhWxU9SVjLKm5NPg07/qTkI+ezSpIOrdgT
RvqZKOgneeXMGdrKkD7AYTGpH4ytnnpVPECGGtXnEJbZS2r2z5E5So3tycvpHosdelDDzi9ekVGf
R1zA2yapXEianjhYxgSwIYsxXedg3qF79Gnx1lNS+ZwWff7ZDll7sZ2Z8d4UM8dBlbmX/YhrqE9D
AWS2GMkd2cIGg5mNTbidWOywNxM8mWw1XWy7ppx2Kt2FcV3p8yWjovG7OyXhfZHDbV+BNSPvga59
bt3JeqriRD+Qqky/ydR5F9jcWUhtr1oVbZs/DG4b3svOyF7sSGh7ajhj6DEkxlAu2mPVK3KSxWRT
WI8dN5jCObznuOCdpSgybBVaxomgSdh1UVw/Ccs1Z46E1GLaxkAIALWHlIXjQCcpC2W90zJCObuy
vG8L0HdY0RGcvGu6VJeca2oEWK0HOlPg44ustLtTlu69exTwYR7uJlq+dCeLA+5m1oFiTTD1cwOT
x8d9SIKstADaAuTf2ioytg1J0fPYZB1IFM0vjlQhTC+yHazvVjqoJ2TG9oHSNO9g2uH8o8xFSfKk
r/VzJG2+jUqzeXZKQdjPqWRx4TJlHeuunhaCR0lTbWJ/+EVOtU+swQ7HfEd0Q1VALDCsHAh0Nvct
d5l7hGya7DuHSJXMojfLES24QIH9IYrKc27r2qdOv2K8FW3RDQ/cSOVRuvW4Dpsab69VkKQsPdBz
iZoD9pDuoJo6/qHpvjy2s6C4L7IQGAX29e+ajzFxbS3CZ9p7xQ6JhwWyZE0v5gHX5+Q4lzQ1E147
w7vGCRe/LEEl0SmyfxZNTd4p0/sDr7T+kdS+tlfupC7SF4BJ6ipf+nDJU0B4fog7vNfEIomNSLqP
PiO8hofehpDYYd9I2DHb7n6qmIOSn6v1C05EDVRMqX3Axk52Ls56HsnJ577r5wyC51EWn/jA9VvT
p1qgCqNFpAiTcVdmEj5axM59mqlSWrpYOuvAyINre9KUjz13h+c587r7zBjqi1HP5IuXQlHT6OYX
zVDVzqEScteRUb4oeno3MuuSPc7BaBsnIaCOdmmqMkt1yGjZfa9F2X9Dxmg2OgLaNaw0yg6c0mV7
gTuy7tEbNxxF/F3vRNaGImj+JgIG52L2jI9WmuFzI8d2W+Is33WmBrsgiWV5DkffT/H62GOzKnRt
xGlZ8LbVpNN2DOuyY1tW7QPsQm8Lf9f7LnzmJStiM+D08HR++I62PEjCy16qGJ8FhG//jn7J/M3L
xHQ1mERuilh4706Beruys0K/kaIhttU05WtCXvVqkVhYz6ES30et0C9V37JUIFY236KJMqLcKHWs
whxDp1COZ08PR05NdfMkMqP8RuvVuCHko1MmrKybcGqPMYrAeIWP1fOf83qUQDuJCLGy4X/XDMGV
ImfPfXA8Lzm4rfEryQr/GEmF3JoVVn4Ysl6uB/bdlyah/hFLHC7+pLSqraZc8zm3yb5sYo1ykF6X
EePvKXmIrYZrhscqsnTJYKe2UFhvmasquitscEZmVE579KklKyaByEVl3XCzssV8ynH27BSGyYdu
KMLPCP9E4Esz2qfamGx8Um9ngxFAUFO7++wIjeZiGWuBBqHimYGFto5zB3gbiZ70MJBlW01DKA+0
rLLOpn0DbtgUj74RwklGyt1Wc2q+0Ddl4yyAAueVRB3GQuFoC4f5zoh+cjOiIYvgKGJzOBgVGOtl
ON9OWXGLaQEhI5Hl9q0tS8lOUuO/i3rZP1IMkJSB6KT3ZhFLmil2YEa5MrsifSVfa5EA9JV3YthR
bs3S4wIJK2PmxtBn93MYRWSfgWq1mZfRigkLuZQOc5tqJs5fp/kt5SB8Jv36MfikofW+zk/2MqjC
fdJmZA+mBuJPOA8X5ijQ2EQaXxn5UC4UGx1a6ZA577MeasTuhICO6IR34Wg4W8kKsTCcbWRqcM/d
CcHQhiojQKWt3MqVyyeVjyEDESYybG0j3T7U6q6I2sdrRC/yQU7eex/6V8PWWFUQhPqleKtdKriq
pYzLlQ64a/LS73/VbX5D7RGV/kFj+us//uv/oALhvxS4/heKV1AlTDjz/7VytE/kt++Uef7Trfn2
42cb/9Wl8Ps3/+ZY+H8I4dlEkH3D8v7UgX6LRzQhcJC0dKh6lv6nFeFvHAvzD8PGwPDFqfibPwG4
hem6DoALmhOwL/y/yUaG+/eykUPA3gReYXie63tIVw6dD38lWOAnpTfYU96uASvrKSumS0gmRNkI
0YHMLXZ5Q5Fz0xuMvui0BEsx4UDv+qeevwvhhy4Ys24ferQp8LE5eshA7pBbs8InXpOJ44y7pSXq
oukVC352qScaOvt+GA8gvC4xrWX7tsKXKLUlkcy4tZPkn2fBMK1FrjKG8akf3bdCY/uXWoNPbFRZ
/b0mmwk9rm4D2/Wot/UIaTo1liDfoxXL82MK7ZJ22LK+F+cSdwh9K8N8gV847ca4dR/G2aRLSU/i
Hw0j2KCPhnw/1dQZjXPn0zHD+F1ZVWA6ZUd0zGjxQFTJ9GrNIwtBl9T72EF9GBrLPeKF9H9kmtPR
+xlP4a6B77OVSzps1bQGjkndDp+TOCveBOfuNVNsEUQ5yMmmrIPJjIY3U3Xdga4EgPoL1ILz0MWf
Eu9KBHjYTASI9mVMaMZlTyWIb4+bpGvnmz2Ou9mYQQWlY6wjUjjTjlIschukYSERzyWwS0Lyd0U2
tEfSEE/c7oi7UPZKYKC29JVh98nBcMoQx2iCUXKVc/dwN2HcTjPWcJIW3kTM1cEs/IapazzSPK2O
OjyzRK+Za83DGwbomGL2tGQrSY3PnNMtgQYAslo4C8gloe5dfTYgEhJh5J3qpLXO89AYj47eU6Bj
hpRPr5Iewa9NM8AgAvJ+mcLSdyD875vZfZpz7Sjhf1EE3kInWoVk+Y/MgovnhLPEj7opkgfm92DE
5hygkwodNyAkmxzGVKs/NQzudA2GPlG4TrwxTWTTQxzc+5jqwZxOwz7TZH/BkFKsLa23d8CFnqLC
gDfktguRrq78LfYXDkDQEmjGHVY29V8k/yFKN57/Udpm8S6dTDt0BjiV3nLlNcnz1A0aLx5WDm1S
NA4wYHVj64ekumgdYRpZMmg/3cSInmM1MDvXAfceMtybdthHFAlQ2o1hiIEqMuDz2OvIMVxjuDrn
pbFnJO88jUM5itXk1e0pk0bIOFEW94UQMQTW0qJ3AnW1+qFV6bVtNPI9HX5IKH8GXdaTXLKMS9Lf
bHaVyU+Jtj29OgyvV4nw82e7c2Y/AEjyUBujvRUy7p6lm+ZPkPLSExy94YF6Fq4WVj1xwMujHQfP
+m3Zv1865c/bcjbbbdtNu3KW8WYMebd0+hbv4hSwhppVFtiAjDk/4mGgHxBaXpxGd3YMA5dX3Vtn
qQ4bMZqsLS3EMQCacrg0GR+VygabYOnEfDM+r6VfUNdSNufZhdrkEjz/nn8tEsQ4rU2Sldx/6bmz
3QNOJaruRs0j+JXdiMfCKK8ByxZ5sqER2CUlQX9ZToHRiBzA4qWfAcTsxkwcIJ+mQVc43wssP6us
7B/0DN+hZzvlAy0Y2vove8jvjfSfSDjfyoSTzL/8M0ODvzON/Z+L8j9ghSh0sDjERmJHQyuAuNGu
z5bDi8J7XZJt0sN3ZWfdyS9zQDRRm3wkWohtEvXBOuRaZekBfV6L539o+jd+ffPLQK17HJqxuWnZ
UpEcYjXhBKj3fASmccPxiUiWWShckzEJvTaSu9HhPIzSHO59hiJAOqzyGI9xfaYJrSbZH4c0i0V9
/J5QJj2u0t7C5xQOGdA/205pHozbK3IlwQizd34Avu23EH2LT0OaHRhXleyEJohtFnW/Nwo1Eltu
6MqIK+uasUKdmVgX+7rCNbxiUDuvfQ5sGxOD256zYQUApzaSB6kr2u5wLDgbEiP1E7cVmCpZzjl7
zBO5Jh3pnTDWZXtU0PmAI7tjXDFPFXuSJh+VYev0kztds+JAa/0CxD+8T6mW3WVMRMagaw37pRsd
SEm0GP8CP4+7K6nNewy0KKmRrQM61pKXRb585zcjbtTSvaLY9EfG/URpkXW3osmmByLSFJ2WjQpq
rwVbC3fOv09UH9/GQWZ3/VCQ+OHWkuzQVgokQ2bAYxVVD4TD4rUwZgpCJz37LkPNBqkoGjcgNEuL
T9HDddCEth2X+Q4jEF88YOvgW6J1oDjjdjwVkeecWedxfhX5dHPtqYVBCjxrG1oMoNGAJur1yjm/
dYO9iMl1chN1VfW7kVqzvQ6J64QDhSPBVJINopn+zVw++HnpOaxLISxDcLxmtXYQZzcxB5dj0VMQ
5M8ZHLYho7xgVUekjvuoaa+Va0IutPSB9d8IqRRjYZf+O7zX4ZcNX7XgEiFypvHYB45D6JdX5Kya
v9uy7m0K+nadXeuPBX3OA0V6IVb1P1erzCGVEzO15g+nuOaujrJE27vAiJKgNJK4CngjinuDurx3
KkyjajOJ0r62VW6Fa7etLBUI0ajq1GkVl2gf/vxeMxo8mUUVeZ8ZLVfwJMbeIS0hFFnxznImLDmy
3uNyEbuozUS8bpbNhZnUPAT+TGo8KOwE9JIqKg5HetgeweFA5YFj7B/RcIvjRCoXRid1dcmqLAXg
3FBooMTafj6NGFjXuQ8z2Pd5Erl9i8Bv8/Io0D1vtnRZxeDKwAoq4W+0TBYuoW7qtL+X6pJGkkia
6dIp07Rxyxwo0X/Vlq9uzNfs70mqDddZo8BJ61L1aPB/wRmOS8UDq4kGZl1YydXR/YEoPX1ud+QF
uz1UnezCUWH6IusxWeeMat8kaNBjFVbyTqFNLQktt/lECg13c15DAHJ1942Ln71NoqGCSBR53ib1
DLDBWhUt3A6nf4p8r52WYDda1CDnp7k3zS3NwNajTEvnNvqeHeT9QNQv5ST6WgoyChI7VxNUHSlq
gINggWRZ7H2jtTetZ3Ca8ce0vThVwdmwH/y9SMp5Y/TetOXQAr8rMxpoGGACrSs8KTyyI3a1leNE
LtoW2M3XyU3snU+qixv8ZJhH16myU6ZNQMc9r7m5uaaBJdGV3NDnOt+SSBPvOdrEI5z74UiKNzrF
VPSNq4EKkPuwE8NzHkKNh+FAkNJspPpUpbDfpBLEjapsXCO6OuQRvGJPWVK3gYfqnozKpwFEc1W+
ocWuuYa6xgeKaTWDqdIYLxMG4yPQIveeWFUEw8RErordAQqAtdyVdROCPgjIfgcpJdvaTLffSnoe
jmVq5luVmdOrnmF1WxUzIaihoLfX46DH0EjMa+oEzXVX+82+9CeN7c8n/sdB1DuNjc46BomASmtl
RYd4qsO1wbQKQDq4z7ew8SmLIG79fWBDeA1bgYFG1VBjaypbwTaCKMAHRWLIrT5TOmYPBDLiVQpn
jzAuyyiWagUrBth7shH9CHgtskN73oZ1P3x4TEKeRJjZR+V78Y7Sv+FQEfHbJUoLLyV1Q0d4QuPe
cCL9De8wh1+yKSDyh7QJTL3CREfiBgeKKX+0ZAt3MGnkg0UE+x6qbcH5Aj4ARIxCKx+oDDSeOGG0
pyHCYUmiNWcCzozIvCtqusBZtwsQYVI4xWsqM7kNeXm3CXrj3sRfmuPFshk8eLrfn03MxW+9boCj
cqvmaCSF5FHATDr2eUhkxEtP+L9ZiWpnptpcgGKCPmTvajKCh76aCSSzz+xsMvr7zsUWDz/ASBmw
W92jZCEmfxyO0Z6R13ge9anZMqzuLgIsD5AvXlmWZW95ZRDdDCT5bpk0WLs+7/ik1LiH9hEKw0uU
a77iTtAy1DIX6GiQLfFo8BXunU5bwJZyTG89GwXhQtuoN0Utzc0Um+NOdE66ZoAvXoiWAlfoDOSu
1kHeI3hR3RPXIgecR4kdjHERW4HFFo1gmRjTE1b9sly7StI6kmZl95jMMBnwtxN+rXoawbshQU6x
VINuK0WoHv2azVAIo76WA7ghK/sMWypxI8faD3ANOMF2Rhhf6lKDUZiK9pKXRfk6ekl1L5WRbmep
hdqm8Cb3VbdHMrxYqHeag3DTlzQL0NjgPzQ2hbQdhQdcWzOm3qsWEWZPuF5dh9mNTnlcVG9jzQY8
0TJ7SvIKmpyWaRRjxsJizaoa6x1AVPpSYL5aK9FaBygf6TEZ2/hM04wW0Batr7owl6jwLSjeNDpg
OHzKQxKdxOMpNQbn/ZCXQ0IodrZCGmA1Jl1t3CUw3O3kgXJtPJ1RGgs0aWgQY8NNuxc2ir+Sc/9z
Ai9DPpgdEKtB/DhPDvux4drHLElAu8ydd8ZEOwWlygaG/6kIPLzvQSJ1OmYnC0s3zzln/nocx9Po
wKoB29H8ErB7AVc1LRMz1e1yoAwXW898nJ2ihgSoNdljHcl5gzsufav7CQg7Y7eC0A2P8EqJhAS6
4VNMoE3VMbPabmempXlVJYitRXbM4QXWyTfNnmWH5pdXGx/fKSiCwjIOnpGZYHu0lCK3Mi+ZR/RR
AdW+scBIgNZOTxP+9ACjuvtdFTpHDlCZ9Bp2CVlTA1wFkIml4bQlq5uWVbXGTDgEWmLWd35mqms2
TYppnEiurKWYIOx5Os6R8gNYkYrMVtQ/ValX3BwtlBCSAGuCtXXXXq/NmwSv3xgYidszRE/VnvSH
PMfI1xyriD1STJhaC78CS8NKm8OiCHTHG1+UY4dUBSJhP2pOlBxLuPbPloKSDEmwOwjs5dXKdlrz
RXeiKaAvxX6VrGCcMeZpTxnNvLbdKt2TkPb2ddeG67YaEn8r24zC35BLC/6V8FHVUt6UxnguMaW/
t3UBad6NX2ph21t8BfmjPrHxWc2gnW1XL1+MuIGeQ2q73uITTD//7xeeL2/Sf4RkXEtwSMChzlTW
1hdD1D94l0IM2ANHinAHEc0A05ZHjDANXLlqLeHKXEfuvMEgDeypxZuhmzCYTWI3b2ruh1+sed26
iClYcBqveebopp06Repi1dGje6bIothiZCyrDcdDS26UakS44qnKHhKbp/pixq1pHWD0W84hrfHz
6hZ7OKwNk7eoI4748d/8uP/Yx6mbS9WX5Rm6K3ysmUsf2F8q7+AnGGFIW+pOo1QRYn3qfG+inrk8
EeqJLZIQKwpB9m5DmvvZZD4+hxhayH2L4f89BfFKo51lo7ok6YzeLSrGdY2GM6PzRYdEB+qTZmEV
k2eJF7MRUFFM2AANvCNuXfKTbTPYWvD1U/1/cC/+5yrx/0L912Di/5e3dvEu/rYd3n2TP//ln/+t
bf++eO7P3/A7mOb8IZY32kPXdX5nzP6UfD3/DxdZFxq+YyIK+0sf3G/J13D/8B0XV6DneK5LJQEf
nb8F06w/gA0Di0QuYFzn0s77N9vm34nzGD7/E43BcPzlofqPh86zfCEo7NYJpjGj4E6wFDP+5VNY
LotajOix1724vmUPowLwwM8Cggjay8X5iMQ8rl3DaddVR3Jtqge8PFJ/sqrMe+4Yct/ZHHejvEG3
nTXjNFYmgIJZUJ1SXdVsyLsUV5fPGTtIBjt/ISwfr5U6KMbvzIV0cws0ZgSXkZ7GoZiAtdp+oBGr
PcVRnZztcLxj5t2vREWfCpYCufNa7GbO0raigLjt3UU19JYuFr0eD/PSzhKyZW7V0tiCMe7QLp1Y
S5eLtwAmqqXf5es76nYA+C3tL9NAD0wF5EozZ/ivS0fMONwrrkKbcqI9xs0Cbm50Sju45+zWvcX0
4cQmQxnUVlgOYX3yBmu6zbi3cTMSoe0rwYVkVVaCytWqfinLdtwP+tU3aTTrRkTX/EaqYtulEYJV
jqmGa/anwxVltqNTVtzl89xvumToVrrNYFG3t0ytmrXrxOdkUOhf/afoGndr1e67a7gHoL72Kow6
Wng8nJEUNqG9ZtDUM/+7kxrhrgQcMqqi5dill0EMgS/ULfgb48lV6W2sVb/W6uHBgd2+Mqjq9Uu0
FWcIONNCbG3jAJFiH9vw/MpyoiihZX1dfPXEbb9RFHKeIgBYvtlf/d4V6FGA+Yt7Thjnmgvxaijr
KcBedYFz/CpdMAw9h4Ogmqk0KFtxHugV5NAbnST3bJI6W0x9BZSzHDDWTtNBUFQZFBLb/KG8DAUm
3tGOddbSrtyEhjZh4dDkduL9vYPVcRhB32LUDr9nWv/m1+4tTBoKGbJu6+o5xa+ztM70UaBLK3LC
fY2wJRUDC4xWoGXatzmaTqkW/8zCDMeWaVnB2PV3ljcW28Gbx0Dvac4yRuJxOkprMHvLZULUBgyJ
XWab73XSYEmcWxsvP/9ZufezXf8YYVbKKL6oqf7GFkj/e7ZJ8lahDdtcHsxzb7I+i+QiSTIhFhgU
+vKB/1EUFTpA6EebsbKeRn0OHJOYu1UffEt7nev86hrWtsjBkWoxZfFDhGEBXQ0AHuPKXr/RMkZK
LTZv+dJBosbpXI3JtMr5E+BhfYYUS21ch7FOwsAUHYc2XcRw4Foz2abqgKtyaeT4gGlwNy6jVWWS
VbDBJej087r9XeJ58sgrEZR1Vq9N0/kREsJi2tWs5DOJip+u071DSGeeb4DSpMrOWKVJcmAqpO4T
3EhZ63WsHt6Ng9ASrBj0le8fenjmayz72qqVFllSJeimIdNFCCsSey/sj1yJgIVPog0cZT6FlAIT
YKgomCORsB68XDsxMvbJRWbNNux4UqOSX4sTOVzNKdXPrmE+toBplr8AizT2i10/F6eZgcLaI/aH
0dcaA5lmXtAXs75BsnnWyVruSk199w1OkEliMuwunWndomStK5Kze5nIE0avONBNLpQL5w6dDhnW
Gsj/coBqq0LeZbFHRMk3tRUw6Ql8gB4RLO3SaU+tCdDfIsb2F1NGJJ5sWb32rv+oN+0cFIO+tTNC
pPWEtdMaoSfKUBFOx8rA5/OHFuebQvIodkRRaBJO5qPluI9e7N3amOlBz4q17fP7gTQWA7js3Qg/
Qkfe6UBtwFM9qhgXh3ARQBrtW0aGacMh/DDanCXqIv0cEubrqB57l0MKbxJY3YhH1zbPRqwPd6SU
noFMcdwe6aYa9RiYbTFfKIw8jUp1gatsupdGgL6dSTKvqu3ADumFwSPQBDOE6VXcNEeAiZ9YpHGt
oORR1KMFbjNeQATc9U5RXxJWLudcD369mcVr08x1gHcOjEDt0bSDM1Ys7/KgwVhgxhFkzAeDolY4
Uj2sz2N09gziOd7grTltNfe5Gs21TfYacZaGE0kM9gmjOT/D1KYYxOJyF2oojRLxiDrCaVyFoVHf
pVZr3lnltCsIEu2m5dMyNvV0syYYF9KIr1IlW2EokjyZay/pHI6bUDPOQzqjd9uIZg334S18yfm+
RAtdR8Jr11NHFg578r1G3GbnhZp2rFVEzDtrvF08N8wuE5z1qez2BCVVkPEw3Utg75sq8chH5so9
+WnpQzApkfD7cNwS2DUvZWZX6163Lihr8StzpAsQ0OkeQ0QVqDALOWhLue9rRj+RQYHVKvEGelgG
3Tn2QreenMncECxYa1pqPMSu324wTYxrauIPwN/TQ91j5bTL94XEvBNEoFBwspHY8kbriB+IyqaA
yeugghyysZrg6aMf4Ui/B1ZYYZzXq0uDp3Pt9JMVhJJ1V9qGupYapdPlEFIko/KjW3diM0jT+uav
8indxEmUHW3CAUhg/bQbpt7BRZpMDxYGMK91j3ECG1yLF0B4EgKPytMLF71uPROueiQ5zAgnaj/M
bFDrNB3BwUm9D2g9aUCAWEQV2D9gIQ4BCWaGTBXtQ60DjJhyg2ZK7atf9YzBqsI4CptGyrAJnYfG
4A6JY0g96t2OnrckGGc5fKJ+b0GUOgHRb2K9YRJOx7Tyso2yXGCrhspOjDvnLVRw67ERAkTHbGs/
4nlrEV9gKxbW3opH+1I1IJFA8hmgMshy0/5tZyudKCp6LE9JRiqNLY0tac2U4Z0evXFTsnXfN9qg
rZMJ2HTZE99X9DwdZ1d/dAUIM+qkmMbMYBX1bCy+F9U1s+Lo0636kSydQ+Yvaw9dBY7YzXu57WIh
HlvFuynoAriq3H31mqEGAckXzM8+LtSxXFfYDq9EFm2E1pa+G2jXJ2ETxP/zS4s1jP6sKzYj4xqV
N5PI897ktBo4ceTdwwnjEtxO4tvEsGVFQJopZ6ZfxpmK0drvDg2cX6ZSZbyjk3eit31sXtwep9Ik
DOsBJYtORuNdRmZ3l7iC+QDd4nu4a/adRU30upTmE2dK95LW9KeFtt29zDOIG5CX42sWVs+jYlDm
1fL3l3VbqulUOIlxNvrWOPO2u8GkRR0c3rQnWsIXprk3nO0isKcZzDmi6TlF5Y8H88rtoP0G0H9v
ir5f00+sHQxac5GklbYu7abeOWTj1k5jmbe6zY7Q06C6GDTAKhNIKrvcHeUZ5s62B7ChtF0GItEV
BRWTOpG/bdZEG/VNnzZMNRv1mJR6dLE9vAuupQVOmopDaJsga+b4/utLZXvf6rn04N+TmOtwKEcg
CxlWR/XNlVay74EqH9xp1i4dWYQNXtj6mmX+Yc4gDFaT/o0wcb9VDcjw2RKExhtqPuduiu9yxP3G
UOOaQ/8zzYfHKrGmILGybDN6yNWOcj+LtErpZIA+bmgullEglA1kJgYBdEH0Vr2ufJZX130j7QQP
D0cWcRif2+7ovlYmPQahqfXA8op6P3JFR0aEZBwZWR9kMZttV1H3GZcyOkYEp29+koOCMwqPLmCL
qG8NBBD+k3k3Z5SnGkb8aPFvmLgZN1P1V959+6FJrYvFTKAjHn4FRDFt7QlINyHafBU2JQ2Y1XBK
02oTtv2+y/0bogH0GFBjVuHgoxvaPgi19mj1+c1SCefict9m5ipd4+zKgzDsh610WUqifrp+UY/j
KDfxXBrlFkIAC0Brzd+tHOddrVFHazjNMRmYBhmTj/kfkW7lybq7/9qsa0fUD2Ma6XuwleEOOl3/
2FeO5EWlWLkstOWgXptngBLGn19kk8hVKqd6YxSSfZpf3Rz09lsflc0xwlLDYERr+ZG6qaCQSWo/
82KOdoKVbWtlH1Cq96gPVNEst5iw1VflxDNOVF07lLV7P3Q7wzGg8+detE8MQPqzQxex/WNGRcyH
7ps1hu+lZvlBmvczN5OScklBlaay6DG05LqObWc7LTahThCBovuz3SRl7RyZFZgK3C3TyAqroL/+
osZmUWccv777+tJkCz/W2qjMxq061vELAzAS9W1vHBNKZJ9Ldax4dlmIB3nBAxmRG6L/JuUzD0IA
2qVWxs+qhOdsquH+6590Wb4bMaulQxFPQLmIfp7MRif+znctCwM5rlCQ9vl35s5rSW5jzbqvMi+A
CSDhb6tQ3ts2N4hmiw3vPZ7+X+A58R+R0lAxdxOhYJAS1V1dBSQyv7332u7kCuwh9EkMT8P90CGd
9OES8sCbGXBpyBr0uoh5I5eGRynJ07iVY411Xm5XVWVTqQY9i8/DIV9Fy9ucwmogDOiB+4c0WR2N
TX/Mr8U9uZdP9wYX+pzs1XhrvA6ZfHVP1gm3C60fM78KN0yj5/tQOusX8+Dt1aN+5UGdJxu7/pBP
g3SpBbBsohWFhf9G+4OI+8w4mQd5I9VPv9rH9FoszeQY77RzoTk8qlX205vrtcqWwfTEfigtLTUM
QLMjSRbl0tZXW6rQ6STtLuzMv7GhppJdHegwtmZlIYob6hyhJFmPdx6y0U2Jbc5CgnxtYlLGF9ju
naEb2BPL+y5wn2I0qmm7Z4Q5TyJOGwMR7oLbpr4Md42ZJ29E9OONiMy1dqq3wbyOn868fzQn1Z7L
9+qcX438pH9hFa634Yd1Gy/xgDeC09qZHdhswXN4SZkcPS8lt/ZtoMyX52qE4XQvKYMzMnFYxeG2
peCdjDar2lodN5b/ob2WT7D4w6txg5BbLZHmDwjA3Djd7Ji2kNYcfW4WkRO86V+VdLA++y9T3JON
ZgN/herPLuYpTqm7MPbyGasyrSU1FqmiPfiUcCO7Bkf8nhv6FBlJc/zaRaT15rSibEpFWVyxvswr
z1kUNObEGtogFoDB8YVx1XXZebMtLpKY2cvKl9z5WxKA20LQBhTJXa3aR/4pv+p0J07qQb16j5Bv
TUHzEUV4lcAwydebyVoUXOLTWCnzKbSYvcsPhVcJaG2FpIv/y33UbNiubihffJEfdJrTynjpOyTW
5xlwbXPDCOge8pCHblMrzbrLYAp6EqBPvnaVlP6qtAKCHzIi8sVgCwGh5BTvFPWdnwrPVLkLDrX4
qF+ouOSLPzN94V87ZbKLAcSJ0DJWgPnBLszqZ87tIE41elLK6UF7raD6fWb9MkTX2XJeMfbqtXyx
3rx39aWNTjJj84h97Ex4Tjquo723ifn4duLsSevgIV2zR/YoDpFYtq4zEpJE58ST+922swU1nAvj
3PRbKJUzxCOEPWb2vvooHr09zsKl0a3lbpOCqDHe22/u2s+Os7z5CPbo9zjiGvdzWjT5rNgqW96u
Z+yYfmifLZCB2/QGuHfz2r5IcAJxOzEN1zd3nW19Q41h2CNiHNKTInHmoa0UmgCrdQaaRzVp9CDV
siy0q37A7HEuX6LH+BK957fqAr3CROPmh+8ejXEcDhrSZ59tOIXEcf34VGnNxsxjpZsSqbht+0nv
GegmNnZpxXlWD+WPKKTgFSFvlredAyY92umMnIOb8PxFeElO8PVn+cUrtzJH8/pidtf+fcCb+Cyv
9MCwnQ53gSlWzT1FoMLWxbYNzmuPn/EYwMCLNHedZxlhswOnmRvy3lqswwut8HhX92va27d9c/IX
Fni5s6uuh29olAdQPogAq6SSluWjfVQ3bV+di7vF/Zk/rRu7SP3VV96q1ygARtztvHIjQRUPE8sh
gnxOjELbmYl6zPOQiit5axVDd0iEHSyrnPc8JkWHQ2xWklHbYDKaBxZqHet9eoxYinAJ3N1bCSbp
JRjPwKAMRgmUcqRfOT0G7EkvE2ciV+/FkKnnLiLJKqFPXdydXuNC5IVmrF/eXYnZUzDZMsxvuky+
80A3+bl/JvecLzHiJaLTCdChkFoSTawxNqGHDl0WY0brrhZKaMySTZ9+cbjZauMAKiJEMe4kG8Nn
2eyCMJAXPsrKKxu7XdTE0qcax19CGYp7Liy47kbrwEA0t+PgwTuijWAhvGrAYWggdOmaf1Y6paFO
CMYtEqB3K5R42NQ0Dy1DdNDXwaR5og90hySQccrZ2gVWpH2PdPctDlr51S3utld84BYC6RpI3nzr
hh2z3hBsqrXstfFAzwTnViFt82t6rakMJq3jNeCqZ3UjmzPjM9S5JmUPeFb3WtGWB3uUgCEZZfnp
NrHqRNxSeltk36pG3lkZCSb44C85TYC0iVj2ws1a/2jbQUjfmgZHgg2MsPtmA3d9vPm0bPB8Km4m
93dlTIcOxRXd7l+/NXKdwNDoPyFeXWILPubClZ9qa5ezFeUG/SIU/LtRvnNoTlhtmGauKUU+FZ12
AL2Sq8laWWWKKm/aZrjjagGnbotuCtTwW6ZLJ+QYAKYZny20kG5fTr/8+B3QzVug6tnKDyhHLxv8
OVtkUM9pFHwvLu4tYtV+ERyjede7BNO68Y5AXtiRc21Ui52k7CWOAgYVWq6Y10pkkskRWLbq3oXP
RSe02kr9inIOfDB1FC7Q4W9+iFkAIFdHudrcGo12yXuJVXfQ85WfhIT+FBqBEqFQ3syjZ4M1Izna
NZ3l3l45KqVaO13yYWy0ahTbeq3l4UMZ2Dsn5OXXVqntBnK/W6BWLQygvPPkWw+nLiyr96lom2Ph
riYhsga4+NK3Ga0dJic7w+CxSbL1UJVFdugB6B2IO177Rk43pkIEKKeGYsnYOXeKtr7FZGJnYMmA
ap3GFnS/EWfB+iVI+u+asi8ydpAAZd9VsurOlMUdviqPHhaCJ6OAbqS+Cgbpxz5Qy00g2V+xpEdn
VGveudJs1y5p5HPcDWvNqsIDuiJpWt3Av0eOflsmiOb6FF+z28IFHmo5gVsXrNYN44HRPcQd8yQN
7VXrHTVnCszDyXtYb+O36L17VJf6zCqCMCi/cN/WSnouAizR1Cx6oqWQDLjNrEzjM4o3RV5FfzCs
2N2ZDwbFh7gf7qaUpQuXvjhHNIektBkVeesYV9zWx3Q47yy8J23SfuptGS6qEO5YF/o+eyKGHSrm
ZFX5o/IYtlAtXR/9yLTJiWIGCPue8QKdzhR8vxhKJ8/s/Kwr2reSA+usUfDeB0381hWmE+cxJfL1
lhdhLqy+6GfmpKpo5pPT0ruI87lFLhzIYE3DjbdxuWEkrA6BGd+szFinkL6YRMblPCrVT2Hn69hs
mIT4IweoZCHp1rHg6nRqDhYDE3GIQSpRp3ZB9gZniiW/qzbR1JaOuEOq0ESJOwGiMHe1VXkWe+y4
BrJ7wsr2btfSKvdCez1uceyKbcvIaj6O6y60qJI2xFW3qcNrtMfQNNGqJovVtsqXVtQbxQ7zNY6e
d1xPc8OUKuJmuP+IJTq+XINAhhg8h5XHVJteGMfwroHhVafGfZcqVg6JjPzCyoSY63hYuVz6V6WW
X2IYDAD5andxD0dMmKbEgM72ecwZiQW2FqeqA3V/MRj9qwhDewMGmXylCjFokXdJjilEzErNPo9W
DxQLDzahnw92nFKOKzDr6Ccem6l96svHFbZwVdhFtXKAbvgJmcm+F54F8dDvVr1UtutOhXPbMJJb
mFbuaK7rI95FnzR1MvFEA+kYB861YPCWnapNzT74qSKpm4+poezJMIak9lEINaY/FahKDnCMgDSH
2KXBGKpjufOaYmd4PWBoCbha0dOQ3mb6BSaf/8bfXkqjaaKDhZFj2OThIe2pyyys8JiT20DV5mQ+
KltmFcqWS5/XWYKyC6ZviHPS27F187eG/05VxA2wgbEEKuUh8OSMGmI2RS1o5a3XlQufnuJ9jZ1j
DXX23bPbT27ifs55MJ3bafst71tjpic0ZASSsezkgg0h3Iyle1bHq5KAe6R6QMzi1jYdvexYg3ov
wRgf7tTKfLeC0duldf4GjZ8nZWDCVcT85rIDy7tGLOOwK5yAlXjdevUOr3z6tMdvUmRKSykd/EUn
4v3AiXEJnyRjHQlgKdN6Y6VUGPPeMPvhIK2BsRoHcQpdvSFTzCEzq8Mj1SErM1aLecJE9+Bh45Os
uJ63ca+setG+jj3P1UqVvIUGERcPKrOU0M8dxpfj3C2ya1oGh0LzbXxexdGr+eiDkhmwndNjmn+0
Dbn7TlFevDTCABZijPFI/ZCR0w8qvP7WYFSIFM2uOJYfGO7Z0vY87HoNTHYCQ/QUg2k+dfllzGx9
H8WNt8zZXcwJdrTaHU2AklY+LkSmRIGGRQFQpdN6G/hGuY4beB1uKRsL2yM1Yk6/uGX31sDig7Sg
inUiUY+mA7ncYXLcy4wBDz9+wTKyQMboNiOC0s5U6nHnkrFdoEqiRoRZuse58epnDKlde9xCQgOt
KtRoEQe+4iS53sBnqAkSBaTqG2ncjKax19PGvlgKIQmagB2L/3E1ulW1BB9mbNPYv6tA55uw1Teo
sgBAwlGGqOYvGNHZm7p9EErNbxDF8tyi4dpPWjo3yNHLjRY+sbAu/UbhyJtG0HQkP1hBFRhp+VQF
W0e467ln9wvsNQtJtV+xRtMYI7p7LiHqBn4y88ZRmvvA5Wat+Yx1zZqGmgsjs9jC8xN6IQ1R1P/m
5Nhr71Y3jt4DpjE746klWObxtg9ITczDZe3dDJRxVlXNnoUznUdNec2kcCf0CF8XlKBEjcYZO7iv
2O8vqaFD4xZ7L2akEXrzMovEvBlZwnDI7WwbUzwGhWiawC2DZPphdAnjYZMeseZuI9dXt51Pq58J
+YOMsc0MC16AQ3neTJUiZdsZbKBrv9yYcrCuE8nGlJh9SjEpV1NL9l46vNeFRgWMSp14j7F5Zdpa
4HQBhZKY6oJVU12KNtD3YVcdaqsmgGXNRWx/0aDFQZeBtl0gp8nUYMxAKfL4lC0eg2p2jZweqUge
OR4oTeExzmd3g6mAV/nidjrVCRh1YAFUHZALj6d9CAgeQv0yTTomuNKbXWbinIeysYxscnRMNnaK
TkETzuZtFJnbuDob46H3aeUl9Y9o5KcfUd4ML1TODGu3x4hqlmXghG1rbnPRf68G3Ty6GFjTN3XM
+r1pmP0ewxyPIZdLHQINl3q1EmkOqkhJNoXUFA9BosMzcw3+paeAt7HOdVLixSwrSttU4CJ82vmH
zzSuLbX2radtKR+Lcmloob3wha9R3UpUCPpHQ3ynhHREw2TB8xc9nXqPsUOuqOKcuEykQlPJqZJp
4DewrKl3YPhAqqzkLDrpwbHEWPKU+JToLFsUZe4kHapHVpA6bzHgM4DhqDikLEOBwQm0NEzHHWkq
NNXUv9cu/xOFB+SeJ0EuSHTzPEDTWXsBfzRHWdt6evnnX378O0iy8M1//BcMoN2aNmpO9ErCs03W
/6j0esTQCLtSIKSvpDpXX+rWXrS28halrn0nPsaxo1DFOa1XjdSU4ATjcu/REbcIOrx9aAMGIBow
w6gH3bYDvfHjT7WffM9i21zQUK1v+7BO05l4lzAIbBvyWNusUQRbjGzZWu2y5Ea628BwnUEtcOma
tn788YtmEhhHrFx74Fi9FpZ7XloIvDX0yowqDl6rwsoTcdMTVrsmKLN8YtXJ9MzPXg6td0lhC9wl
3cbs43YTC3i0KqacmdqZ9Qvjfb8bdGwDZXw0XV1meWZGXwN4vtVxe6aVdt9GRf3hJbbgwMRVM3RZ
uBC1qR4RhN4jn8Vf9VLlEaVIb23iMv3qmWoM1SjN1Fzg3okw80SBKr+ndb2Ug877Lpnqhxgh7eMS
PphFnWzA74m9xmK/LO1EO5lJwzfxTB2awSUzuAxRw+R1GtX6W8lIJcIPiTW2YpSgPBXFk69ZoeZr
KWeGmUAWhNVjmPnOr8O5rA7RpjNdSqKnX3787j9/FK2irFsKZHW9T661gxRhnS2aHAtLWAejGd0z
Rgb3bHcAXPqsVDdmCt/FohtbVMzIvDdVnQ7QYdhgKlDP0qgeFb2ZdUpP90/g+HbhzZlFs/pRtroZ
bJcatzQnVBrG234waH0NjJGzlKEvXoJBKje+byfOQJaefQuhyFTSnTTGO1LayoPej5bhql8uewbX
kyb+iYe/7bVHWAjOuVTrDDj98yICON7bC4NSM7fsv2JPrhcJLpBZYoEJaVQMF0r3klqh+dwn/tUi
uLT0dI7+KXU+TtTbGgkMbmGXVNHMGHgEiCi0UabsYDHaeJ9LZsY1cnJqFhZ9aIO/jXr/MYSBcdGS
IJh5A6kX+iM9uGIntaqeFDsGvGCCEbjh2QxHRD16Ia0NPAuMEiRwAqGj61epfyFyFc+D0r3iaAfA
a6trq2WYP0zdRxiqj9AuS/Bgycnglqiw+eKZT6+IqK+l8MV8ZAbZ8JRr20zFgnawFfGHkhvfpNL8
Zmhyj1PfCjfYRI5NlSw0CNLc0doMSNmRYIz8FROGMX0TVKcWJGe5BO6kBySKaRmhgxd/Ne0S2qdP
UM1XP12lss8mnq9N6CaQz7K17LfNlfoa71w1AOT0Ibh5dsqIiCPByoiod4lhQ2FRaf/9R90tc1zq
VuekEc8Y0Zj6ZjAoPzixzKqHodOi1cT+3oHDeXgZ1e6U6+lnry4I5ZAzO5XNB8AV2iA7pSS8I0fz
VI2HJTETf50OxY30YH7kCV87pYsvm537i6UZDMVIJs2p9hZ3aL+LlqgvRUF9eUozV98mVAYvg8Ee
nzqFTg2jZVUO9FMbpeCF6/oOvNjJwzDZhFkNCDgXCTjuSQFv9K0JDp/SobF+S6bcNWkEvgTjnGOh
MqtuQlPjne7ATmb2PjQaeQ+2DzVKrFpXfheSimpr1uah4Ty7JPMEMhmT/RLyW4nmywLXVFWygQNe
n9LRXbLfXtON7p3jloGlMaZfIqC7zraFvuERUZHhy5Vl2ljBIm7Ne5+bYjFGTuX32zT0qz32HXId
BhpOIlGBR4HeTk1QdSxKrzgdhHM/qFdjFMwjOTy4Ik0hwMHpbTzjEpjeImqHXQYvCTieukr9ajvy
srTsPnDEVOzhXsBqXFSputUsb8CMLy+jiui0jAl01lmU9ZXdk0uA1cXIl7qXUJw0DiR6qDUnCibm
WiUGlseEjpM8B3JZ0cIxSAskk2IZJsFrqJ2EHVtgghm69UPFOUv2Kjzi5cblKlzaHeU7Y6YdvMlQ
0Ps1ygVZOYXRp6lXuzatj3JMdTEsN5chTf2W9vmcH/OUsnV/mMYMUKC2h6xvetImjUwwGkLjMJXa
17oi0+K6NbxBz+1XSkJ9b2VSSuuV6mvgwqyoo+Bc99a26uXoqbhjzbMnzdYuxnmKvzQaQJeJlr5E
fQ3GGI/RvBWTRCxqttpNvewROT/ZpPJAZCvy0Durd1rJU0+jVVgrrcL/FBn+Kiy9qSLGUlaFR92I
Vo7BCsOlBNty0zSKSr8xSkrja6hmbCGNkQm3MewSjkSYKfxzWJpgZRnW17dMdN/9XKdbahTR0sih
Vr5qlaaui8qsdz9+Yb0pmiK4+DWk31KDq4smuGQO5d/qzB6dXM95nKSiuQ++NVeLPl8nWkOVbOSm
N31o2EHKnOhHUe/x1pT/kCwW0Ct+6/k1fvb8qpDW5Syr+03wTMIXr0MirNmY4J3rVqrH4zlKwjeh
0EHUas5Q7QWGBpwsfxhcMZh2bA4VhWQs/mSa/hsvsjl1YPzqRAaGbhuaMEyTr/nzqyoyIp89EF9S
jEd5lU8PbUSiZ7XFO3HRUBGH9PuAciWr2SwfM6cor/Kltz6yZNMoC+0qjtpBPdm3tri8Fh7uOz3a
DAAWpwHMxb0YpbgWH2WzdQ+pKc7JU31tnsOzvtdn0914lTf7put7zy9maT5bJg3utmWHBpuzqzEl
in2DHO8kyflZbaBm+ocyW14u+kbYDtu5XHN4su9+/5ZA3vjLe0JvCX5yVZXxe3NC/vk9wWsgassm
8zGexKXvdmkwKzOIC6c+Y+S6BAowc9n2QqUw0II2gU1dosRBbFZriqPo1pUinyglaWniPxxmhyp2
QkTDS4F8SAPvxuL9caxJWORQpyPvmhs9OAbBySu4PQ4V5xhMOJGyGM/iMEZLXsQrbLVOZwrL6Hzb
hg+auOQvOT/SGjt8UFXgKE6ROqa2f7f6GQZYc2Vbh52MOLMPnsHHWBzU1+yj6kBkbZpxDZLDCQkd
MoGJ5JW0LgkbWgehMX2dFbRUJ08qjfwab/NFau3lwdAyAD8Xz11gVqI88Kl+VtivvqZvL5/qe3W1
nnSHtqfhsUQsezIE2WuXKNxMH3jFB17ePdKyz+ZSoiE3gDnXtU8boJ/L5gGXB5V5cYiMHa3H1kwd
KpEhgNThW4Z+GZwGtEwLTTNdteibWKnQOrnzPZRPGwX0UqGF+miiEfs+G40Udt5sfKTvE4kJP9Oc
XrJLiu65ZiVfxwcfpdU9spPhfZbu4vr7ywfu8N9cPibyASxgE6jMr7cU++hIyhnEb8I+X2TjBoj7
zmoe1nscvqeG+eqw4r7ytnwMz+raHesbc+dHioqG03/FecFHW2MCxQ94sbVNAODjFGyV9YZvt4fQ
G13UdYpCd7dJfHbk6zISKS51mYzUlKMqnCjHBDGHGoUMKp5DpK3UvY+ggOn1nr+BLBneVevaXBS0
Qh/f54X3bpae+LqTmngzUBaTaDe+EBNzalbkiEViXgvxYdYC231EmF0TANwUiGkAsZooyjZhWON1
wVDSPuJs2WUbdRI5D7VxbB/iRXoztBMpsvKS3cL34SV8FC8K17ZyKqKbtpJMyr4NC9f/orZpaK04
NLgbGSzdqTwEyK418qvGc/HW6VC1ZrBdXO6kF+Nq36WdfImeYb3tvsxP/4/4DyvfudjEkxtbTo6i
f4ST7Ls1Drb14dTDkeL1b7LxTtvN2NGNsA6WHcJxDj3xYbMLnwTlBQegWd1v9bNBlSUnisUf9dRd
MFPrENONE4plfkgf6cO9+g/JXSssQb256rYW26O1iEEHzOKISMFLE52mH958K17ElR9XQdDbBi+e
tsySP+RVm7wRtfMtbY6ZlGtCf52gXbG1zin+yOfsBjoGO7MYvO1Cee3UdTerXirxQahyB0NzNvWM
vk9vwBDjTr9INzfB7ulSZB+YDRZKpAM2gNjbGhW+SVxobxRWmCQ8+ujooTxpaYADPu/KJdwwz9Hd
wZjXsnYO5LbBpDemCztlkMeI5sumMWArUce6ThIwrC2mAH9g2uzCAFn3kDJ/fxNNoPJfHkskY2ST
DI+sIG3qv8S0mPn5cGQb3ggP0KNNcDlqxRNJ4+TKHo6hd++jgns9VzWuwuHLL+CHYvEJxsQxmWjp
r+W9voctPl5MznyYygHkRlcbK+HK9vzE+B5h3WXP14qAVEgXF5zWSs4HpoXLs+iXTNPExoyK8JqU
mCRGt6vuZTYwS7ISir3j5T/8wNPT/+fnsCobMuwUS7GIIcm/7A5K1/Vom7GrTa1+YanSjdmh0CWs
dihpZr+pEiiX5Uz4zBmNaNMvpaLfSjeFp6n9ml3L83A0UK+N4rMuoFhYnGZZeTtW3uKqYJHQ99VF
Qv/OZCQiRsr+Pzw0xd++fijOfF4T1Er7BZuCp16ksZXUG682Z9KNLsY0W47qV8scnfaTaF2g+FOA
B2jtmT0N0KPVM+QQF84MFfv3aM6tLRt2eM99NOEqNTT6ngDK79/mv3uZPNYnshcgL03Vp3jgn4JX
gprrHGAItSh0ga19jFrGwUMFVqQwWmdlq2+JMz5UEoI7zWaouzNhvEAQejnoREx2nhxdMjt8anJN
anSSqTmzagu5xM5SxJ7b4bLUGRVVIWpUqGvH3798+687ExVimWoIZQIFcDH+/PJhamihPurxRjA2
m1ctrYnhPopGY66wirBDQqjurYOUpNaBWNImYVK8/fGnH/9eqNImwKW4Dzzjq2nKGJMvldF6Ii1H
kz3ghLK85r5dHf3E22EdLVYygTQezvjbdahjux+/y8mM7jRYrE0edBsMSPqe6Le+//E7JCsFyJJX
c95vd25DHXHaGxSJK0Q/JkW5R1quJo0525mT4uwEiM8dU5NsUqPlSZeOOS+hUpultosn3ZrEE94p
pOyKah10bX3TJh/ypHXLbD/znJTbaKSMrdlIcV4CSeAGeCZsdtSzULCrikueIlHmd0vcw+C0O/La
6Ow+gns8Ke/JpMGLSY3Hrx0i3qDQN5NWX02qvTXp9zJCPmsPJfKTtn9RJ51fZ0w63ttJ/SckgxUA
2Ba599XvP/VfIrqkBSkwYCG0DdZCHR77r5+6pHk1Nl+wqPEbBW8kRVaVxRTfqpQv9npgg5zMbt/p
iimOpIZJB37HkiZa3MQmcQjtIuIiZr8sKP2Q25uS0nYeNnJ8DPOIvpIOfILs+c3JQ30brfSohIye
XeG7dK5Hs3/4Yf5yCbO3ZvOsE7QkbQm96OdL2Cj8ChoNpXziYFro777bO+yCJZAtsWK7B89tnCIU
BWCZSt7mBhK4GlfYhlQ/2/tqfA4g66cvLWiDRX8sL+2DHcU38+3/7+T+V6nae5bwz69lHz+BF/9H
quJPf2v1PZuCq9WvX+r/YPRWNZQpkPo/oxdfvlf1f82+09sR/5m6+O//798RXPm/ZUObjpUUOrLi
Tp/zvyO4lG/gsWGSxWdH1PY/jR0kcAU8e9mWieEKk8fIfxK4yn/rmqxQsSGbFjcBz5f/RQJXmZ5G
/3namhq9d6pNLlfVhcKDwPjljsKc7xUxOWD0mPAtSOIDOfl7b+hrjAV4BFyGSMBlxHCUbK1ivHwD
+vQPd/WPY8Avr4HHvcBNb8kamfRfTpmhoF6Jm95clSIel7luf+EpprzYahFg0tSxP9uORFDFKtQb
hrGsnqbpxgvs/50DuREfHMmrQdUXkrDUBZI+YiNTBUakIxNcucQzZqk0CcsKyBXzNOTxl57lbHsI
y9WqSugAqcLyWTyAFuiFpDijwX8GXrdOFbzuCnQnRof8QvJFdbs9T3j8VvQQER5MEBPJFEiqh+9H
CbHat8HM7Wte0YaPFpFPk7796Ro7/+ud+TOa7Rcy248PTROWbGmwnkhj/8Bp/unZbVcVT78hsVa6
q93HdudT+uBQoinXmHKYY6wHaWjnJOwSDim0lzBeXPio1nMBhpKBAq2/dryu83iHZvAPXAES4H+5
ojRy3ALgicHwQP9l/xNZheHCvbAgtzfSnKzVAg700hL+p9JZd10CEacQLiYSV4HP5iVKnnT//Rv0
8575X+8PbxCSOnEduHC/bCHB5ONRHkNrpWb6Wo+6lz6OmLaX8osGda8L4pzl312kDV7I33/nn9f0
H9+ZIgp+bM3EAMB98/OaXopSob3OslcAdlCpGYlKVQ/qpQf5Q+0n7R3qPzxGpoD8LzcP8oBFhY8h
c/v+GLb96VoQbqSQJHZh8SDcz4po6DBjN9c2CT5//6P9zZtKixC5f5ufzTKMX+5Snku809Ndalrx
Z6rxxJfCL2yvuzYP/4Dadw5yBaD+6fffVZm+7F9+PmNaN1UNkL78y7ftAf5lJq7QlZSYn4qpnqgV
33oASejOfQX/Q1oZ5MlosFMKjfXvv7k5PYJ//eaC8iZVY42EhfHLxxmwlxxLplcrDmFH7jKb8Kxa
OJzTkJONzt12RGIl4ZgxclTbB/J6qMG+lPJerh7EMubUX1tLT2g3aH6j40f9S6sUALSrDClh+vsk
gZI5gAaIU5FVriR8KujhDlmycMHMQ1EqnPgtTSQ+SbNZhnXBoBSkkTTY/C34InMkGh/o3csoRWKR
G9o3M8mPksb0FHJhNwfzNjehHMyF4WY7VyW+P0rpGm8RikIvNSwQirpxiU7pg8YmV+aIR3H1tyxW
h5mLmOcMxXjuFcy4Q8XQwxvLLTiYBLWCEH2ojr4TBiyWWVo4Hnzs6RBDmQDqwwBZalEJU1kYuvJq
9WB1KL01Z3GmxP/wOal/s+YApTB4mMqa9dfbrkuRtZGxzJVnRF9SKuWzsNBZnfVd0hvrRLRn4Hxv
1hC9w0v9akW/AiHEIKUGe5edGzveZ1l+FjTo8IRRlnVBp0vnPQP7u/CCr0Kblwp2pyg0KwjdnY4i
as3Hlr89CO2YjwOEezM9//7i+9srHyiGYNdryjrxlF/WknDQUt2N7dVYZFsldOdtS4zJKJtTMUZH
3HvBwKw80xT68FTd+f13n774z1c+ZA42HixIEET/cuX7uV91Nn0zKy0r7kwbzpIdnYvc4OifvBup
fPBzr/qHxZN15Och/LR+2jK8eVlwcFZNQ/1l5Sb/qkqmqLjh7FYsqoSYASQCXogMiix5L+3upSo1
FlNYVHweCuRiyQzWQu0WmuJSTh+SbfXDVTaQQsVEcFCcjut9L0tWOguHgqiQx6PZsGSMOwMSlsWs
2ppIECDP1b7l2KMVDJiHCe1JUlOyiLl5BvaADn3Mi9J7XTFXbGFrQP6SSVSgS+Ef9Al9B7Om6CbZ
DExZH74lcq/N8oFCgVy6q4Z+H8dqFTbBV4JKxvjat2dh2V71HlRESG4wJ/bJvE2aA7I2avszaLEB
xfJnKK0lRVrqUrrkoMqIsPbBoHGh2vggtaxayWpdOFm8Ble1iu3slaLYRZPT56glqXByzDCWoe+n
XQ+VHDOldKul1iXyzOiKfW1yqDUtHhpV6uIH6r/Fhoic0aImQcCj9zoy6OxyLkVnvEw7mTLv/XlZ
xu8JU5p5anf+PPdeBJbOeSCT08pp83HVD3AjLZpN8Z7l0jePkCP2XFC17abHAMQb/b21yCR4JnFn
2dPZSJUk/tvXkFB+JP0/ks6rOVYlzaK/iAgSzyumjKrk7dELoSMdYRJvE359L24/TEfPTPeVVAWZ
n9l7bWRuk1Ndq0VfAmVszDCz6nOBonhYiWGYdbhVSZRYVoyd7r2aO/IniA4Z6+a389AYDnX5WyXr
QSCvY0FLX3saZ75Pu6y+QQs++4gIBsEYeFnVk9Pw0/qEH7IqOxSjRBJiMba3ebRKop4MYHXLWv6i
3n6vYRea+RoDicC8VG8HJ1ck3xClMSC+D+u8o9tejThLvJdEcZ4YTgTZZQpSyCkr44hoovjFkqh9
SKLM0pQDpJP8fKvnUQKjcDT0nkotdb9Eh8ib9XEWwmj8O2jNgYMZzUKizwjG8LIvL2oYH6uamJxS
tAMLIBZHOf/AHjgG5cCLaRlszZBaHuQivwe3eKsGn9xSC0/HbvIydUVQQM9/YywnvuP1B5Vi2O7K
S+VECsUeAI5uwXdUjIEF1KKr+Z68zn9IVzDb6GYPbBcByxl9E5FdGyDcwgRktxCrPfpoRJZukA3O
OwdpHhObiVJtmm7F1Z4R94pijXxJQIduW/+yavQDwWKZR4j3l+nDpZmG/Lg4xR/JvcW7V6UnUWcn
G01VMtsEHICA6BpU0aVCKGSMKYaiCtcj0Z/DPu123XcSBcmtm1w9hHjJMFlDdwbqN25Xd0ZmjtS1
hezOrAHaRTe+I1iQ0eJuVpDKlvo4Z6ikIUUV7OQNWHoSsWrQIwMP0zX90cwC5xdVS2iSRRTsQE6N
zA4DYCHy+8w95PuNygkeoFz3goXNKh4HwF7ERT0vnQVfwsLqnSRrYKv5IKbyWNSstLS+px2xvX+W
j2yLaKWAzfdjT0hsWFa8OQJVLnFWBUNEHmBKTai1+cIrb/Mite2DM1LlT3hbAxOEWZGY+Um4Fn5e
tnAiFzlCNGgUoFasCiPLBIfTr3j2W619y50B/5PJz/fb7kH3APJKKryKB5n4jndp5N/J1D5UJR+R
1KuHeWivGmPAaG/Rlhog6GjjUTrDU1iP5HLUkMo3TBEmUm6nhk0CI9sgaynsxnGJsmUkNULDADcg
AlV5H/NrAIMIjLal2drv1kqbOYBqOpmyai8OLyRm34uqxEePSi/kXP/b7pRD3Lycf/4S9p1J/gy/
62TbIsR8Hoi1lQc1wsueIaEiTR8PXS9uiaSErS36N1V3HcKJhkZhfTcVr2KdEuKm6fNxnvC6LynS
qBSt1sRLgjfSceIWxQPvAxhp2fz6/YTSKGfQO8zsh3Sn9TAmgE+HjvvR99wpibvhy13rT4d1n24P
WmBYVRdps7zjgUEMR3h2g6NgYOtfe4TAwbd40VLMci3l2rKfUgP/kvp8ILlXfDvM1eLFHyhs5rPd
lN8kFbbBoqAHGVN7+O8h4WKCDp9YT+2gnxJElYCS7gnJPhomVP52huFtNMUjbRIBmimo5NnBmCvx
ilngMkR1Bc47hP7Z2Kw7s2oenITLNqHIovgxTw2JRyRW3NX5dDZkD1iASTU0Gy/nNJ0WP5ay6AJ9
c9/8lpQ5DWyCX97ryLNvW2N3iHaixyaBYiJtJicmyeBZKzkdRNsyL09tCFG2vURKifcaiEAws7qS
4IAtv/5azewPiVNkiZvkmxQp7RUg78Ah9qb2eYDG0eP8h26cNxh+51aj4Sd+HIf/5s7fS9dpEHzE
LULPd11CO0lhatcmii5psJjmylwM2Ejp9oyEt46Q8udxCq+l5s0brApKlYk71uIu0fH16FZxsFJg
mIBZ5QFYajqpjpgU3nfkr7djk0Zw2z8Jasrj/67YGVBA0HUbX2C3HRfPdxno1aehJJfPafX+0KQo
7VMt1LWCM9+yrnWd3UsfzVBpMJOePSqd/UQHs0miiuARG1fISoQXHWXPEdFq0Hk2bb7uiPplQaxg
Z45/SWR5tba7Rh8BjLvWrvmZ4c97KA38Hnv4GP2/gpn5RRFwo09T/DEWPvxZb5+tlCGGvS4XEMIf
BRJO2En8Hbb5XBKBFrRVgv5uw8Bk5RO8FHHZqqEOnS11Eaeg7jNVcgE4lsdTk/zTR/GEtu03BZsR
tgUnrdeO77OirmYxKsgGzCT/vBxHYej3CGBFQ39jEthNNVM99w0oSCv9ShmePfATkyUn4cYkTKwW
1XHWxMLjhTrH0xxE//lr6wDnscf/1sDa4uHXb833ge8Mv+c0hGVanRYtrZ6m1HgZc8eKWCu4QLjd
s9s2OiwGURN/16THrsuas5ZDeN6AHKJRVH/nHkfRIrz+gITsxi5JkQJBwRxXyvcWwWys1R3RkdkS
CrGWCGw0rFAF66gCN+xdQXbjATn7mz1TM/43XEMcm4WDhV1B5Smv2TIeme3e07MdvUWzLyyfP0Sn
FQ8Ipe9K6x0aT3Iz4qppchzYQHoB3A27KIzeb1PdXSm67GwV6I/y500gOwTGqJ8sAy2COUJ/QT1a
poURlj3JC7ka743K5W5psjPf9B79TcXp4lYxccgd5w7z+pwwEFzlONEucZjjolgdGbtZec49kLSJ
i/xtqj0DeK1fUnu1ZkylGbtW+ZNrOUyguiqPqDSPTje9y3590niNChOuEtMYJIgPvHFHv94zu+Vy
XAj8xDT4QBCWiPgS/mneFg+rGxwYrJAVJrWbrF0fpNW8g244S28DMDNqSNmA9IeKcX9rzWdEgqHj
pza6PIBVZtVTbrlzNCwGaSNqxA9GhJO5jpSuktxw+30zt0trm/+SfB8T3gK1QUxvD1gj/eFhpbJR
WcXhDwrUcbbQHycEoGaNhJ9f3S5YHk/7yC3xny3qJwAmXPGp0afxCszV7iiWCKGNDc2zY3GBh/c7
0E1Foqa1a2Sy6+tNjA7Em8fdqh6rHiXRnF3NvoCPV5vkCpbey1KynyY9mUNLIvJNVThMUGr77Q0L
lXPbQEffwdG3MIHdGGWEJ7LTwDqUI6tNDr2IARqqmOCyMWo666QV9hsbWbJte/Ga051b3vp3K7A6
+qJuI29u+7Czl+u06P8W5wX9UXJ2cgv6VMosoIqKRveDUVYtELjxkplbF7f1I2zENDKr7G9JNlek
D/7FJzs5gBtnEYyiXc0EbUGqPZgtdlqhc4RaeKscx3jTGzoPN+VT2oingZ0h8b1CG9q77OnNzPI5
Mm2CgpKO/zOPOzYQlIojdpRLkgpwDxBVD+Bkbzc9qn88hX0dINatmLtzbRSPhArhfFOKyFgWWeUW
m/ZkXdoRCfbuLzWbZU8RfdgcdV2HRB7SQXtZbXIqMxDqms3a2G+Nn67COUaq9HXmgAxNyIPh2MW+
trBgttAk9haklK45l1wplNjPnoWmus6SR3fOX5b84pIZG6jhue0MbDxeIeJl+lywPQZz7R76FqX6
ZDJgEOnL4s1YqQQvWC5dMIXaP7urvlliX3H+gDqon0i4oEoaN4orO/sSzf70+EjJkrbAGF5jJlhs
UD0QkjNy/papQUXmVUd/TIgqyjGVeOZS45YBOK628WwoJI52W0RGi3YejAr2c+JRwoKEigHvRDwv
5hyB13iZU/VsCe/R7gwttkf/Lu2mUCtR4BhdQku0l2XEhrET1FGHpY+uL54LPpoQHwo11tWcxw97
xtLO28ZAqkNsOBQOpuoFpHc6/0Pw7SJ/o8TZBteIjJq80tRkDN8mDqve7HWCTLnsLauvtsd6cCHV
skmHPnnb6foB2PAQ8Q4d9cS7XdM7SEIjIKClOwgIA+646UexG9rE8rGChljiprDJB50KK1CAsOEF
UoBQZyYC7iBJ9vv/o2fEF6naEwdRuU+l0ryjyHDjGBZtWJZkPq0C/67RTlt+P6TzFPt9ep4xsuW0
9dg481+IpDJAKPSoJdhd1V8FsiHmIGFE0V+oRUjn1ujwjWH9ack2R7s/DcGY7yMMq3bjZS5xxpkx
+lWoExaxxJxCR23boBTI5TrjjelQQw+b+WM12RibY/3hknIB0elS+hlakTbScWUGdV39CFxf7SLD
WWVY09o/iVxDc5vvdAYNQYVDoSN7KmAC+absfAz8isfKkGmC1futn3kJNf2QIN4U1frPUjAyK425
oOU+dVb9w7LnaM7iRbnZiACt/yhc7W+HzLNyprPXNKFVMJrEX5ATz0vDqSNomofs2d+S+47Svd8h
yUQG0sjxexG+cizRpsR5gS4JVhgtCiVtfyoaXte83WNP9sPeOW3KOI7drUP4UyCgljHeyR8QQcRj
opLjUtMfyfXkaFUS9QunwSpm/ggVZrVPiO7Ush5efxNCRUBwz3DlsLw3ZXlDtzwGuQBmNGA0j3tm
A6OBxmktycZSGVu/Hvf8IuR5y3gKTYibN9O03pb5loR8JaRI9jaAO9wLIaIa3pf3qjXKE3XAo7tF
XO5gTrEuh11/JabJ4dVLuSutLbarGocc8yauiXQka2btTpJ4hmZYHtNcf0w8jwd07QCI2Pe9u48x
x/sCUWXqFx9FN72KDJHjeGo99TBmMKKGjGIQT98e3h27PD7wWy8Qz2UE8YWGEIKza4mvpYBSKokJ
4ydW38QenBqTq71S6hsw4b8MUt0iLa7d6ZvdAUAIwds09t8d2TsjLzGojtwLmg3uxrrj8G168kxU
t4sqi2hIWmieyUTS71aUodtXf10aCafZ8tBZmn8YPfKDn1CDZQY15EbmlZ7T83uDRN1VAvS3iqNU
DAi8FlNf5+ofY+U/eZvukbFi01EkbtQaboJrAx0TfDtwoZgYFqd9N9s/LBvygzTslEFV+l3UpR1k
ln6viC3k40HA4pCxgFgbvnVc67Ck0jxTFNA4pXZXuGvwXXcs90MCBr6nnpPJwfpBSir+eunfmK2j
R8Sq9pyd2xk/AAFkkHkp8gJmeXHrerfKIdgrJ+pBYKHxO+0xc8dP/3tNnvmwtuO4zEjRpu/pCWos
E6SU872v8YDm8qO0gA4OsuHuW2q6vQWtF1xUAAg1FFOshh4pD2lvPXb2XVO/6juQWDfNsNLKKZxT
j8u2i1zR8ZE4nDu2ljOTbLaPqUT9mG1WjLbpMyfup663KthmGSplfBkD/olagonFY0SXM5xciFtx
BvSzqAwHepZ9mepOiwzpY2hMrh1h8KgFE7zU/Ry0uISO5pp/gA90jkmfwkrS9fei+UiShoQeJgtk
SN6zxrydDbnecIfEhWNiIffw1VtL8q8ciUpK/JbGGWG/MenpuSE41LwlDB68lsSNk0r3M+/J3Wxr
/8VTjU2CGTdWseonI1Y6l2C2edrBGfiJI3pPwlusIwZv62KkFppTimZEfQDxNfU4tZj7N1neOTAQ
fFW+dAwnH31+9GQv2kF3m/bIdDQsKYmOVllDC0ZfUjIbDVvBW7Z43JhqUXDjCnx4Ay58jrmsZuab
2sUnSffWWdZDpHdk1OBNvkyFTpJnlqFkVeVrNj0URHwftKkasRV2ZVz6DhzRDhepo2rYZStme6F7
v67Ub5XZU/u23rehpUD8a6A1Dsd8vAuesBqNrKwIYz8Ulm2HzGFuO20DB1Gmn5VZ2ECoUJlqxnY1
VEM6uMWCOMGIhzFyjaxJtID7t+RS6zos/mm9UNd7ZwwHu1X3i1XQya5b77Vb5kAQ/XYqdQ83CmN5
vMUeJ/ympScPGMLazccVmm5o6+6ZRoK5QsqotkCKFZV6Tuq7SD30vC7c72EfQ9ZuJPsW0aNAoVki
ijhNyvzJFeXuYOLu1sc77U7OWnva9PknX2AcF0SDxVt977bT3VxVGXYeY0evJd01p9ENtaU6WX3L
QQprMnTq/Jvvkclm+a4nE7Niu4UUVxURia6woFPjZ2DrAV47ktkMTZtPR6oqblDd9Ka8YXvtEqmu
r5Fr6nuQsAFZ4yIg4pC4ixl09Q54HV6NFLCsq3Yd/LSH4i0YCnPr2E9TEnRAPQ8uzQIxxk/bgIHO
83G2aYVLnes+/VcQbOP8okOVwT9a/DrkKQdaz9aBuRULg2piCmMfKskkrrRnwEbDeDXkFq4NDiM/
059MHEhLhVc32aF5FbimbiWWAxfMUy3tT8Hq65SaX9ZI35whp66NKon1usLYxJi/hxps7b2fJpo/
kzN+wIaN60SMUT7I6+L2H4Y3vqIvxjVI3BlXyQchysCQFQNZYOjQA8emiy3AATxZTOJd9p11o8nY
4AJhXvpMhshrK7iIuS5hCElQK+30tCjYJGqS7wo/OLQJmHpZrZ0oNTs1yHDdZuNoU6Auzi0LQBYZ
CfI90/pNXHdnPRRXh9fhwLJEhpO0/y1r+uKQ6BK4pBOnA8KSFhP3EOYNlLJBjj0j6ewvy/SDIt8s
qHtT2+kFLBMnQKlTWTwvJfM+d5MQJoqajCX5k+ChhrANJ8vNayTol9nA8rpSEZ5qouhC8ECEDPrO
V+cOr8LQUThbZPmtZFr7YO/W3lmPtkoBvfM4Dt6nsu/LjmqDzz7KquzUWePrtvn6Ma9b6M1GZKql
DTX8amTJ2Wfouysdf/8P4neO5cSpYxZYVI4jfzeu37Bltnfo9fWhzGUMS78PPVdx0QGUVeTf0MTS
cXjes58v93rZPgwAjw5lM+MV8Gb9vPW0bFPuhJpuDjfJaFbnCnx7smlPpqFkYHrJw1TUdZxioCV+
KwTFqEXMLx6yzFuOA8L/gJfju1yVeAIRfkMCjYc7rtUOYzXdKJu0MT3v3ysRl6Bd+Qv732ZKDvpO
ye1JO+uKGZYDb3XnasQKe9Zfi4lJaJGUNLtYAHJ0ecZAPbeya9k9gLZnvG+VIn9Hs8fQ6Ko7Q5Fp
4c3o1nXmq77dfkxUAOduMe4Zwh+WigPcZbwfFPZegypDP6SVIEswTd77wpRhn/OPc4rtjyaHDfw4
KB2+NaaCABjd9AEGExx7kfkXzze6EH+te1QIMbWdXic1rliV1uUxXdmw+R/lM6QB+CPD+EJywCsX
719SOtQNaAhabWPfHzSOfU53HEhJ2uqEOY1+hqtxVvpt1apXvWsRSJWUDhKPRGMgEC4pBXtLTacu
VfqxgFhqFy84/60PwrO4Y3GnDIkBWWMoPw3d/MuqRrHeKUjc9FOwDuKZYLf7PnOmiDimuCD8E111
6TMOr4/Ctl6WAaMDPm/fn19bV4PJ0zKxVyTpiKTNyaBzfgtL4J2rQY8IWX9iCbWZApSxW7EYxXLp
HpuSCyMJetZuMZ0ny7kBm02xArUfbS8CQYknG7oLl9OkTu0NMmq6Uwl4Ky1tPRbbsBcaM2IP5O5y
bR5mh4j2dZlyNuP9s0EEUpQxpshLxrxoH25Ke2XmkBB+Yxru8duiSD7QvmIo0u3A1ZcPZvN3U57f
2E7iAOT2bzcjwb+bMSNx6NB8YsKOejd8WwAqIuUWA5cgJBjZFkBuPQwG3i0crAQMiYS8KDs80+As
1da9k2xpo5Z933qtPNjQf5xOsPWaGKfUvSwOlOXxYgw/DiLeneCA5ZJeRLhyd306Ea8VaEVjNsPh
UCyTCc5g/mtn+eO49lXE2FyLc1beZWLIWyGNu5HM7qOR0eJ1xov0meft8/a7lLCBcdw/VlvXwib1
f4YmJ3/AeXGW+dBmnGNOJt+1bF3Pg6ghpjjl2e8fp4wKXNa9ujJI5Xw1Uy7S6Qgt1jlkONODBZLD
PIPR94b5t25rvsYMI0npYx0GxflqeSytyfHEWDofGFKApx9kHzCRHoJe6vTJTvdem/b3Oqn3LjWm
sJvqt7SdtWBcgPhJJWOWWA9yprPMXKwf48TN3TqGCse+up33qw9YT9BX9reXLTJerBiGwqMwaClc
BlpUf2YfwYalNGPDM674KueXscBe7Pfb01AzMEQlHoi134jwgOALQ4PehMFiusOG+R2tHodNlTkY
v2frxbZzRgEYEOvMfhtnLO+FR2onqCBGAFdXs1ggXMaK1b6ZDJ+2Zf9QTE2hkvNbItY32k5vhvdn
FhjJe8LGQoT9X6IS9KfJu1Vh7hikfa9Z2U21NseKCqPqOCUB0uxZFe1w7Lb7VanzIgY97N38w9O6
SDIAIAS0oYMpz1NWE03H1MNqscqxwPGZmncTTcxmfZVj89I2/MGZsb0mqXEP2p2AytL6C3key6rO
vo64yR/NpdPkoXhY/fZzye049bAXpTzaNRE+6+YcFWJkqMzHacaW6TruRzLhpDbZBDSg53X4vlln
yDA3mwOO2J9sIfViYq9vF1z6Gy753O9pMFvVoXRw87DULJxSzACHlrpaDQ27AIKe8RUQP4rC014Z
qtea96knS9QP62dVLsBf2INayDnywmLBZHj0nmXxUyUTziOSloR9QlFwX5vbZzeDvCWd6kYlzGSM
IhfHfLjrfdRytHFWXGnDRdXkeBcINqJp5T8NNzFgCvAsHQ0gYIu4sipBsNnTwp8BsXRNbKo2SrSu
QLbg5RldGItI19CX0y78S20bJpKfmmFnPYIwzAMoK7Si+fqlp/ftQK7TypC806BIFtcZjcDOgGJx
W/3OfCRnzK41r3LpUc15pBfgUy7yEknVbDK5qnonIEdsj1VB9dBzV9STE5R2d5twBzA6X+N0Hncq
j7vyYLC9zPT61dY5PwciqKK5rv45zi5pr6eY+HMrnnP2mTC1JIPutYLpz6RpGacfq/duXIvklEEW
N2pLt0Dy7wIdZFKQ0LEjtwjV5F77giUNTrWD3lJdyVk8idq9c0jE6if/oibjsS3AS7HHsyFOgryA
wFDZGCb7z6GpcVz0ApRqx7efJ49Zy0DWuhtXvK32i7Kdd5ZB8yFNK0K3WdKFBCLOoaFuhkmqG89Q
eFGmJqxuS+mK08S6NCaP8bqiOAmGkRckmdeIbLO/2cyIPEP54xPMw4TwdaFmuiXBh8BJOuBF8ko3
kTFj1xxG9TypP2uWANCZIeCsjMCJj2TKnVRHtoDOKe+1OzMpPudMIwhE3Gud7z73jCGyIfuFv59H
kujeTfezIDFfDPAmN26VIdRw6A35n2TWoyq1YwuwZaB1PZiuLHKz5bWGTs8ZRLFtqGf4EheMnPdi
oUzt5zLUBp1P2D7lzltJZk4490w/Vur0ZF9o9cQT1uQ/HjoNhRIKpPIoEtnHADww7tpFWJYkx7R6
UQbuuNiYJ5j8zpTgtXrNkhR+Ew9NkLYudagsWQEN0bCNKB20Uh44JdfjMDW3pgUJzpu6f+6eYulN
ZhoUrlsHW7sTvbc7p+nvjGlmGciQZ+y49rO+OgyAfmKvJCbIWNNzjaVWzrQgBoMcnN9AgYv0RYca
Ezn1/NYVbn4VmpFHo2JFoI5i7C+9BAgou28j9fozZCv4hmp5lTpJGlNP0+O7xOwCM6vGqzSTnEZv
VCAJBBIZu35zhxTbLhJO09VjCWSJSwjdO7iuXdv1q3X7o7mtz2h7/yHyg4SutV48qoVpfftasxs5
kPT3tS4KqcaC8kRkL95K4SAkO7tJIfsu/Opzm7iKnDx5S1LGyY0OkUo952RBHWWSnjTD3/N34dmY
PahDMK1OZTenvL0pEufNQdhTrRxdSfK59Raja8ISWYCvcC7SNE4n974XxltZ5KQMknEfwAMiG7Ww
mcv6uQv5EPpbylxAphwNcNOQDXUmVROBy7zwpsnz51LMkAuF50f61cxrYvM8asOzZMbN7HXfFWxP
pcHKwZDWNUWuh7wGq9DsWdHC1hb0gXawxuzOAMgcme5WhkWNNkMAKGl54qWn5ZHQ3F9IODckwbah
tc76odda+nAkBMZIOr2qUJEVVp8duV6eajOF3O65sKr53ReiEUQHfoRfBNLjmTbGjRG8f1Ra+kR4
6rtrl5QSi2DrSxhEiFeTeahFcI+2ET2SwS5KXUgjO4LCd+dDrQ9Xtlv6HSPPC0oT2hPZxJWTTg+/
fe3z8LmMAlQTIw/FfYuBLdaZ/hUs1KGRcIktLJfMGYhw7/K4M4ZENdGCYV+qnp2dAwI6BWRFz07W
E8tk2GHXxih+eixD+Lq+RksdkzF7JG3k0eTqtjsBOJNz0uhw9LvVDPamUgyyVQ6yEnrpPG2Uns4a
ztYEZmBL3hp7wMaM2le3mNpiRPit7OHYrsQngrRRwB/QTHhdRDiNhDhEbk1IqINeEyGNXszbej1o
1AZRx+MKtirEM3QgjGh/9Q2jszMYd5Re5AAanBL7beVuJGhWGN+7jbTqgs2R+2H7c9z7KFEXnT1r
294QS7mV1efU8WnKtPnKIRuGQnXxoBd4sYb1YdLFU5tieK/Ya+bafCmYcy/ufOntlqhufa8NOY3L
Ays8alTmcQlpOlGa1c+trR2WpCZXoQPVY9TGHCAtJDJ0+VonrUK/gpIkaceHtuofc8N8n1L/SK7W
zuYnqoGMyNgT4n4jEr4CwkryjfOgGPEEzBtJnN0FQXuYZooKwZiTnH0ESxdzM3vE2qDe0JnZ4Iei
zYa0M8KK4o9bwtojOKdpCFxqGYphlT1XzCMviLd+3KXns8tASM4tyI1qgTM7a/5BK/8wyGJLOdwW
pv0FCbYNRCfq88imW+TSvpRO/S9t6wtd6lfitbdwVSNiOc+awZXrOhT5Xv5nzPyz6l4XQCmu3rJn
tutjqWNYnIheDsoj+giL/d/4biNxChNGIKLS7jbd+nIptC3spZk+XvRs/FWch7C06u/J/At+hzjg
Hmuqkc3MpSDzq8Wi6dNBmwt6ad/X3I+pqL5W6zQ0PVoicyfEVQsdjzoLncgmZ7Ji7XElGipolvbY
bPhWC+n+WYVbHZEfptFGqN3BNsrzUg4w1pfiqywoHz0dHYXrKOY0j44FTUg8O8wt2ZxTOy7TcBg2
K7R7I30xunxCEuM/5CxXSb9laFgYigcCaYfOIhVZ4UFtjhu0/pusgKqMAE/4GC+gyNIYUtADpxjU
UtN6U+wfz/ACb0yD/rpIp+mmW8Hfm917uc4YMf3t3SrbP8a48MSmpMYLXqdipMgfyOjOfROAnaVd
i3b3GHkDPRomRGNg7dSh5/WWOU6T8hXDyxwAWHoVfs5/rldr6C+PotAu22h1L1POlFxBK+412DKl
IGrZCKCDvaLfgWQ6APKZDRaDJJSswP/OyMaeh0IwLLd4XRGlXHOmhYE1rvqNtr0PVbULosMGFFQy
lPAImvzqrMpHhQYI0bM7giv4ia1ajtlEf00u8l0xmP+6Sv+n2FxCiDIiwl+rRpyNKs5WxITSB/9I
zVUdunFJw0EjqC51dgVF0hy1TDsMvZgeu6Z4EhwW3QT/XuZMP5zhYJbuA93eh5qLw549eqPVzU2V
NG/MrlncwgBqWnL5xNg9JZm4URkjlq27T6yMyga4JjcrbR7aRD6f9aM0pw0E1PaejXQW/uYQOEq8
Dd00mqMuNht5J+m8m75PIoSatxODnJTEXrXQtvs/4/SvrXz3biryEC/VU+cM137ZgOXXzw3A805C
Rcxsn2+oTtxgxnc52xazM/al8yjUMc3YZEw59mZSw+QKe7WeX/KOZ2R2mC8N2dm1bDdYNlhZGdSW
TbrTjjCmgK/NL8/SnAglF/UtkQqd7vx4Pi5vVHwcEAL4FyL7U5klRBEM9n1BsuQJLwD/C9P6ZjBU
rDojRwZ06HNv2l+Q0J5W+ZbsSE4wNvJUwcyjbf+g6m+fmcCTsOQTsprvY0D9zHSpIx5Qs88kUB/Q
ktwzkqkuZV7IA4eVftRJBSbaSnvKGjt/dkVxyixa4xL9+4lYthu2rUVsaobLxrtkj5bxkZX8cTfQ
lF6ypXvdSM+4eg0JlYpQbYQMxnYx939RpVudmyTBKGL5t14z+cScTDdEwZBtuGy/2A7zc99W82le
jL/eTk2lcFsulrZssW/nXOwLurbUE2mk7cRVxTz1ng0bpBNp7SLBWFutB8m1eOjalGQkhEQXIHXv
Yyn7Y1E12zWzGoVgq80JeWmYGJrZo17+2SaJTNpTGjsrkooHwz9YTg6w1yhRNM3W3TrAwEOk8OMk
cEeSz9EY6xunBE7dy8dU9+ls+m/goHRCOtxGeMwFHnf4BGMyXLdMMGiVgFzo29ywXTTirQDouEKF
PQiSSJejjoDfDFcrLUKNKySGyZ1fK4+JNkXTORPWA0IFN074Ghi1Ni+FxgCUEbkV57xOXv3iD5zO
fAx/hhV0a0Um3JaDdU1hb6GDr98z/YFAYupH2zNvGE5FmqfM3ZXwpQSrrXUWK+l2zpeqUAahx1Wg
6wzulVy/BQjh3luz/TSiTExBbwn9T9Zx1nY6jvHZwWPWN5w7c3vTSSZuOpLjsKfLZ5nA1djojK+m
pvy0KHRBvtrcg/wpDjCeHtrmtUrAa1YT2TJl3V30VoE53Z5t9CQ4n42nRcC5kSqRF5HjuMF1kAZq
HfOj8pMrhzIdtU8hasyMOgHgEhfGTnV0+VmZy9qxV7SnExwuf4De1Nv1eC5n7Wh7aEoMa3lbOomC
3GBTraeEYuMPRexELheUFBth6ToAAgS3NJRd1MuSZCKiWApQ1XBGMToMtm6yC0OdnsmU30gHjTj9
sRRqM4P6qW6Yk4/Uh7FKhnOPIyls7TOzzQqiake6JrGx9j5zwz75P/bOZLluJcuy/xJzhLmjxyAn
t+/ZUyQnMIoS4QAcfY+vzwVFWVnkq8xXVvMahCxeKJ5EXqI5fvbea1+klbEFHdmNLAavIExgkHvG
tpnDbOfhZbkv6cw0K9x5ychXNHQBtBWamHgLABLYTTGVp006P8WKRaTZwSBZqkI7K9vjjDmkqUIR
CsenZoC6m+UKj/WxN5kumsFesz8cjvbsg8Hs6G/IP5NpNDbOQDwlN8uHmnYap+5o6Tbqlmkz5e03
CyxAqF12MLyQNGPP46bRLhsoknKbrNoNVbc1RBNy1kh29TBy9LECfx3x2GLl1Ti7EPF6xSeNMSrl
KTk2B9bAbHhGDDnEReG04l/kx0pv0BwbW1eDApwsinnK3yEK0j5btEgz7h6Ccci4VAp+gnlPtIyn
Eu/IdNPbdn4UlfpyVEUROlTitpvio2dylIhrO9nWLd1h6LmH2YqKfVwMP+vOhiJrvgiZPlJVUe49
h41flRTLI1ufZe6yxwNCPyf2z4R+2sSh70cJk31ICIi7qJIH8h7AJjQJ5PDDHhyWfw8poP4MYqMy
Ih5++BhDu37k/MKAa2cbbeT4wG2LW8y8hXa+p5zvZnA23tHVwFG82NY5RQMADldaHFm44hii6njf
x+LCJumiB5uTSgMd0A2AhleNPM7jlxoRzKqSZ0pDqiP10idNyReWbCtf2ykDaTk/mnYRrxHtsPsZ
KDPOdI9+v7XtGE/XcDcRsmQ6yE+Or+8bb0a2AfO/NQsecAadC1u2sKAQ9Jhu7Gbcu7QEt2PgXXyS
cdt8ZtVjxsk3PHabdUc9rgqfLGj+zRNz6T0u9wm+PseLd+Mo8IgB2wTTvslt63XuYVf5objfmx7b
1ah3X3mu7/POSNfu5KlNTECS1+h2iPE5KmXXexZAd57R/9AVEJii72nUcm/14L/aiilQVosvd8Yq
mSWM9/aIDY3j/rYu/SXT/eHM7cZGS9l1BMBYqXxnadaAQzed1WizwRgabBdjoI8I6Ph3Cx8O3bTE
TLtD5LMRX6JEKvX1zith5aRu+J0N6nuZoAfNSRHDdbSnJ+TnCHt/Q0skU3uX792EORn69a0ozLcZ
Mz+A4OnQY9cgI4pOhKZvY+xK7pzFXtSZ8hjKoTrjtybxCQmda1paDnTGQb+QQhkvGfv2goLUF4fq
zmqK7mRWNifTDugONKgqGud1lGdMVq5hYA9dWaImidoCbusnyyfk89sXbAucBit5ML/VDbpI3TA0
ui5kcxxJd8SIw1NoWY9mG9/DKKTkMvXeRG/+DmzWLVaDqdWMMuNoUSAyhXbFRTSRjjIwUtVsjFvk
z75qHywZDJeyGB9aCqPQIv2Zxptc3JtJ+tXiDTz9+ScfD9Xa6GZrDdaama7A/N3ZDgE/rMf7xDK4
RkvvbSKtd0oJJT1Q7jiDaRymlV7usjnABF0Aw7xEBseHVd5gZWoD/5TQ8nDtZEK3W70JPRXfuctK
0yTG/aUWn6boT5IWiF3ZcOxphBixrrnRniSOfepTp74SzniJ2+Sj8Zl2WCjlGo/771y0r0OXiV+R
1zKmieqRR3+17NWMLVQBnNASA2+z/CKrmyhCfemq6MYg4h20wcBnlcGLXbB5LOfu4i2/RGZ0jdMm
P5c1WODO0NYJvnpMvAKha1blOfbbc1nQfRL6KdrM+DTYtNpaderi0s332DblpndijaJm+LuEnc46
zzDIFT7UJG/ZktZas2+ZGC5ih4eKdYWF+ypy71xgcpXuryKwKTfBl6/rnMUbelXTgX9qlFwPBYQp
HcRq20j/9+wlPwu/PaV5dfPQlO97q8OpCD2rJeG18SU0sxhhNY6RYPRN4SBx/JRrLVucpoPFTaVi
SiPLj2rChODm3UbgwApHJptppGgjB+aDLT1PbrOWAHykeogqFJWq413rQ4Z9Ef2MSuPkBgMlalhS
s3VnskmZt0BmdpVPQ7RfvhWumZzZGYU72n/Lx8YJkrU02u4zSfKDrIHVuJPzgwKTyL56y/goX8i6
Pc2BuQt6dpvuVMOa8F7bUsIGLLt7jFSHxLCf4OcDzXUZKeaqfGkb+wGuNYYeNe7rKj+UFKspyomH
wDrjojFWKsL7UFBovqrHbj3P2Qec/jPvwQErp/Wq2PGtS2ENhyhvsg0HCYT5GVODua3NDEMMelc5
tXvMbBwe+DB5TGxC69aE2L74ilfBiEHU4rHgUIndPcVceusmKE74oxAzTXFMFMRchxjTbjQtnK+E
t43CP1f+VqYpYFHJ58/ImXcsFUYze3R9jFYDR+GgtN7obzrTwuVh5ulvluF+j3iWLW6IFI/fIbdw
eji0i3cUSV/n0AO6YdgXkMSc1vv8bh5iStv7vrwvpzRdJ33y1cNkJr6RYXxB3I4CyBwDQrpBtjrq
QoNKkvLdouzz0PRWCMyIububEPIatG2cJQb1K417RGLWuhNkurBANW7AxF1wwgBl32W0U2CMfzPy
tNzMc1mfTNRCH454aVIaSNOvsU5tpERtP0Ck8DFvYZLMpH0BvHnCAOecp6z+UtwqG2ZePFk8I8NI
tSx4cIrP9CYn9Nz2HnGYjEtuq0XUbh3M5zLwk62QKOPNcM+P9c5tsIqgjV8Q+J662QwOjT0+jCOX
bc1IwOFzNM5WKn0yuO+qsL6Gjid1WzfiJvsahZxqYdRHeeWdNt+dsfuNG8ew3zp7/IQoi7oSGtlT
gp53MVr2iIX/zpTnfyb8lyGEvA1rKtsrntkX4i9qQ6dWgH3JOQ/cL9C72xflYZemV4rjTHRBZuEu
Cgd82Quc1cyDjRjEobQnKmdza5345KaDDoBcXov2YQLVspvRY5iDypFiJYpnLPczJqjIvejLFzJM
kBjZkDgChxmMidVkW/ohIo2/aXwUhXkQ+1BM5BqRsjrQppp0xabO8MpXZjvy6sSd08TYzaDR0W0W
lNgjjfCTU15f8RKbt6r31Q3sh9xSHrpJg7l7YDBlK0E1CJPMOip5+YTUAJ5CGWB3q+EieI2kpYtW
kU4l915csteUDUiYuX1ys7UtvPgGip9Rs/Dzx9TzLn3WUg8ou+kwzBjGzdmLjuNMsm+26YyPOwaJ
WA3JlTfaWWdWwY3A8ZVnj4EGSrgcanmyGbKwOYtosMDIGsMmpU/4rBRrVwI73aObOBfJ8LOKOdS+
uLMrro4Wv11c+jQ4uMnW1sa7wzEFZtVskmweOEfU08l2ah5R3SZ02SGb0JpRbw52VEUnZOyC9G4G
ZXZZd4ss7K80t/ZXO6iIzdM+dihDO7lrqgqTldqrgtgqmn53qj3gx54dnsaJRw6hDX9DTR3WGpmG
67bM070ZMJsHLLVWlLbomyjfZd5ZFxT76kTF0z7odH+hETa6tLM+J1HwYLiiv3iyeaiwuB91JpkP
IhJosdpzGOCVwwyq8lC/177gbsnqu7JvmcfbdKODHo1gkP2FCrH3kSjcUYZKbC2BCt9gp9pEfZRu
BM7WcQHptzaTUVhQNocpjpHGTo/pb/a+Cjdq9TZlSj8ZV+lH8tQQaebYiU+DMCgmpTr4rskv39GF
GzH+YqXP0nes25+UKOnLOFFEVZka1JAc7kst4XYNtN5aVYv2nSZXGaVEmCLe3tOUcQ6JI4rtdL1r
QN+vUA+nEwTEM8hQTKpk/zk5jsHZskgSGWbRM3TwGILLFKzNrmxX0uyocut4wDZxeqsmroilkyfC
S4i1U16LxSccZl69N7uJCJv9atCcywkgPgTmcFJZR5tj27y3LSyRsWTdgPxyNQJ5cCeTGFbzMpiT
3PBYrtZell6ccfxwqn7rWRA8dWk2PAlI23EahJZdCLz05f1c/2QKZZ07YfxSLi7UxOE6gKPUti5u
/XJ4w0bNcbhKnqo+f5QZWLnSTFAYkU+ClDhArHg1AI7vp+ihaHmTVnJwziwLlu4lvAfC/u5coP91
NTAnME71Nxdv6bIcPuNGebc894gSRh8tHx6dMju7QRg3fb7eAXw7PO1v5eoDaR/eZYAP/IYTNRrH
e1m6z1CDbi19TlYGX7jHgca61h2Pac3I0jXVLxfO/SqXxS8Wg6nBislJJ9DPXn3BWkDbTLyxbfyV
Zuyw25BQ/DuU7XUS8KKNK2Ra3+IK0TlzA9Y03eADkWhfou1vTRu8KKpRdxUm5CElxWKEWPC0BzzA
b0jzlBXXjqnuKxyqPSGcVUKOY3bsO9OZ33siepEVf9ul9TC0w6qs3Q+lMV8Ek/fsElYJvPGRngAy
6/HPWYWfdY2miLK11FvjC2ibn9K+BmF3l+QEZ/OA323K4edsFQ9qLj4W7IVRs7tqaLiuez4b1PpV
S9PYHLRs+N0jyds3f0oofzO9FM9L+Bw7+IGWOocubTYKj+DKdqcHjjO+01+4P49ChAXq9capkZQc
/TtvqUImXc9TCXc6Nt1NFk8XuwrdTSsNeh0MUgKWuTRPDO2bPwzRn6vGnPGejx2VV/Wzj0Iz44Ys
bUg8copPhF8O4H7xjgweagyu6Kprt5zF2rXhGBxfi3nEEbPFkMj7IozBKFSsIQwssYqjQY4mtIlM
Fxo6WYeeCeg+Va9jPZPu7AiSl9mMO4Fg5soInF0hlka/gYRB8OQVrUbUQ4xtUnvBDPhP3mnMjlNl
c7lJImG58wBb4uY7zlI7zFauzJ1yC/FBRhRuGW5EzU1XoX2V/A3+yZyNO99cTJxQaARnVMA9HzYS
P7mReUbytlA3AgwivN6WyoN2n8WPkGIutuHJYz0nioG7M1eBP6iHtqavl0K8PbTECX9ZqzkHmw4g
s+IFREp2zypJ+GJ5cXIWREW5scW6NxoLV4SiZCcM52oHMOO7Fiz34X48mknFROYZDKnJp0sTH7sv
sUwFWrLqG+0jkw+xnQPHUvrZrNE/O2rCzs9VMqso2kl3aJ9piDzMqn1gpnztuGkg+KKehw4zcm7r
Aye7dN1MI+UcbKU4FSYle1VYBzWe06s9jOSuxMZmVOUuFAeIQAH+OcQJP+zGN45/ayg+VHxH1kOl
ynWWURvvmC3f15idWu+pQoOFuF8SCElp/1l5GOW2lAegDxq20a948pESg2ZQsktEaT8kWeRfRTde
qDww4t9Vk1JlwpnastgFOMGdOUI+cjJkRRyA8NyHjd0SglaF91IZZEF8z99Otv3SjTiI2l51J0GG
5R7x7n4wpmFdksvZtHn7aPjxvrXELs7mYUvtksP2ZRrv1Ymf1U6Q0SjYgW49kwhxf3Ss9qkZ52eb
XdwG49ZXYGHKkdVL35C6GICC2oN+GpsEL1jpbGfe5JhvjGeeZwWKTvRqRTScjlrgd48BqMKlnnnC
rzxhfAclhz02BZ+dyM6KyF+cV/dJ1R+9av4KvGlv4RiFNJZ+izK7RUR59k1NvFwY5CDRy6rOP7cI
tFfPje58dsqHThY3v6rVLce/rWLoJF3oMYSyMzrLdwRdZv+xt3b93IXXNM23jYkMpBzbZ3nOFzzX
bnsZ+4OXtncGtJ0XymiT/ZQjE8Yp/3KilsSoC7OA5w2DCu5PyAoivIN7uqo4Zey7iI8aw9EbTSaw
u9n0EnwITjPYwwPolEtgiPrk6yw+5iPLJ7sKrh7absi5jVOTL86Ow+nDK82nSQtxZI34Wal6O81B
to1GG58eruaxHa59pJ9lEZLLW/piE7o3LrbO5tNoV8mivv1KopyjJ5Ib9IKfZeqihNkOJRGVyX2z
qHQ46nq32KiKE7oUw3ipcLSZBcagxuKnpDrqDdWyFu2C9JFvdSfCZWgjs3is6uGOPXHxbAMPcOia
vUv6R+G74clrMq7JySuRFrVzDujc2PlWhGVMF1t3UpC3Q/NL1ME5C6PyxcGhB8B04i7FPFKlDvmt
2AqfGU63fnzn5FH2IaCsbHzlZMdyzHZjkurl3SxOutbzYRyi+9IS8SmJlLzM03SaG34WkGecfexw
zJvIs1Lxzh0WFXeB5Z6jSb6xZegPUUuxY6kLPr2AM0k/zTxaccQtOEpm+s4m5RvO7BzwW7AemuT4
bSXi2IWaHY/g4YmP6SKbbptlxAM7E9Kg0R3DRcSEHKIhdLSORUdta1Zbb5xXg6jBYyg/OvAF43eq
mRxoKqtWA015t8muDyN0sw/6do4u4J+682Zyd950GVuLNnb1hUVifAUH/FDV7hc7yekQaP0jQhai
LzVOT0kjH0Ye1mcrML5Hm7Lt2huv49jIXTQ7T5zmMSWZmb6NSvz2bE4nrVkgb/WBhXVfLIlnMt81
XoVzI7NNzPOCeJz/PHnS3NtuuZeVsnmZ9PE1yLxXo3fULZpu42KxkaV7x/mPt1xSjPgJdHLjZXPQ
Q6H3bSmgzS3zMZieATthhtFMGC7IBhb2IqVSuKvjc6erc1f19r3gaqfj2/O2fkvfvR/rS9856b9+
yTkDoI0bw8r07JSaNf+rxpz/w6WIcaORv4nXOpA6Sdu3WGC2fVZoquvR4Uradqtugqf3nGapuo+X
X9i2m1k1XVyuUXrbM7XtQtrKsRdkz0GL+AukKN7UFmNjmTY4xMO8vaYNsd3CpZllqH+ZqZue6vjm
GCGxqqr5rfK2JnTDooZcDg2BbGhZznY1fdjIdc+5vahGo3Wqa9oD6SMed3Bd2lvaRp8Vl7zf0+Fn
W1ixgTl0RSqhTYcvTZJsdUNioIHJTEvTYmrreDgG1n5ojB/gj+JEvIugThHT53dsbV/kLPOB5Y7V
imDXOw1WFObLrGN5P6h21yhI5dQw9+SegVNvhcntQDMFBi/5G5PMogmcecEvzl9r+p1RvH624ijk
s3Fh2MOhILtv9fdBkjTHpaLKVqK+aOU/GFbDsapT7j5l3cDuubk38Y7tsyR4DI06uEyR+WO5oVld
j69d42Kb9Jv9EBTR1fGyaj/0TMfUKCoRvrt+9DAHxDI1qtw2kCWsB0q0rjYPvIxcdKcM/wLPGU8f
jOUuhtCi/IyNBqCLwBzlNs15s+eEfCAbUB0SkRZ3k+Y6zuTyGpl8iRxdsIF3ym17xjPlnwMLM+4g
yntZYMtVGRxYl9iRhR2TnTaknC6PCGAagGRRJy8GbkxW4PrLMdOngANAXsP7a22I1ZIEI2P0yxiO
8d4Iq6++9NOj5McI5xGisi3FKnddVEz6zBtUe2bsrt+BcXDWcWM5R5/GW+MghwcVPzJTTRu+I1xd
oeecTcO9dJyUSRp9muq7qeYnWdf3ih1tKZdvHlI1RlGQ0/wkibPkQfHhNti1fUwdLxvB0qDLKDPC
cdkdaTSmoo8pLby3EwxvQE33VcYSLY4JOQjsAO1kmvvc/UUBn0DU/FEQYtn6omlIeIpzZOPabjxi
AIr9Sdk5F4IN4T3vzayy0JEyfNyt0pfYzFngPDeQ1VglJjdvdg6ex8lBuTQHD+19FS0oq2mBUXwW
NCNW7eKUj/EeR3OFtTvkJpdmde8PbKhBEAykFXn75eU2VLQJ5OWzTR/XSkgKbm3nDXGZkSN3tijf
34nCX4b5Y0NNHE1cAwPYyDdBp2zAs9xcF465mVwmzop0Gs9kdIEoZo945+UuphsFh8pMge/xZ+1B
eOMW48Ffykc6rtCMR58DnnB+PoptJ/hS0hkqCHthoFnxMlQ1PmJoxB8q0nTfVNGhLtFzwgHwST1h
cnZGABE6+Ox9EDyjjN6amdzRUHPRVpX3lknSjeEo1jBevorYwvM5n7UGRdF7HUAkHH8JBYmoxYRU
5Zg/YUHaBlX3C94Y0rsPVwIUhdvoAWWbHOZUh99F5N3XUj+jueBuyj6qwYrxM0KE6CTjts3hSyvv
0ANuoOl47zKybDQ7LEB+8bfZIPJ7LkwVYsM5gcLWb34mJTMXvC34uwFRO7dlV2g/tCHn2TBHYokE
inPMW7z0OLmUPI/qFgDcOONU92nIqZYN6eT+arLxySkmDp8cqqe6WkEdMjDbFj8GySNu8tJiFSn1
yZDYjfw2QvBdZBjeTijswKPJ04uE07qfJgwW+nU2J8oC62zPFjHdORnnjBwK1Koxe0h/FSeZ1szu
WpMIgYc3NEShIfnHL9mU3+xAXYoIU13UQ05Mgn6Xxf1rD/xWlnzyKO56UjRvsedym48omUd6L2IT
V3N531OuSoIWGrLD1E2ukqm1bU3iNZ3ARGDvbA4zUdGSEgYJKVkb953xW3XJRQJ9BVo8mNk398yF
cD5AsxyiC/PH9e85nH+Il4WeoiI//vqPf/yLiGmzjmDdbNokwRb+77/xfRX5p7JUdIn1oUVZX9AA
dAO018uIYkWShgHKDGYlXHsLAKsR8WVoaQG03DfoFr8Wp/LaHbFAD7V98pi/sbHvzfLZ8szrnOny
RDT4ig8ipqTgJ7UA77wqH9O0h46dFQ+CbnRoKAyJWBl4swSl/7OXZ9iczf8FYyyt/5PhGgjQraaA
im2a0v8L6HfmmenHwejvmbTpemvBHZYROcTJwayDHQCj3ltfN+7eN2lntPqSiqaGAL1RODADeq7t
2rlGXXNAKULxXEDIAU8wiz0YB7r8ociRR6wQ5RwmGytGc+PO5U98FbosAK+wtUr8UxuRsK3Z58uU
lt14LM5W4Z50y01TV0+avkwKrrjcGjd96CkhAKHzZujhbjCM5TJifYISSBYifJ35I1cItec4JhpC
JSkrUlUdgtAg5yGHeo9f2qnumDZOdrE3BXDFznIe+znlL1fWiQJljNnl8oThgYED9owDkTynkaB7
tPyvk3Vg2rvA1BWYYqKASxY5349f/9w4pQOIEWzRyZr8HwQX4A3tororjjbkW5A2m9pwj5nnjisv
wb/Q6PZJt9YRo6fH4pPcCigt11I/Gre9zUn6DTjnO6+Sr1KQIEy4fa2sMciSTkcRIVRUxh4WGXwK
lyvRTPSdDqZd4yYfbbnIsGSoqkXzHPrxgKAZrFDT2X+Y5osnAQLoZzvYwI4jS9MD7KoMQgpj/zDE
4gd8PByUrEJ4romvsanKrZ+5TDemfVKCv9HiO07k7u/vuj8w67/cdYEtAnj97Jks1MT/etdleWNz
Qdqwd/1wlc3MFSVLTjghgi0JLnfCfi6kjOxX0dThnpAqsTBe6T6+bBKR1dUfu1+zl5mb2mOLvGRA
Q8/44AhErll/N7JuCJW5P8heg0BxCW4ElP7VeDfMpDA3CiRQRvAVFZk/oSAjayzIg1HzW071nVMY
u20NTZk7QA5Ro1CQ115CUvTJJBF/OS+H0QnfvLF7DpcoCl3JxRqJiNcElE1QLXwbdXMSC1wtLPGI
e0W2fLDHwAGuTTM1WiAWhQzm0ORKgCkMpn//CTv/ze0eOJI2BJ9fwQwv6O1/e67FeR+CUqyDfd28
qT7+IcuTNtrz5CK2JYrVj5Ruj8lFH2Ebgta1u42RUoOp5SQYHu33oeEQ7PUUX1fppu170Hsq+goc
ljodHc5jkcBwKMtXND3WaOPBi/uvKOYO1Z9OA0NURlertg/Q6k5l0/7IM67cQHo/fHM4DC4fDMFg
ImJgARwR4m7Rlz/vToZ+AiOe3rBFoQQ1/tIlZrcq+YhzpiM/rily7n///Ye1lE78lcYMKsf1eTCC
CyUu/l8/rMhUhivdLNiPZvExWcmXxFYIqPb1Y2yWkQLRGDa4/piG8Nu3R2RskMDAZrchjQAb4fQ/
/v4L8v4bTnMQ2KZYHtZSBPIvX1CZcHOw8wn2HkYwxJv409dPOoUYZQ+bahhOuTDe5x6A56z8Yx6e
urJ+ok6CMcvExId/ntM9t8dkWV9ATs1EsQWgI67oKHccuQVQuD7irDzZC5TTNqGahr7zZkHvEAbU
ftD9v9LfSTwwjun+R+YXpyIdyNnxvtt0TSC55GFCTdmzWYSgcipC/UuATptXGBjDJgCouOpN2iGu
Y/s4RF79MDfhdcgAeLoGAvlg1WvjV+4TzoI4+2OuxuiKT1DIxfgdaUabLNhYlt5nub4sDzqr4nrr
7fg9Gjn7eZKGAzXxUuInA33uYyidJ1XOb3//c7D/Ssf3BNqWg+8QTC28SOsvZQv4MmcI8DynCr7K
TUahEVHnfjuyHmu99FKmj3alH+I4/oIAe5xE/jMJmeg1JQz2kFTrccErI3rkKzLAK9PgFJBAgI0n
LnAex3EHHhrngjX42Nx9Z9O09rQ0GWytiZNIP730LuM0lRdfmSb9aVTFw8iKYANXdYv/zV+7cXTX
LDcnzCY+iNL/13Pk/1fTPE/l7//4x+evDARF3DDtfLX/XjEjXWmjAggKKP7nehrscJ9tGzfRZ63+
h3/5Xx01vv1PWwhbOBSheMBFXK6j/9VRI/5pOn8aiqhk41Jbficv6lb9xz9M+59S8B4gRxzQwIVq
/79LaqT3T4/rMfBdW1Ju5PH8+H8oqTFxVvz1Afin6UYGyHe0TATiLyx8ESZ9yn/G3diRk8W2K/GI
5AQbFefzviveqqm2NpMji6O6l/Xk3I2K1hHl9dHZMOtHieFkrZVMXpyA6k01WNfJVNa9bZDRbOry
xvBxynHd3w2pLC7jWOzwiFhAMgEmpsN34KKcg7+S/JHKOsgy/6nF7NMM5sM10+b9SGujVRnNJR1Q
40ZyuKGTvCqyfYb7Gc4cnRhN0xU7gD8DXKe3C7AzzHEniO/JQdtwPP+lDn13a5VLTsYxqn1M9CHs
iLcRyPpssynaKXcdFe6D5/REFwriFGFovfNOK2L10Y3wluCC2joi9kkkl0zH1YVZu0onWa6FCSO4
SMdVbqFXm+hxqukvvmxfld+QL+AkiqxhToSZnTzvzwM9uya7DhEwQNMs9tzr6feYQMEOlmp51b7I
ZtDQa/c0sof7eChfvDI+lo229l5Mu5nZj7yfwVTFCcQyiaaEgJqS/qlK+i2kvTUz8+xc6tBlx8P6
mVVWe4tGRfUmKPfEYrHJXg6o0m/T47WAf5rDS2TxbO75JJ3OePKb6jnUuX8mlUs2A9a+CJnjxbaM
7bvCIjZduNMWG/DGJI+2YrMNmKPQu8gyzRU7x11rFXRGWAQAGVReChiWDBoaZiahw+2EAG85XGgj
ZYeEPEB/5Cb0B4AqNEbsPW3BW2gqrOdhxOSrgo8aCS9O009h9kQXGz/HztXtcX1uJJdQYt5bjbsi
8cOapQULjaB0TFqH03Ia4+RBju4LLHCeyjHXIK9gP+OcVQt8uCPJyGOXuW8qBimpAnEaTYVaynnT
5hTIT3m8J8Kfk1a25EEKVH5T4VcJi/4n98ezFaTIRaJ+qRBJN04WF4/UmtynMmDXSaWcm1ErVpUf
aDiIDizUgL+FnyRmq7h6HnUXHZPu2aVO9qeJi1g4Bd796rOPgEzX0OGAMVgQ93AwnNsm+wnLj0yz
sqYj+uGIvYpK1H5mXxcrPNGVr11OZMawpfl3OOspfmDa5iKPPPXQzA0c4zwEYI5l/JDNaXkyJs4D
2htJUucJ1uVCblTAR92b+WuO/8wLsd0C1IhEyxDbF9eUTE2uv2LG550UOoImR5411KD8o/q7q4eb
6weXgE9oVTvFxgtJm8RU69CfPpB/7Q7LyB1NhL/R5DiFsZLo+vbgyrvR1whZ0Z5Ln1UiYUwja+hP
hzBausPBK+JToWNCLFygrR+n/B3uO3GU+DEkH13T4bJVrY73NJBycgmzYtV1XnCCocZinb/f9aga
hWT4hkRI32/QvfkFWjigSv3hmGQsQlvsU6JI/A1ivEugzAbIWUAIOkslzzjtgSC5c3IQXlif0c8M
cDUX8DgXb+GHplW992vjs7DoaXVHXGXkFL0/1vqAvgVkkjm17piq4Kcsen9rePuSXSUWmJTjA9Gx
KWJMGIv6dU6Sa44bwCuuo0mYeGo9tTciMhX98Fq5VIjLuPFOrlfBtBDRRWmIQzHZOrxGe8J0DsH7
4TGbiDs0/OQCr7sLh5PFV4dJyvkKVBLdYYA9EzuWP716Ke4YxFnZ43ywXOAfFYRi5XuQMmU2LBSz
x6JxzDPnrqcE6qsn61vpVSdMW9mtLAPKkhOooaPN8GMAFD7qmhovbX8ZQ3P0hfOStME7GRiTTah7
9pSz0khYzNT4c2P1y+pwFigvR2FOChQdSb4hNC9gOXF9B9rbzGqvmbl3yUD6lKwKhQr1fYLDcFO4
lb8jO3YC1E5oyHzM8/Kj7vtfi5RdXUsn/eoizABmoxHZ1JuwTsVsWTfp470dgtpfm0mLNVyDTwOx
W579criSmNbntpd85wlpok4S1E86fgyWDcZXMzLnKGZH2GqvTY+KhRWZmyfqs13QRkeg5afOjYBX
NuGv3p1/k9fgoJdQfSA0/+cC4hA5FVDtQHH7JZjdu7LesGlENcOK4mL9U9PKn4fvVg3HUerXVJqP
Fh/+vhnoKEo8jE3G8NPWVYFY5PJnsscOEmsdpkAGnAJfYCQmXgqu/xKxod262cyLoHu0Guw6Unav
RtAeTDhAnBeg0wIzpvYcbk7auc9ZpetT6I9nD+bCxqsCjqsV2f64F7clQLU27bjkPB7bV6LxV+Fj
gKY0wjmWNSB1ouqUMo6/UotVtE1XS1kW9qtUuHL9boze4X+r5Ib0cqNcRdNbAt6+9tV4LvT8KCcj
+u1kuAanxAKVZLU7YbQoTLZ16vCT6MHAENbGwNQiipCDAPlFWxj6nSjpgQwSlv9P9s5sN25lzdKv
Ui/ADQZnAo2+UM6jUrPsG0KyZM5jMBgkn74++tTpxi6gpr5u4MAH3rZlOZMZ8Q9rfasJ3bXlIdF1
lh9EGyFV4u2fqvdIBslzz86S7SH4JWS1d7hXov0gvFvQIjqvo5qQmsEaDk1Vodl1K9xLWYVtoAjP
Tcs4vB1cb78YB9bCLeSr9EqxzVqZgKCDvul1uHRi2/xMJlE9j8k3WiybQUDtXd3RnInbTpydCIDm
xEBYAiuIthbC4JNRVOa58k3NGEurPQeVffLBFBAy3G/dsewQj7OqjMLwNMf29zA7W5W0bOTVYOzN
mn5ZTZNFdHqIjr9+DEU6X/3uvhW9OmnZfCGyyI5cc0CA21sVudY2jPPPsvsxmXP5VA8r7uv84nV0
Eqp199XQ651ZeuBHkHXNBXr1WcaPf3JkeK23TMc8UCiueXPd4oedVB95mxRYHUETN0qz9xvZVmHR
eyIX0bjHHo75Uy34VaieSADU0crNL3crBJqiern8VrltQG0Q3Xvh4nMzBl6T2hW0rfF7ajXM2OF3
RioO1rnfhaRt2NZGOxBda5CsQDZAM/QZujTeHQMNdZ/vVFQLDFPt2Vd5t7Y62ONDOMEvSMxPWc3g
WANVn3rs0xXYqVVmdiPgBR/UoW0jGQmq49SU8b3jnTtpVfA9hp3irzlzgcVHIqy3Kc/JJjQz1guR
t+KFvPMH/zMzjTNJFg/1VD9W5byF/34pA//VtUAHdZ/5GK9TBw2fp36UmfdOmQR0OjZJP1+349Bv
fOc7zYW5kW37bAuEwDrw/FWqHNBIdtcA+uiDm+VMG4eW+K7SDKozD2QtabDiFhoWxR/qYrQYSIjZ
IsDvBlStIzLoo+ARuVn9CHBaHklCYd1ZjNi/SgdFI4OfZxaEd26qX1xL/pz9QB8jJ0pusNR+eMjx
/UyUD8GMJrPCAr22evCFUFj56DKZRQTQqn0IgX7lV0GAVDh6wiXh3bjAj3YorrU2B1DW8VVTJ567
zkQeF6qBxDOEnv6A2CBtWYIGpWquY8jrbQD9hkuJQ6Kvi88YliIpzwVit4HlJcsL2JppD4d9/rLz
Fj8gSiqS89qHEtEiZE8EbVSYDDo5Gh9j4i5WhL+NrxGfiLsKuM5RGAUsTfVcNINaK4b2yGMeGVRe
hxBZDr+aoQ+R3+gF+zWbR/BaU8rcqbHQhmQddbu/Vkydm+Gd+BZWcxQMhkEt2SDJTwf8OZXAI8l0
g8Iv+WnFDbPoud8wwf1RDgyOpwQpk5sx/OhM9xUYCOQFh7LcIocuASY3souE1nnVffMShRPGOeci
xjl/zUcwngWCPpZ7p6BjjRf5EHDdgnulooweQiQOsV9/hDjTuZS+/azvNmqwWraM46Uy220zl/Ea
sdTd3MUXK9W/o4ag9dFXr0WJ/YoNKT4ldkiuYx3Tyv4lEwQtg+XsMGWHdyieKQwZd/J5xS3tiQCI
ygigfcremdGnt1e8xfGZ1OBk1zKgvLPloKAJiWEzIwy9cxGRrpMUe04YTAcF4iSSRAbQV6yVNQdX
tA0cX9ArE/FSTU21tbzhYqYSz8wy5LXqS4giEAMQxW5MO6Ht4r2PcHnFg0WRpPmT+DnStny0ex/V
ch2952ga/dg7p0yrcjEeCz9/hpz6ROVHfDPpVkNibQ0EVmOICTIf9dn11M8+sikPQgz1PP8/Op4I
wzKqNy+HYE2PmTHUSh8cVgU7wchyr0dIjBTwnCXz4O0KdHOc8usmCNQ5xcG6U37/7OpuJHKj7PNt
ltZ4xxy/3AYc7kevke09vBPwIcbCdY9B7I21im9TTdYMRjJOnNbS+K9PZg9+pM1cC9axP1xq3d77
rsUeWCJF58ralaTYo+OBalQ6i8w1N0gsmvVNZ8ywLfmbUCvvVMUh6zjeYizsWEiFaB7d5YfOGj9r
HGVo68qEGTqrXo2a4a3BOd+lkbqSKY9lIKjZQKB8yvkU8wQO5wplok1Q5tkZJtR5GWQVC8jjlkg1
zi4yfvbjGGkaAO9SDCNyfSGr+3qA7tGXnzYuq1e183FbXizSU7bD2C9QZPe58wRFu/FT+9brKC1+
gZ4iJ9YDjvxHYzWbECwtIloHwnEZ7Fnm7ZHv7LQ3Zu9ZjFuR6Ktk68/qohm6YKRn++XORwJYrlFc
wozTw67PivRsh/DZYhxNeYjtFaENRoBWgz5QBipxLaGNjsVqQNKzdUQ3HKKAVEdA9OuBmc6Ka9Nk
EUu/X8eoZusKKCJ6JtLTy05ug4R2h+ZwiXmZxmfDLX8kCaNNcOTv6fJkYh44MQdWTP5gm0uz7jaF
IbOjAaPjTnaWtxGtJrk3wSpsmo3xqWLwjdwgrwQxAfDVvnquugySkDXhKh6Bp2SdPma0uLKio0J6
SQceWd1JxB0kJEYXKECZRyaoboVtkEpQOGxxkUEZeZE89dmPamLtv0jFOPr8axA77cEOqmgrMkTQ
Ou0RuLfISpvM764y10cwV6dsbupz1Wt9yQjYWOE5J84hms61VMmGITk5LLrr73uvAeDrYg1wo1vp
sWX25ip4Kly0flGqsm3jJx+pG7s3AuEgb0Rh8dZ5BnIKyvtdHtrFRk7aO1uCPpfp2QcJasywGcXf
7AbHNbHD3Ev0/LvIw7NekyWCTtxOTwsJrDfdKYODdocqm0bD7uN708bKaAMXPvcWyQlWjRq797JL
16fHDnl5mGJe98JqF/OwJDmpdfOMmhC3abWe6ojEgrJrjyma5UMwuB/aRJ0zis5fuSag5Ao0/8En
kiV2wpc0AX7qRBnZZT09caYt9aYqPpYGYTY/i0ET4jBXh2VRvcFW8gXnxji2cFJIFxMOYs5yxobm
/hJZ6/0kPYlIqVkSwMkokw+6u0n13NzLpLyvgFrtsklhVvOFc+hMOnxUaBCH8JTvPNTOL3raTE28
BdY0fNK1IOAYOC5dEBYph49uQmcbR8bMxRqLTRYal3LKxHnUU3DsHCxM4zLa66dxDxoYYKxjfLMX
q1cAff27yvfu0cKDbSgpSlMNAwy9MjRUJxAnq9Ybz8vLI7Omcju3NJl2XZp38RyU98wiHtlz7JEU
lzslYFxFVeOv+4i8qMpckF1uNFCdJiblgt3vY0G0WTlhqcW5rNeipklLe++1zNnfypSpQJAgYXez
KjwjOlmDjzEAbxd65zjes2m7JQrzYmtlm0YN01NJdNlKzX56Qssl+FQ/TZIBnxFSSdpd9TDq4hgV
jbjaKVMjGS3M3Kx97EzaysSOwPgE+mdvjf2pV9oGIDYFxYnHS/WleIVzFPvThygmyUxQ7/rEpzsj
3mZu82fwgO7VBiGBx7MlhSndBl7ock7H2dnqm+yMtIf0pbTC/czXdSsGCVHQXkh+2uIhap+wqmGl
cGPcYksLZz0NpnNIDct+j/tp2BY2V9VEsKnnoNXzSQM7jV0cbOpJfrNxF9dmOEthPmZ+4cFKl+pU
kTc1pdrZLVCSMa2o3MB9b4Yu6VArkNSA5svfZbnR34Iw2PvaTg5uCWqQmmg6OEFCgdyBkcInyO9N
8Xakmb5lgJfwXBIwQd7Ak45qa9vj+6xkuwUQA958SmCFhmSF5bxeOi4R82QfEZ77M0yUT8t0jj2W
o06NpxnEu5oP7Rj+wvWpNmY9fI/EWwDjGrOD0fUniMjkZNtbkzhQjIAwqNKIWMspYC2Qvs/KuDlV
bbJElubahgRMOkR2cir9MGVcu1bnI45haUh9rR7RRQeACZheZCDjaztNNyXHADqJ1fLNp/a0bnTz
NFvyKU6yYxGHBAEY5oeggeaRjJ/6sjxbaDZXsw0kdvCiT8IAvwbVqI3HGIu0kQKzDuS+7t4do3vR
I1uSvdgXddXvk0Tu/PlXIzGpujBZYOptm8Iz9who7uckP0MrAZng44Qa3B1b8WzNlF/cefILrT78
uoEgvLQAHiIssU291mS0PUzcKd1zKAjACAf8LGZ5LH/6jXHzs2ZPtifhMgAw17RCC2nZ2pqd/TQS
m4inmo21Et4PiShwBSsu3pggmfFE1pvQC7ZjEN7Il4u78pwhWMLhZx8MWWlg4cW9cqITMxjEkV9J
86sJwUh48XzNDQxJlDYe+ogxo3y3rfi1zPy3tNVYkD2IvXblrvmrP+aa1oO530I9TE7K0UAjCXEF
7zGIi5N1V9uJvtKskLeswcWTN0ze6XEBNZXcA1wryQPEPthlpExCJZkWf5OzyqQBj9FHR90uP2RN
fACeUj7BUI9KutQhyZwTfD96cbG2WreGl/TmtkVzQuiBp6BvfkYLH48NIddzYH2FQ21DAEVT3IV4
qqX9gACfjyulmWK0oklVu9MNUWYOE5cWw9NaBDhi0smGTuViRWoyffLm/nv2aAy09RKaxYdqpqNn
WeeoJh5LOM6ePglD0TRdEm/6GaF5QayADTEhKZIhix28ziJ7GvC4r7LOv4wKxFtLHOYYvHsOvrNx
W8zq1jS/8mgp0tj3szSOtpqHJ29AZPBKt67VEypv/nJLNDBSwPSMkLSH8wReF0jEIcs4P2KGo7qm
nxwCHg4e3kT4n2Uz+HSKhbcGPR/tOZcOTu0z6kfmv8nr9Hdq1O/5wD7F30/OqzJ8vpj1UMzjRnaK
U7olhHBAikB6Rvz0x4VlYc3vm/dY5D+Jo3W2xFm8oI+9TyCfJ431MJNwYNh06afW0Z+gr9+IknpH
a0z4S0UlBvzetDY4Z5hBd+rscMJfmR9KwW660hwHhHskI3h+I+7WmQdtjO1S7079JmnAfamBoBe7
uh80+W1wz7tTIPCKh2Yj7siO0lezYyJY9/SlcbFIUAtLMtsLgsOkuzOj9/G5C59ybKZ3BGJE11rU
73bhogp2cRxGsfxVuyWErEJ/xYVHOEWaf8im+vACkT/86G2q/6wlDCWLNVQOVQB0tD5MEdS8cHsh
0+oZzwJS55T3INHkICZ8aALIiXeCU/VYtNDSEtblG0M1X6Kv7T0M8G4jRJtt/CJFBlLQyoQW3fxg
2y91p94kHMKR8DnsYWgS7eob+mm27SW7IBB7jNGMpiNtcnl+erKs/nxRO2vJR8iG9losXu4gGO8T
q+VWm/BCVjYDzCi36TIMa9MT0r2f6xQe0mydWXjuOqN0Tg4EO8Bf49IF5CWUGJAXFArnmGEs9p/4
gckOL8d07VLaTLSD59TtcIRHJYuwfghOSftahtWmLNTGTWdg+7ZxbXLxULlJfCFpjtBGklDGCeO5
k6PCkexY3NrbTu6EaV+6Z+UjvlWJrx/CwL4WreXuxkgI0AH2q6WN7MFFrQzbvrl6dEqAZA25b4FB
wkVCPTxCWI6QOVZtyBVDBboXvN/8kye1ThAKrfCkIK9zlX3gudw5rFj26BV/wRBZy2rZcBUl41VG
90AdpOD4R6lqN/CkNC4O4q32iRk+eh7Qg6aw6iuCnZeuruRRq9HamT2YlqkxL1y82VNY218FIP31
TFONAUG96gQD3tr0C/xbqF2IYQUon6ZBtKvypWUzOde9KPhNVggzPDpROUTzV57TFWOeEH49vXQ9
dV2eDjkNj1Fgz+WfWC+2Ll2yAo0IpuKqrUkzmvsjwykJZyPu9rx422ZqnxjlRzdrdjGAMbxvxHjf
GHN8NI6y1EQHFkmKczCZNzrocC7ja6RjKIb8wRp0cMxNGjSBemTV++bvOa4x2JBWDewyvVdBl99Y
M762tsJuENod0hfxWy4QMzcVTGEydexZWUHZ4cQZ+vJcn1XXFD/MxnwpfLVZoK1vcCEwnEhvw9i9
OQBepr1qG0XcI6tVWsVNrusziLF5DfPxbIxEERJhVGflfujUY52I+SKl+yK9VqDMLXYR8+RLAImy
qZzPkXCjY5jq4jbnxxw6xU0pFOGgDo7OEGoCbybWCwhP1jKEzQ/YifmJsAIG+S2al6b9HdTjdwUX
dSOIE3oahuBNhP4rYNT5ZhzBSLDnkSpd2+1LiZJTO+fAp8bvJ6fcp2PJh5RTfu32LlmfdCIjqjlC
QKiU0GW36MN3td3/jpXBMrIK8EGRe7VOxR9lNCl/XguSitT4FXsbskGrR6/y453LduQOX65NpoXD
tbaL54IFksK41drYMnv2iIZFZ1wzoy/n7jvH37hh5xlgBnG91F7LWHYrPdX6rm20vY/6aGdOpToz
D6kZijTYRRSB28Jt96onfo9EnxkPEAWy9dWTh7QVY6yQZVbpVpMCsQpcVkqdG1T4y1jiWY0fsd4a
vp0QU38apJtZh5icQ/9AhG3loEWeYy3IRZT73r63jTLcm+0kH4nqdHZFr+ZTCjK++C743D/Z2Zsb
OxBXZHBMXbjVVl3j4ifCtyNCF6xaLoHrjIe5HprVNGZvXZFMa4NZ9sYNvGJrWC1C6QiYk81qOsWQ
vvNC3GlgpRXIdXS5Zd9FyG1NvLg63gyz3x3dZSTpmSahs8tqrE8eRU7b7vpztEYGikfNCT9Vyr0j
GEO1dh1vOo9QqbpHNjtPWFgiPrQh+AECPuff86JtiDKLZpdIQvDfyd3o8kp1ugcShjXAdJw3u3QR
7Za/mkHPDEcZV41e80ae6HjWrJu0YFJUJYl+AW9x2Zi4Hp6ksMIjwoZx1UALSaFRgE81u52vWv8F
t9JXQYRfplI2IOZTjC8FESi2+zL/afTNK8BwZ6MUuoUYUvQqtKXatitYPmz6kGZaOWrdfixeMtkX
AL7EDU3BNuhS9GYTifdW4X/U28nyCChwfEaD6DXCICWMpSiHS4PWmXi3TzXzEY7oT8akrNZ9jL4r
xwtgGKVFXiyuDL/OjkHdlavO757cCY6zKZAgdiLEM01xlrTly/Ls3xVJiV8dC88q+LQrNnlZRYCa
F09PjWl/hmW+sS0F5SIhY3Ts+4d6lP4KX4qxa6Pilz812QZyE96A6NUJMv0QZ+3Fq/kQuDFvClF4
VFoMBRvz/s/HrKDs55uWh6QhFcnxqedDIo63dW7v8th2LuUAJ193UQlnkuHw+GqhOWbgMVfItpkF
AiSP0/bk/KPr4W+XvvOoOzDuoOOwkTe/y5kx26iBY+Opq3GvTm9ubmY8DlqtJ+jrd7CYqJaA5iMn
1Kd4IKojr9/ZzVs7OSTfUxX7m9HoOTQmFjYZ9BEyVSkm9b5dhIDB8J5OZJaIkry+aKDgMOCEnPOB
dazJ2DwJOEr6Zqi2+YTmwY6joxE7H7bw8W1nTnZiG2StJJ/cfeyJhFhnjmebQLpNzRj/5A5dfsGN
TPQ2Dpc3vxGQc9tVkhbWOwWNuW1bWoapscW7EZo3qVlYlbhc172C7CBLiyyb+jNKeFwchgD3iLq5
LOwj40L1bBHDWTiJwcZjjHeFD+iUsMdjmGcOhNSUZeTgz/dUulfppOHOzAH7NFT0YSTHJ2ICkzVM
lCNUu/oCnWItu6y/9cibYCfGB6aG7/xxLpR+JBzC4/HXCqGUkgokgh/BDGnVZeZ8yS1Ts8K3zc0E
FT908HLizh0vf35w8kytgoAZ3qQi+klezJAja0qt4NwFTb0CmsxeW1MlkTG8szkGHGHND1Nkvpg5
Ybymbqpdi4+G1AXr3JaYbqTVfA5Y+49JPsgHBo+7fnD8i6oK8pvnP8aOWGN37ncmuJZHAi9sqdmH
wdihE8CXvLjr256Ml1yc7bx5DBNvvrgx/DmqELUWeHu3kWl/B/6QXSY+JwttzBLVcojEel30bnOu
2cd6QqSXGmIbamOy4WYiXkKpxh2jbpxuIbgxhwxejMvmzalVeyhNyrh0xEQYlul3bYSvA5PUMzSl
eC1bq96pGbq0XWBD6+P+MKbhQ9LWzq6xe2pbt502bc1aU1sEm/kgalYNF/wwW/b9PCS7HqAi/8Ux
90Pr+4dhGTxFA1qFMo+Dm+HL36gRLDB7ub8OugBSJAAIjATwTgtd4qHOF378SEKBHSLNSrPmoQ+J
SsEAcMxySVJgZpKl2sX1kbhA5Nvpvc4sym9S4VbFoNJ7I1XDnjf7LTMlkrrlB0LzDm3vyH1gGyuv
9wdmoYuFfuCa89pzHvqSDLmm3yYahUBiXUonK35CsOlqPOG+G2xm9FhY1yh67L7eVxHDj5xkbYrZ
fA+rgwy1RQeT0Uf4YwxYgkcPCL279prUPDhRyQoXbOQxipHtu13DS+u/F0ipYtRPzwiaoYYg64ij
+HNqL8QZvqA4yZmyZ+LClNPfG2E3QBFqHoog8e/H0XVu4H+cnQzhFhX9B3NPeakqO12ruP22SrNk
qaVDEsbRoXCGNBfF9XPf5dWaWSJRZcEc3hXkAdHB593BG0G1xz4EMUbYawMQ9z6KPAzjfdS9EcAU
o08sgH325ta14/mlVtnJQxq9H+H77NJyullEk+3btmZJm2Pqt9tu4aOCSwUldOkQ9jIPLx6TlGpZ
CjlsW/y1+LKmja0oMaVgiga0hbnJLNhhG/MFBAEzrmoO1oYV5eR1sfgeGhkdgzYuXx2CrdGeNE4m
EWUpEJYD/laWedGuD1N4ByNqKJt3r3T9ZsPYsSCbIIpvPgG5Q9oPl9lOHg0284cYFq8sjHmfDvVj
jez9mMr5HbxlsZtsUrZxSf9gck58W4ADHqtddUE1v+vJyGAnU2PZA0mA/jth3dgSFSWaebpWXfSI
1rE/dZPctKi36DBN4ilJpzQS9ZzN7W8XL9wckbjo3rIO872suu7ZUfpXlQ4gCCCk1xVAilGCfTFi
TIrNb4OivLfcNxud0z7JAHNAB0PWZrzyDtOHwRcEyGbtSo02oDQI+snFpQ2Uf4wYBufspbcyhSca
RO6hZRk5LdxPzydNVjndpRN1ck/e6CWbyMrWPHUb+UhYLnRqsHyJvEaFZ4EiJCG4AIOYt+QoG6oL
Dn2+B46ALWf41GHJrJP7c5bAXFqWnkkxrB2WkCvgc5dKBpLiEAVf585n08SrzOnOXLMQGsdTLNah
rqx9KJGXGuES2ZqrOzHPl4xAjDvAkKDNcgZCQm9lkpKD4r87k+mv07on4lQVv62QysGIkGYaVnzL
5yo9eyFVUor0dobcOC/aIucxAYdvwwfeN0a/HQaoN8ov4RhhyprTX2B46xMklFZzD5DeKfeukewz
HYm1BgY3FZANi4mxvoxAf4bjR9gTbdYV+lywxRpgH1q13HkNaoZSQU5pBcnaw5CCqp+MXV6qU4pi
i4/XqY4NZ4P56SAUvHLsIUP35RAAsG1D++dIPMBIA7PhBPa3POJEGABwH1CHBrDO4UNxBrWkDSvE
mEk64uEtcaVwEqxqh7m/m/NdMR0rpo4wE7KRSG+Ui77g29QL0Gka3tzU6IishaSYRjJdIYEEJO8T
uWxk4rc7u3BucOuKcgzWrkk4wEZh1NpOBReIpez5GEzXlvQAmLSpQurH2wmGRDYDO5i8ummLfA9a
D9XWezIE7hBmEmvvqpc2yuxTWPafdV2u2ZlvAW48UpzhN5vS8sIOk8p4podtigazbXDOssi6ALGe
1mbq7osiZFQCgHNVtMsLr9GkuSTF3LGbKGi02R7OPjTDZHGl9KiUl1S/uSZ+Xgz+Nh68Rzv9OQyR
c1KaKh8TMTtDteSbuRNFO2bweECji4EefUTo38j0Sj66Ovvwc/Q0du++qaz7AEq2Nf0YMBr+WSB7
oAAbv34F+NBUXrYPk26Ag2X+shelpUjd9kcQceOpHXVN9d51dKMLWPTaFyFZpRALPDcc99jfWYnb
GCFz3uC1SIpTPmTjTrqDy7idQQpDfPuO+aWzcQgEXcEXY9oeA5Ar2Ng8JLInkGjAvvznp1bkTQ92
azIiikoDlRr7FRLTGlqu4EmGoD+C4QsjJKtSdhYYpx5H0z0ZAatlZ+qffJ+Q+bQ7pU0rTqIJH3Ve
Yv7tdLmJvLTY2CZ62MakomGA7rZ1/mHTZJApaxvu8JsMszuuUfr/eVcjtj25GKP3dRZFm6gpzpY5
VHuE8mB0um7fTBTVTX2N55BQEuaDKwUV0RVGvdE9Gxejijc+EgUGG1wvpfsyzIjHBP2sIX+ndYea
o7lYtn3QqbCeIwZ2R4TSHPZj1byA8UAP1gIHIpEbXURW3rsVmuxpbjatGQT7ieytQ2QjMQo8b6N9
FFVuYAbbRM3n0UL7Ohe1fiaBncDfqbIOU4XrhvUob8zUGqdENEDjGKusyGgSV4MijmgiO9315TXJ
TOf05wc0ldUuaYen1PEXoFJwoeW1T0GxTIsg2v4/eFUu6S8Me/Xv/n8tFpdfdTN1KXfCH3fE//3Z
c13yv//0t/yHX+hvX1f+7z9fJP6u1x/9x99+sqn6tJ8eSK2fHr+lKv7xPfzb7/zv/uK/fP/5Kv+V
WcUUGNcW89J/7FVZfzMx+5tJ5f/8oX94VHz/L9teLINegKJl+f9/elR8769AONhCfAwiXKcBXsN/
elSCv4IAO0no4Wl3TM/CWCJr9ce+EuB5sRYzCRGnOORc63/kUVmcN3/z6JmB5Vuh4wjPZv0d/nv/
cgrUq+T7AzOUSxzSc33LQpbtKUCBOWqQ6b+UbvckEVVALgtYWafEO0aK/HAMuJJ5v34exq4CRMIM
pzOinkA6pa8VYHtWYVW3i7L0NjlQl1yt5IuOsm/N/O+FBfMz/T4m8IkhKEnOhcdgJzTUo9WR4Ai/
OxbQYtT4oL2KZN8C826Pb6ApqnNaVv12tkm97OK4uvPre6AVnFkzcuEeqVA7hPdAWvI1+g5UFs5S
F6InKOSab8GjNphsCLLoljPwjJUjaS+k+zkrR155Hl76ScyfkllI0q7Jv3zTfsEMyTHszQx1KGW0
hjtkisbrGCNYS+QPlKXOGXsQR3LLoTmxgSmGU2VXW3RKb3Emm1Vga6IaEKluzFVKHsUmsbpfVWgt
QR1q7Q02ism2vg/KH5nnvavGsFdCY1E+2CnJpmhqUdlRNjT92VxKGPLJ+RckNpm34zvCK7S3GE7B
SY1e/GH5OjkomwKNrLGx/UQQPK9qgpfvyi5QRwZegCYSZPkyzjBQMNeHQZWBUyeSNUZfSVTdPWvT
dmflBg0eIKMQV8QptKJNydF7N3TowRyVJidYx95WBriW7B6Ckn7qE3I03C68D5ioIjkL1WnULJBa
nDWijdWxsJhAQDYiZYeQbzhO2O/g/Pa7qFKId/3cW5VGzt6VaR07C4pFavidcpkQTfUIL6g3rTuD
zHHA6pj8+Cbao4zjG4O0V+70Z89xFQk5jiSr9D6Mze+4sMILsgDzYiWLpDOWB7+c07cmmY+W3Xko
UkHMkVTeowxI30bRPjV5/BAWWfQWat6NAvhUk/bP3ErszeuOFMmx2qiOfTufLMIz22rYl+awp+bO
TmoWZNoOLrKOuoebo3LSuExqBwLDbLvXN5UlL+jpWGDFbrFDFGJdHKV2caWdRb8IwSgaikNURA9Z
Y277aeoubJrz459D6v/7D/+rI50t+X/qPbx8fCXTx7/cuo+vb/l39+E//ui/OQ+tvwI3cDwfK6Hp
wl7h7P6H89B3/jKpw7ElBsuRvpzc/zzUOe8xFXLeu0EohLBxJ//zUBd/mb4HscjzOPUD0CL/k0Pd
dZ3FWPg3EIAwPazVluV6XGD2cun8zaYuDMI48lluPQILjlME875YUCtO7SWPxDXe1+ysiNs4lS5M
IsfVD14wxccEp/7siYNNn7dCgoFC1pqOoddspFHZV5/8EIJzHBKdRoehns+cdKoazuOi2cZYaZCZ
KPOkOxYIULJJ8B50g49KQVAGkLiu0C7twFxQGc1Qu3zp0jWm/k3nS7p2rT5xZhqPGeY1K30tiveZ
JeJjTqA1Q41C7mjD6mUP6Z4DrYpzglBmZUFhUOGIY6tKyVyRyECgFe8x2jT72WJxEEtEv2WFrpNk
GQ7VJmEfFwXWE5x/anvRbaE95T/dX2bIWCqAk/J2SaHS/wiN8tRCOQBtPzt7R4B8Ri0ZQZGE4r0n
9uSXNX/kBpZJ22O1FOR72jjmZoAL70jr8mzzpGTxQcuKTSLKf88SaSr9NOl4DrG006vfjJfWSSn4
xladlSduDflisOrW8WS9Glm0KrpxbwLunHDwrbzMjm91f65Ld9rncEE3oTaPhCP5CKWPsXQnaJnE
CNh0EBkMoJUtMhA5cYnR8YI+WDyOOWL0fADiDjzHOwRe/cqcDuXcQgCIGZzgYInXzpjkh5IHdU0z
3x67KromEnpR4QO77mJ8XVOqbkmq4q2fxDeK+Awsdv4bKji58SqaCHCY6vXclFtSyOttnnbvdomw
AJwiV/VdKutP8rl/sCyPSebQdOdTL9eCTuTi+yQay64xgZzsm2bsPnlZ7gOROC+ij7+CKY32JA0g
FMBmYMQNme/9RHpJ4aTXEsPsIgjC0Lo8hJY/v1W40AlYauSz8KqLzwL+WPX+m41/58lrowdyBR/8
WvsnQxniMHp4dtidoEEoWKjbGZHTfhUD+7f9Lf3bBqXNE1J7dolNxaaMnIwMH/qq4vUjHAS8Hd6g
Y8Su5DRZ6th4AEPoLhlzOjEgyqyfrvmgnlglC3z64keLlusWk2n6r0Sdx3LcSBZFvwgRyITflves
ohEpbhCkJMJ7JNzXz8nezCwU0x3dLbEKyHzm3nPbUAaX2HXzbRIQnTMKy7+hOn83tdYoO81kNa6E
6cFVtkzSTuiKJ+yubzNk70qviZ2uq2/+4qHJTyzgSOzAAW7h2etmeWihRrKBQU4lS0bWtTPc0whs
TjcxDCfZtHPaU2saksCJRR3c1Ng1blBc+1IgGRmdK71s8sLuF8GZI/aNB+UTAJ24xjU9Dq6KJ7Ta
h7acvmjsw4MzQT9KKnA+Nh/pymSP18oWPpnF1S1DxM6ww4FnokefIv6IZekecGSQwChnC/MJkvcR
rsmmbW2lZdIBoPPcXFcJ6n6X9xyB4KXV2D8vFWwf4yS8+blzMoOa5lUnxSFHJmCgghowmeZwczzH
PI1edUbClNAktlLHUyaQwbFczNQCrKnVwSiGXSImcXe7qGUzaxmbPncLVPl9diPOpzrEArKmCTQa
OtY1W9QfKIbRMWaN0INSeZcjwSLe+MTDUEJWwo52yDicT1nzncsS6W16AQ5ibTAYy4NqiYNwdR45
5ON5j7dvW0gwIsfWLd0Ls9uZ1yK4O3mE+aB12otVev0adwxrCXGhmEO0lILwq/wclhoK/xkNTeXr
Y0e5h9gviUdv23TlZsPFIL8kxKtV2bhlMbCiPZaPgdvA6vkkxuq2xGiQPC++Ck/yTyTut4ij48I+
YhMmwl1BqGNTyB6NuVUinys3QUFLWDZrK4RPo6edlml89QJgfZ33aRFsfaftte7gnV+EpZJjn+I8
96zx2e/H7mo2KVq6mgG9p1BAB/2wqmt87zB6ObbExs5scTbNRp7/+3///YLEADRm7nc/c1TIA4kJ
7LBayO8lXMzW8q8IWQjXk2LEi/KcAEcFi8Uyxsp7uEAsPSRF9ouHeyfAaQF29J3s9ozEMbSGsW3A
5o4tsQFYaJ7FwkRyCt1sO/ljhA7BZpw4LCzy0/5WyYcVkHOdJrG5K8wF3ShpubvCCvtT5AXePi/n
i9ChxTlbho3Hg7aeLFnuLDXfLLBwsq3+JXAvdpW2WwL0gqLT7lsi7wijbTHlQdMmJrY5z1m59vM2
4vDkbGZDe6ooR7gHfLy0pol3cZm3MHFeat+4iAgNFP5Ir7TPSFLjteEHpwENjPvcCQC0wyuvEOsz
UpA2PbkaVl0JIrmQL5lBfmbKYWyWOcO3m9ArLdEv9vxkFYXxphPzuIMGcomi7sOodD/RWCNg6ndj
zi4AB254/EDIef0T27+9JRm8NU72DbOsWqepjQlr/pOjITcz99KF43ufZW9m9NXNO9Iqrmhmnsge
ZVxYiJvK3T8Wsnmz9VDLq+w+gw1ZDYZLe9AZO9eefoaYXKOC/m4K6w9H+bjGrQ4KZwkIsa9t8mzT
CbcAq4GVaz8Zg/rMePbYo9s1xQ/aK0o55JZIz2en+ehSxngdl1xZ6Ey65YLN8hoZWKJj8zyM3pes
HAzvCV4wEE7BTtbOiUOvXo3sBfgSqnA/t7DHqNB3SK5Y9LFLWpW+12680vk1GebrPGNiyiac/8LS
aFcXQKHv3Q1cixANIMtzlYMM84iSNdOWfbFZPC/gb9edXd9MUUd7OPVi1RPNuOpb+Zpoy1WA0XsF
COibIVawS2x5NlrxFg32fsp6ZAax2aMV+DvZ4aso+co8k6YYjPXZt6qbVWfBhhFqybh8ZCiJzmtt
RtgRE3IMIPHAsCMLfOVXYCMd4iMJ3mHaHJm/sVTjaU13M9u/WxWz5Kld5v5oHqzgeTDjM5qp13Kx
PpMRP1Eh9dkfvthyIukmipadr4LHFDcvdvwaMhhe4Xb7FVv1vBqEuhNydIw7Ugc7es/AniPGw1i7
TNAJ+zrv3jFhEyCFnN8ag9XcyOfQHZOtFU/vZjDWO68sGa9a/cpNhpF1BgstjS9mUw/R08cQHzEu
lW9ymXPisLCQGD7Jg2ZkXucaY5HrLa+0rtM2xnGY9d4BxJqR43GvPYIFZhQWI6OMiSDOzukvRo0Q
CcM8Ec84RHiHQX+Lc21AwHcDew3Z1SJVA/v1wJFVj4wgl/q3M4HtYc1msJOP2i0jyq2EaazchLlG
iJOl/DV+e4bLM9p38VY42bnJl2/Lkh8kXqxG5hBMnf4GAPL5Q/qrNMWpoz+Qqu+nUye+irh09yb1
ZZmTqxeG4gOlbrRncPLixP1fNkjwIIryV9Lbr+Z458//t8g1/xTnocB6tTOEOovYoTLMhNxG88+M
kxBphE9adZmnq1oBMQ5VdhoCd8KeBoMVmx2G18Znv7QxwOXHeY+aYUr3y5Q+R2I+kFW5LSe2W02A
q9JIqnuBbtmzUeDkowz2RooGYupI71GWhfMof7L93iLBun+aMkS4pg35jrZYMxkOrh2/UyE9FhKW
gvrLK/yzmoAAedVQbAJSBREVgF72HIo3moSEJMRy+fAUZHFZuA9iVn97LamMqedSyAnMMTyVtQ+n
zjQLZ29jo3aY9adT/qeNweGGtfycguXomHV4yggfnWwKDqFFFKqPiDqFsoFiP7gYWmVBDiNaYSPy
92bwkTgyvFrjdIA66R5nJIbImIBiLIzmVeFBj83+TVoUmVcgxFB44Kw8V1rz0YOzZeyNiXH2BVMh
rQ2J0vl91mqRWetGCMXwVsL5yUwG5ICu5o0fus9pgWvC0bqTGAHKoJUoDPh7rUwJfTJZgo86EC1e
vqI8qtIfDz5CkGuJsMXXCpdxCcROO3j4IPtjoXUwScGBkBuIfyFBZ9SJQkFx87R6JkZGM3bD+JB9
9A5Mi/Acfvdmqf50FE77qqGG69XwEFqXY2uFDltrpuPWN1MbBNMlR4JW8wTfxAFVa4AxyQZpT8lP
kb8FWgHUIQUSWhPkanWQYfQv2QC2Ke8m/NYjvlCTMs6HT6C0uggAeIn4AcXRgPRoQoIUoLat8hFA
pFEQxkCCUKv1SotWLtU65/cLWgLwFt1VjZ1P2rV1N8DY7jvET0KroALkUJbWReGzp1rbRS6SKxWg
Flo4mbZ4VsAVFp8l4ipGZyPy4lerAbkDkmY1+N7fsrO8t2ki2yTVGq0GsVZMWvranI3gRDKZ9XJ1
zOmaev34Zk/cOZGF4Auz4yUvuncHi/0JejZy7qj+g3b11GSF8w4/otP6sb4OOU0Q269Kjy/FjpRE
fcDdGIqfeFHm3uBYNrUmjTU7zIkZJ93cqWg7oQwiMCLYBV30pwYyQIXtkI5L8hnIeSd+RsNEfg8/
/lL0G8wAYBhH6NUYK1aKafABGRIva4yjLskJY5wT6PQp3GLE2xMbGpZgQRPjPXIoNButysMw8j5r
nR4ZFMdRK/careGrW+eAPRh+C9O1fc1n0sPbW6fTuyNT9VKKfwmpT6a1IHbgYusY0T5LrRrsrCeY
EYdZqwkLrSsMvStXtn8coA7HbgySI1qg6Q//ijoFcqwhz1aVwov3uZZw0hDtlyviHB3MvjXpGVzd
zl9ir9NL4YpzaDS82DFiWiYnrYDb1FbsaH22epfCNoCm4dm2Y9bwXTu2a1trKz1EliL9Tl00l6pV
/0imdDdLg9RS6zLbye82BqjaWGs2xxEOTCNZEw+bfuQo+e8108/+gOBz0srPtJ2anVt0x0ZhUZdA
1DZ+nVb7aCJsNJrGn1arSAVyUuwF1i5Iqp8oKIAjRv4XBYGF4b2J8B1G5cHPshbC0hWS9cpu3ngE
Elb7KFiXi81a9D6B+yRl8J3sk+UlbUKxRbz0D9nUj+soE7EenvOGWfqWdDyx5V0LNnXuySMV84T0
NLNPBObeurq272V/mnA43fPGq07Cc7+zoDpL0omuXV3s/QlLfCe8NztBj4H94Nl2m+JgkBQTzccZ
mS+cCTLq8uYiIAz7hgcBMJpRE4eEyJpS1sc8IUF7qJ1fs8eboKHL9LZvqoJlGt1UKIvLnHmAI1Af
E4rEv5nLrTnU8xnJ409Zei24K1tcBuTLg9YxhwiaPa1sBgNabRViZ1CP8TrX+mdLK6ELJNGu1kYj
92bbuE+0Zrrzi2RrBpSpyyUf/OjUaH31uJzY/LDA1MrrBgk2+Pkd4jHwHVqdXSLTxhCRbw2t3J60
hrvWam5b67prrfDOdRPfadW31PrvCWlLjiC818pwDDJ3coyMJw/ROCGPDPK1jjxNUJQ3WlteapW5
0Hpzaj+052xffplajV5oXXqIQB0vafqyIFknupwfRqvYSZPoTgiZ35DTVTdPa90TRO944ejle3Tw
s1UfmCjsQq2QRwGt1gKBydWE2omLvoQiaf+pRp27De8rctHaG1p1n2j9faKV+NqDse60Or/SOn0D
wb67zBzUCGrWLkzVesJ+1fh2dC6N5oZQqMeI2mSPcnB+5ToAvpaBs+eTuilynx5KFEQtpd5l0i4C
xpjQsEK5N6Aq7QXbV1tZ6TVJzIs3478XufWYsSXY2p9Azh4StXKbW7862/bPdFnEhQ6oGNPaNi4N
NodO+x26cRPZVvQAeb3ptCNixhphLU2xRSH4Wi3S8LjjcVCYWCkyjEgXBLVkyuCyiLTfotLOiwIL
Bi4nQSoProxZ+zMyjBqJcsibFIDRYAHjWOiRitO/14eyhsaEIcBdTXXAik2aKDKsf3j92DZob0gm
0k+yjd6pkd587R6hjcMSrx0lpvaWxInbbv/7j4YYTyLtQEHMMa+11+9E3hCbmqlzNllDMV0EFH1S
Qal1VMmNxZAiq48VanUK3rVFdt1tqFQITYAFNhVHFeePzqPaMouvaqL8z/z57zj3NoVf98fTxpoe
B8L7yIgvnBPj1llwcKz6lX5nfp2L/uKFZNjQZnVM0ZZgF8kxQJlFW6TqZro5NZErQEoyjLo2Lmqr
eA7m7tOqT3BdQbwoZz+PC6AVsUOJdozUjGPMeM368SOq/6ULnkOqAEdWl2pq9kVV/rYK+9a1QO/E
YD18Glpc7q8SAlBWJgdrrDaJOTGfDP8W5A1VAUy+0Hosk0tJCh/b+CO930RL7qnFb5OZX0zE3tOA
x2cg9qMyyJQigQTI53IeG/uBegb2KuVmgtZIZja4/5i/w9X7k0NQxm3zB1ws+7LSfkRZkDCyaT5i
I/mm4SKJkKZi5Crop5lZLaphqPsJ8+V1nic/XrFePGhiorZv8FwB98YfRRQiEPb912BKvtQNwBEU
ZD4iQ2HsspjCmg7Z7kL/OTQvhCkYNt25A4I8oRJggrFuuLTCwj2OIvvhOJ/47J2HTxqlXSbp2l/S
72iqB6rZM8yEb7KVbzHDcY6M4G/jgCVMk39g9smbpA0OTGZexZh8F15Bc2/RvWcbw4pZvMWKBxQZ
35ejkBBhiSfSFWRUdzA8cRuKpHibbPvJVHP05FSBuW1rmpaWtOBBLOHaJdmWQin6sRtijZnHbgzT
5UfiIVpFY/cRR7w1YfEVmMy4Rj5ae7AabPi09VFwmuLq7kf8o3XBJ1+mZNVTmN0GWNgEo5VXVYWH
vuWDCUiRgYenR5YtaaaTmZ69xBRbnxEnQ4S0elKmvxEkbT3TchqPOarLA1Ux4wxE9k943xDqJID1
Sh5l1P+1OCJaZMzitCE6wXA5VxzCABytTeBymscqR0zW84tdL1887t6pm0UPNB+IORoo/bpTPdtW
ckoGgXM+tK1zRcIvGGkiAimVY5SKGC38YTY3uNJLKj+i7yS2v7XTBPHLOAd4tiFgbYyxumIFny6k
S407kake2gSqITjl8m1QHaG4nhiOc5a/NO2Un43ew7xfej8hJQPyvOpuKZ89eRr966UK956EIRso
cNF5N5I9XA7I5oMX6LcL6T/FMR7SfmsPuPwV6VzHdvZe/dKigYKrs0YhDunbcxn0mYN55fdqGL2W
gFZFPm6bUNb7Wfrr1o/He4+La00kPLyn2vjh5seEVmXHJfUarEJZQEWb4FmIqugEPQDSF6D7Heqn
mWXH4p2DHDNBu1hkQSao98uiPpcIrldBXN9TKSuIV9iimp5ApiT5JIfSfgpK4hNEqjB4DMHNL1/4
KAjyQOnfOuI45ja0ofkHfVd2ajrVrdSIFiiL4mHndhi4Kne4CPuz1eT5RGezDLxkqbq5o908fAtH
uR0MGyJP+q1w86sFYOfchnG4Monv5vlL6eEbtJcNbUhDZvcpz1kIUM9svSzl2/TmFznGDNEBYW1T
1l4nJSFlm7N3adz2boYsFRxv5dh1hWjWlVvAjNZmKeSDwMX5KE2TwJXCi9ZUBN+mdI5Z/Qo2tdy2
5hxwlyI5iif3geluSxpyB9QOI2DXga8YCwxYhJE3VnRh24RiwDUZpqToQIiM2CH5/mBkfq4jPMwe
QFfHr2Zi/MSx5kCmniBlmMA98vXKgSPEVN52adXvImFQrnk3jX9Hf4ZJv8MtPZzVPDpYh3BhJ2nk
HNrWfXJaITiYqnudvZKsiR4kM9q9adgfQM+wcBd0PQNDtNlZVyWsSswgpDPa4VsGl2TFAPggXTJl
bf5HfPulA8hAugdzmloQtIbXliQqNpfIscMUNXIX30RKdh8UaGos+9304fDYLTV8V+RfZvmeJWJZ
+Ro4ZjosAdM7cScFcecqXc9mltP6YIRenDHbe4WFMGNunO0IRcDKzfgKCORTBnhlmsL8aZxxeBRy
6VcxuLtfVq9ObQYYIOuDAyZ4uYn69ooAD5Gl3zvnHAMqE+lxPSn2cbUdknGbTM6hDnDyWz0xUGZi
2OeAoRfHy+/Zl+ZrYRW/rIrVoixrrM0f/+nGyNWmtujLE1CdN0AT84nNJfZNcJOmAmIRMWg6VvW4
LVhrP4UMd7d2v0kGBKl295ljgGohUSAD/VajUb/48iHyx1hBYINEcyiKECpIVUyMCRibZwDaL7VZ
f3MfNVvOafreouLCrnt4GOabrZxb0MnuyGu967BGjDk7Nwotc2DUFLGMvSSIBRM3t/e+zZqNQUz/
7OiTCppZ8KgyeqwOlSWQVOI7MLVOJ1NZuNn9Yr9wNO4DRPUE/LX3fuaDzzGcsGqyfneV0x7wroHu
n+vwTgjsso4JAo5HrAwBjcMKJwsdGnOASyJwymEVPXQjpkoq2cNMWgzJOnAbDYWlj6LmTqQu6+3x
pvCwP9P+rZB0J5rjA6szVfuWzvFEoNqXFZTlqyz89Zgk49HkZHGrlsiBkmlNHpc7CFj8bGohnta0
CQyvYu7kKokOvUxJAMLwvI6tbN4lCSbwsuZnGhbiH1EpUSz3XbXFg67TiKKZ52okCjslqqjVlvuw
5YOX07DvXJSzbhskT3zi/Ni7dErVPzfPV5alF0RT6d57UCNrtMxkGnXOtC+XRpeQrThBAtJ4UH0Q
SSroJB7YUSl50b59f7kHoxc/9RWDNJsUnjgq7m7DkjmZXZbTP0mquFsjWoFkRKHo5NSGC8GJWQlo
KECWde0t4kpqa8As3IOKCfOU8aGOjWbLBCRgkC0psBMRnwsgIqUe/yVn9577i9G45AlCz0SeTe2j
sY2WEi13AVApm/bKJWs7sWDZNEG3j1LeCn+w8TQyTnOTdHknjJen+NINwroVzEA3StaSIWpqbFzA
Koc2tS6tIJh38Pp4i4uyPnQc+4thfNAFdx/UqsFqUYAXkZ0FRg1QxbLWCnLUqVHQY33YskeHK1rP
nPdcVsOX7KtzwQ5yY5RBcAzaWB4TUmCYbJnmUzLS5ZUshJ5Clw7MhSZvXm3PzrfK915tZ8aRVPqv
fTbfhKHCjVLEUfs5qyEIPWyT42e3Sf+CAk7Wme+ZK1f9MaIOxHEh+u3SMVCevIhw4LEZVspN/471
9NDHS0SeHG0Rf29iBYB4ZE127+JV5Q6Ak73KPPcS5s5HIX18k1C28og8anP+9EiIlIJoAl/FnxWD
QbtTR4qFH+Ruale6166qMBQvBeGxoqUBMUOuOK5T9F4Dy5qETRdeOec4tgffFBcovw5Zzaw5/Sjb
ejXbTYPomnE21T4w0W53vK1pUF8br/wleQQZGVO+xjL5SxeY7/8rF2NK3qqWTyK6OzLYKLNebjEL
U/DXb64sf/t4Eal4xRuepufQdPEKieo98vDe050eVTM9ZhUpIlFMa/MqMtSH5gxMR9j+kWT07Qxk
AXAsRgkwd2L0Rlatf+xe8l64iTyPi1DvFpbLufE+Ijyxx2bMALzqv+yl8VbNRn70Us++DB32k8pC
lZwbLhsv2f8K0zY+NeQZ4QQMUu5+Vqa+nyPmUZjEZoaE5jaPwWMASPiMJ5I1ctKUehQLIDrt8YF9
E8l4wbHUMotFqh396nvvGbd7cC8DVnCNRfVFwslo0RV1HUJ1mOjjgZKzu1RG6CFd3MeB7JkYULhk
jozWxpz/hNTBd8NqLubM6j4NkECjQXz3kifaOrBnA/tUW45v5ObhnWgKLoJ+C5AFqyf2q5ORXhvX
8ED4EufHIzWwbTGcZ5Y+fGYdFVjRpzt6LPsouIeZ8tufDUnfCa2mPznxxq3tHyxaCPugiy4EOaxy
zmZu+Vj9TqBS1MsjlUn5xHTfAXt1+o+K5JeZvXeazGc9hoUz6Zt1PRL2YAi7OVQCsECS2EdjZkdo
JwpPSATlgf+UvAPm5otN/1pO7p0ivVXHWCNPrgK8V0fOcqwFZtGs4NQaCyQ9Vimst7DUuQKZuvoG
PSEaAOth+AehWKUlRds+V+0MjEN9DQg4DrQfkFZw55G/99rQM5xGP5+hmZHwQLrP2ljy6ZymMXzK
gRiHyjMQqZvRrqzyNWGC7qUIrlFcRLvRyVMyM8JiswSvsQIeXpnLhxU15aHL+M6w5z/MIrjFrB9O
LXuwVdGlj3qq8pdSp1n0WLa6YVM7epMq8PgSC34HcgE5jSJj33f9UxQjTxegkJib7PkWIAol8WZJ
ShPlmH8dZpaYlNgFksca1EmSM3eRHLAqyfcuox50vnRCVZRu5o4pTWswW8m8P/wU0drJmGCrMkNO
OrWbYgoa9lF4wsYMK9Yc5qdqpCXpxbPnuf9GIyB3vh7+oTJdF9o4i4/sFknHOpCed6nmIdl7U6PO
jYIsJ+ZLNvX/RKGGt6ShAy2jcFNNWXjL8FJjH9/990G2OIdlkyNCdsr53ma1uy+aKt+AH5LdQ8Z9
ALobtK+bYY/3FrPcw0wrtu1YW2///WVbZazlJr8goMi3rnJEARpDRokYOWs0w9olx3uXxqCIwvJY
WI33yDu+0rHem/lACiJDqWNb5urkBPXZV8l7uGjxGsTQ88Cht5nzxb/4QfIYZzyTDaVBUxXIvrLC
22X28tkUoYm4B4VKhFKKvdLyTXhut1sSl4HSwomOtAXPSGyos+zbTZm9RUC8/0qwsKu4TYxnnzkC
Qlt4YE3qHzFsYJnPpLWNqg70hO8wko4X8KQla04Go2BMVNFsHaaLbNiY5UlYZmEmFSNs0Z27xq8u
cOF59gXZSfxOZuns/dDYYV3cq9T0brAaBJ4NtiyDgUKQWGlxFcKmJwh41Ew4927Z4UpKDYTLoD92
OGEqUr3keApszf53BPoIT26FgWtrQkq7Hsf67qmgvMFN+E7Sgr6wMxeuD2VtlWGPa1XSJsbjMGHx
FOgwuqRf0+2ZJ+IlHlUNM8oqDfk0y1A8Qb+Vrf8YXOYMNabWXV9JEAVTcQNwcfY8XJODUvU1I56q
suMv9aHMvj4W9CAs9S9qsP5CdlS7MZkojhpYCXn2HYJ8JsWAvR5LodOY1A9/FMRuBzGplgODH9N1
ToV2IkGPbrelA2Q57NPpFvDg7AJeBO77zH9PmbaJrTdZ9d0duhrNjWc+NSH6pwo4Xe8RT5hIdXYd
ET9ntveiLwc03eGnXQfbUUefFgJNwkj3n4xmv+48QlSsAr0++MBpz6r0nuDRuf3/FxjY3y1h6Yd8
5gBh9IHHNlLJxSv4g9liwqQWwjAEFUHvKdA1GbaGGESvdhOPtwmJhGa0QBMlTZXoEANnm+0gjVzi
v/hN3VUZdcO9Gcqtv8TFoxjL13zM3prEbM4WjuXHYtNesTfA/hwOd+Do5OZJxKaQ/a9+LOJrklqH
oa/PNkm++xKS5C0wBcayJ4Rg6ji0/TNIQAYu+LS20qBtspWNjonTsmCsZJfMQ/MUTtGExzSIT+R1
VbswLn8s2T/h2GXOHHo7ZykIacrDZ6pTCbNtU7LiYszxGc3VYxb+L51UehxBOBPwQdVj+flGpcyj
ujTyL8VmRCC3gxD+Iprp9zjm2Utk191lLvMnnxBrXv2JBa+XSDamG9PyoE+NyQVk/H0QBjmEIVBJ
rZt1AhPMZl7vpQwRquWEMsM+vfu1+8BtC8B5K0o0QoO9EUQQXKsw+SiYQI6QTLCFO4xrIvGdT05N
il6IdItBBPBbGg7A+QBqgpPqCdzTx2scS85Y+2Ehaz6WpnvAdjxs6SPBvw7Ojui+++zW6PZSIei/
++Nc/e5Gam4kG/Qzo39Ha3aeLCqNMOlXMMN2WeayWAWK0ZJjWKzQXX7h7/Yf8WC9pDhIWpcMisq0
E1YLnuSHan6wzOH8ncSfBr4vkVYWRgynzTZNVRMF0cISjnKv24ZO224BrBmHDPDcylBR+kI2BxR2
J77icCpOdmHd+zHp3qaQtRlPifuIYlqaIYMGHWXMB6BY5qySr61DzEBq9jMqGPnP8lVPeEs1rF1n
gto7EcI7IERZJawvmgFsnixfGsm2d3IA6HoyIta4CL8qScfVGeJgAvpfTTYb1MiYU9TX8rnrKOpm
f7r0LlQ/AFyTlb0FVKMs34bDEgZfWlK1IEpj5qI80ofvnmw/Wd6fQW/rHcqWHluwGQyAqoASoxGN
VYjccN3OpbftK/eTK/9bDQR7pmO1jRqCJJHxPs8948uqIZ+74ctK76Hq3luoZ5vJc/6h30Y8l9l/
ONmgAmIcNfm6mpfZVT+4OdIDnewKc6axgWEzXzs/P5Lv1j3ILwQRY38PcQinvNTk3fkTza69jlrf
Owi3YqqRMKc1InbQTQ++PfC4TivsFtayzpzZPi+1jvdNlbEDrdIe0SDWZ2fOf8liQfTpD97bkGe8
V6NZvTdTyuEI9XxXhw26jLTnSMs9kw+GFJsTZV60max+P1F0Ai0nIsQB1OxabGFGYvG2bq4Clruy
WqO9+y9f2u1HzNxluW+rkHxYA2t0n/CAwQj6tHMmJ7mJyjzykXX5OOBHK/1K2ugTRkATZy72EGs4
yhkGizng+TRc+9Ys/L5AOoYNj5RWL90iAw5tb/8Dxs02qI7/lRSlbA5YLSJn4GKQjywBKGL79p30
ICJIJv8XT5JPEFDy6i9GuAIbcGicJt9iLSH8dPYHEn3mr4HKo29qBP46VR0Q0Zc3oDkzEnyzdhA/
2WL5aFr1lw+Jb3DN4oHhGRFlgWO9VWC3Ap5rtIj03nyO9mi6vD+kDQcGyVo87vTyCIeHHpRdCsna
4H3BXQkL/YU0n/4pS+a3yTAuBpoamaXD2iHOZm/BWl3Du161HuQ0yybLIbeQny0vlazNg4gxh7rD
t1DdB2xIvhN2UHbAD4ugEjVhzqahWJ5CUA2uBYjbtyU7p36hNZoS86VziHskSHCnJFZZDKHLbwNK
eaglXGO8Gzs53sL4Kls3RcWCpx97885b/DfZRtYR5OJTvIjjMHmMFOLoNNQemcLU9iuSUIjRMACH
j7VJpZrV3OkaVj72WgmsUMEnzaWIRLrPF3dtN/34+LCJJocArLmk3iT2tuUAOTDpwIroz4LcYreU
1r9EDi+1weNOoNsf6skNIKZ3MN+oLlKWP3XZngDAXccEKpE0mx+Emv1BlN1wanIfHbry9hVUiIsj
egDJke+i9a6SCy7RGQ0PsMbZrpaDg62P2Md0eSrjTWzM96wu6kvUOvdKqORgF5E8+gQaZSUegs4Y
2drFAXAEypvd0ofxborGL9g+6CLi+Q/IC8LBtRZT9r1gVDEdk7iGphqZT5PZmw/1K8/mfyxayWnP
+2DVoZNg/F7tG3Dn+86aSVym5IWj4G9Hxng2PtcjgyrrzHucblUyJ6u5dbnRuC4jHlhqdGEdOlr5
lWl1xLDpxaGc3esoyBOXerwXxqdkYZxgJ3m6Z9tTPzEBvSwkexgNNRTzoktYkN6WRZSBPBktley5
mw3uB1zvRdkIqsH0iLD+hZFMeIA20ZB+jdyiYnEbIz+wWUuxfDMwQUJn7/2mR/tVj9cKCSk5DO/k
AEyk0BGuPprwfZYFUmjgMydrvGONF2Rjkqcz+ViNvXzZppWzSwCkMP7rFO01b5Zreb8TpiagA+IS
QeMG8Eu3iUqSC1q9Tc+nH5S2clcX8p2K6XnJ2HpxbcJ++NXaFesQDNqrWni7uB+R3CIzmiuqWs8m
gSgEdGUwxJmAgWwbv4eMdW5nUQMd0+AIvCHEfPGQUztm2fLyuQhnI/rybfGApdasVFjF7rOMms4y
e7VJO8DERtjujbz9Z1iJsTHsANaPILe6fzjBcqLzW7d2/Jg/pVmR6mcZ46aGI9qndb6LsYCs0N5N
4GYXGsdxKg6VItqrcZwn0YKWAEn6meIoV3Gf3+dJ45DzmYgI3M9uM6c7pxpKQJ6VAZBkEaQ2jVx7
OI9OZoVR3128E58NXJ1BYervlmTvFOpuFZlzIpy5xP1TH11vPlct8okpVue8Zy8BdnqLUuHbRTrw
qKyRxbYFcM2/1NN0qjmzGBGie5lL4xSAwnXs6S+R31vZGK9lMT7PsosQ8USfuZk+c2i//Y+9M+mN
XGmv9F8xvDYNzsPCm5xHKaWUSlJtCJVUxTE4RQSnX98P7zWM22ij0b334hMKt76SUplk8B3OeU5u
9i+imQpMjMtquIS5AN0C65U8RmX6QbYGYQ8/iqR5kSZuCsu9086djIr+ZSamxpje6s6/NK55Qv7M
C4jfZKVfZof4hGbkSuCh8A1/5OJ79g8ygritZEOu+5iluywQpzlCfC65RQ5JZ1urCgPDs/bT5ADu
B/lRLhmDgBz3GttgA8/IuGWBSWJFewgJ9gCuqTd9blSH2SdohfnimPLdc2FBna/BbYn5OUTSKovm
7gYTCBlm3XFP+nc+PXt299b43QVdWrPWfch80WMol05ro1fxEUG1Wxf5qUi9Xz5BwpSlFZMSF4RP
FQPGLnH+XCfNfdmwvBkwiWZsplau2/7UQXsPck2Va6MOYfIYWcO3GVR3iVQ6Dz0A9z3gcaOoth7e
NHsMn0g1QBB0qmzyDDwD/b4Mt0FqgPM3Q3wxnVWtC93otUcGMsXrc2FnP12XTRbXwb4JgvMsJ1Zp
tbMKRvd5TGHAzxqRY0WzDKTm0PohIgoIYXqMIBiAQoXqREtzkCb7CTEfNeNXpGTeovub+hUCfL3S
YEqOgUkf1PUhttCwY9aDwgkh4lTvyCXFJXvLSkQJpA0VG5hR+RUjRn6F4/4Vxse8tBnnOMw1icrj
3kbEXDU/RhUcLXdGgqzJuhqhOUgKIFmhu9cUozYtc5b6u6YSa+WxWauKR1vDrSr0U4+oAhCocxDs
qJYYadrZfe8aDO/NTzYwZ0tXp8G5iwE1bpYyrh3LCKBDX25cEV/tcbIfyOI9JvChBPSBXdcNn6Mb
PHcBIj9Y/0xmy7GiQsXUNYHZmBQwdwLKLi14ST7lmadfyiE75Q8V/7wPXEqHAY0pM5EE4delnusN
RtrFP8w1iBDoh8zq0/K/OHWTNRFz3GUGCjx7UfbJ7BU5AY/n0fs59tbvwCrBOujmgwaa5zSCSZfK
djdMyCTanE8e4eoajbqPISBBcxsTw+aSVlumCCrYMTMJjtR6aIFFIZIdCfPrrPaUjEl4qIfkWReC
eilmNWXr7ioK9/fYECBXTc5RI3KSU5Xux7b4QBzN2Tx990n5S7spQm0JGSXMH0yk6opyBfLDMRHz
LQYRum4L76WNa4jq+AdRYJUV0rLKBZ/u+z/rlstqQKGwDtL8I/eqZNf7xLw1nrNXitO0LJtXVIYM
9ARDWDnSgYHY/9QE2jNSTIlYHaJmX/SI7dnrIfhzMGkgoqLc4zQccj8iSQwCUG8WkPaA5mg2kytP
scPO6k3dluo4zHjzyYQ9k0dGpWP8BgYGolpZp6Ea4kNioHgkgOwNE3S7twg9doA+aeBJcRg51CQ+
pHph7FwTt0I0kmXPvQ4Inq7T93BHRvGPWvIBqQG3lM5pnn1rI/x0K8daEOYKO0k8ecYozo7wYTjV
D3aS+Yeh9X2kI8BqxSLIZCi8Q4dRONMiog1xNSIKbNvqj4aieWBGcXS6RG3kwASKRA7gUsy4U1Fm
uOqjozsKVlRefc1nhF9j/AMUFfhzG3nBlI6Pdk6DZWfukxlkJzNeDp8C1V9Eo5NFj1jdkIDRoUKA
pM9puQYZkyB6BmWzrgRisHE2UCNnjF1lZH67afakpuqjcILvNGTjF70CVtm14RLSgFZg5cw1MEzu
e3yQyTk03J+1xyeM8clfK2Zzbdn98kdoQY2d7ZqWyzwm+03a8x8h+mfxiHIEjha+p7XiTW0GWE06
Bg6GobLxSEugYVgmQKIz600FQJwkFe+JoRQfyxSRM4zY07OGa++gi6L7iRL04Ry0GwX9f8VIHEE2
CXs1fiLDDTgee+Q5XD40R9MaFCnT4GVjJgBQBX2BRsitpl0LIRdmWQtOJmC1pDnVC4YvMEjdXUul
2FYZw/C02uSm52+AHlNx2Wz9GTJ0UJ7ga2G6R3p8rZJQcvF5A/tj2JswZIMWCVPp8xGFi1pmThBm
zn+YQL7mPUJc1+p5ghgRgZUD0RmB2x8m4q7Wad+TZ28jQ7QTVkoE1+B4a8Y1ojSCnhPCLzP9XnSu
2NjNB88nH50jMnRgFZSolr4WHRegFyNPxylFF2fMA+T8hHW5163J0lRcybAS9SUpSQk3Q8RMVuGt
cBVgrl4YfrFn30y7/yF67yNQ3cyzAb4gTr8VGvJiK5ur37Zgh61frjs3S4o7kr02vfnmUJ47kbw6
88+Em3soJg60kqf45DD56B3jtSJyiNezbsnE4pHc7WfWu5u44PXrwP6Nwxr0vKGhhenfNS6s/cSj
x6ccgmxDOVmxqSnCq9lHzSaEDEXu8il+SQT6AHoqB4U5fHucxAh0wz9WHD05ZGSzm5+PmbI5lx1H
roT/6ZudfEKMBFVyyV/lhBdYNCaPJzvizWJnx/kNAHWFqswS26E/S9U9e6YTHhoQSPSjHIopKv3A
MHdD4kH3NADGFy8GcNumogJqA3XvmgRtdcAEJsuqGDF+R5XRZ5suvTYdsRKTtawxBb1o6EOZIEHr
NBIDsRqKQW06lPkbh6FkbQaf/hT5j5YQrKNpPDNsKInlfYiK40gnFl7b6LflZBR3vfsQuOqp/DUY
1nerIkxSnJl+aHyhGnwYHa/F8Ig2xHDUtxlOJdVV+RJkLng6quMk46rIvB6DDs+T1ewFH4CgqDst
veCNXEV+QwSZ33ufFKpM2055eTzm1kWmWQQ76YTGewndFe5PM6YmiL3kw6RLToxxPLTmrRb2UTfW
/NS7xU4XXGl5yQI2b+iIOszeuHmQ6wNNQxUP8hbYJ38nvIOOrS9V8f9kKIIkUG+yEKkNUXrFluYp
2Lglw/hlKYi/1R64H0wFszwNemPb0t8eg73HYb9KSgoTHUc/7MT7oyMpdvXwkHbND5ngV8p6HO4J
N0RMJsRMpifGBqY2zVy/Rm0UnWKiUdlbkBqcBu8BcROrlgxw4iSAlM63gLyqtRON5kNkDx1Ka28r
3VLv+JW30zBiFZ2jPeMTdaw5O891YN/KjKekjn1OpXIG/pshhostBo2w3rB728jrgk+4VBEb6fBg
zvR8syrRf4PKWzca+8gUNTvDnz+7sj+aoo83trXcwSEXpU1cZP2ST+gRMytJLmWi1p6XMCeDgwAS
zmON6jdXD+oTrHxcHLal7gDo1MrNeQk0D8gqqe/gMszQaLbskmjvkHXztmJrLj3sU464t5kzsk83
GKYyxslTxY/ElcWHgCwqoMpl7/IEsDM/JFV7xo70E96vOrZ2zcfR8K6scsVCqG9LAmnGGcHzq5ua
QBkEhOQ6HU9jLW8RdhdQf7gWUjzpc67mI3SbHQBtPHoE4G4Nv4jXdgARdOinh7mgRjVoBsdvEGYx
k4mKqi3yeiTkRLjOfHaINTWW2bR/LKlcdvjF0w2B7YtPqT5OccrQrXiKza8uZ1ATSyvb6iJ/D7Vv
MM10INyy+r6WVT7hC8JJUjNk2jl1ad19GApj2ZYPHWVXg3b32JQx0oWKfqNBkDxWvX2UpTVxYagC
ex2qfMwfxGeUyc5qQZladfzHg314dyjmjPleSmHexRvbm/HGODeHIDdz+OTzjshB966DbtFqxOTA
YUSosxfll5jAVOEfos54HARTcAk9hHyCOtlEKsFEY2fNjsKMGZncWkgAXjRGkMckHG+WlZjPWVXA
QPeK3zY0HKCEKAukZyFIKljjo3XCtQhA5HkRYVhOd6iG4HEgTmsnkqTfeqn4BFZg49PSJXSg1vYV
xtOhOxf5yIeEcZ7UyTh4DCNgCS1siDiV6c3TPB80Fpe9zth/MyRmrh/o9hAl07eRy+IU5MZaVoF7
JxNlhc1kb/mIs7sUFE5uo1JxtDltpdeQ29XPOwJk8Zsyw97mOl/NiWsd4oytXK/Jxhwk3TBRGuZu
Ih0inrDxWBoTOvLQ8ex2YbkdpLhaNSMTgi4NFDeWQa4ZDyOW7dW6G0MC8uDlfo0mYVwag1Cd2vY+
RfUNXTyy78Iw0208Y7xGxMMslpnZofZ9DCRup56CaURl2bYeHAsKWhRz7O/DYTsjml3xjPavuXzG
JUwxkqj+4jHYWI1GgbTSQWjQZsLYDF27CelKbxkZYWwOHrXSJBBk1K8WNlycZ+aWGIbPVEc8opG1
tiUSqkmQY0N0S1nWd62oh7vZ+5IGxbQgeI+l+K62hx9MFA9NCuU0aqFkNGKsNqYxNcsSJ9mbR4PZ
x6nNwgMLG6ylw3IYWIIBGc8Oq6rFDgJxfhjtF7AqLmZnNCL2XMMRHybS1Ub6ThYzq9Rqs3d3aZPd
GHxUkPX3kSOPjDszPM+DVIxvoMobmDaIDOBcKwFClMFTlpj0UTaOzsh6pKEkQGWeWDFgFmlbHlxN
Y3P1KeuDk6rapW7zqknlPnfBOJ+YDEjH8s61nR6AkC5bpvDW0UPubWm9xv2bbaAtju0B84noDunw
bfE8VYfBgoY9YfCqnbOItHMSNOEbjSAgEjYjmhDFIOMr9BPC/+ob4LQWnmyGdMi7WHu8InBODxjd
cQXm1Kpz5hyj3mS4KfpTrQy4g+aXLxvmtaG85134RTrlvNLR2Y2d9qQHJprY1hjE07rFzHLiokbt
siuqfHHh9S3dIpurNGNVbqDWQ5iR75jPX0wDd7Noi5mHRc5umZUJe6Yr05jiZFgWeVQlESwyI7Jm
LHa+HsCSSLE1WAJSWxHyOzX9CWT2GrDxCg1v9SaHhLzczn43C9bPFnPpFu0kbhNxLoyUOsuDjApx
Aq1+DNo6YLbBHU4omI2nrIiDT6eKt0aWy709CzBjcDH2iNi6o1A8V4ORjXJquP0zETU3pZ7b2c2/
BpW/SGDIduOYiIhxChPuswBUyLs0GhDMuDphIqk9+y7rRH1Ed4ChVY0G3u2OoFg2cEDKlDudXaz7
+6E1WHSNJGTmNnNJsx3ca6qzJUFRMyvzhk9iOgogHemAKT4A90ZTurK6UmxbEI1xJKcXZoT6WFkS
n/+ERtXBr8oA15lOhk3fQ5feraTvybNB5AYaYzd7itJwE9WAzotkNrZR3bs/6A7vVhodc8s3nyON
4rNhEUAJ4101pnX6LK6YjE8c90RZbO3SGp+LMPmK2ods9MOH3mXZZkcdALA4BZXiQX8OuVH3jYE6
zMGRc8wY5OTL29WHNGfhMEm2bCN6u2bCTQOmdlXkKd5WGrW1wdSjqcaS4SZ6ewsx8Z2wyo1EuqfM
ynwNewT03bI9hhTyoDz9QIKyANgTV1sjqH9yxHdXhryL0vqQDK3DNrdj/KZZ8l8CT8j7uGQRzn1Q
7mjHFl2Cxwhy9qc9QoN6U/YMyGVokC9n5uW9DzLJtsx6dkqvZJdesGpqrAoQnpoPtA1+6IwvVLCP
YfzbgylxrKScH6auh2dszM3fVwnhLVcHDePRSukfSAd+FJBWNlUFUWKYk4ZFKXnkcEXug4MluZdr
7fXmttZBf54QXW/zIGddFAbDzpPJY6/QGYlQGutoboxTE6dM4Qf1Mjp654+yXZsQa0c/eo3bGTIc
YqB1lGbyIhPvpSA4MciK4Ma4gjk4dt+0JvVck4W7k/z62kImhsJ93Aq4KOuA3f0lL/vfcboduU1O
5uhGp8ZJqa/S+GoNNdVM10cro0wuRjHiWErp9xKjy7C/Ga+9Gtor7V61SSNls0RuXobcBbHPaW6z
eSLB6rtyFl5JLhDIW8uOXM6M6XOofMYSFssYkeQwmrESm1kdIrpvg3hnNJaN6qICCFXB6pVF/qTN
MTiOsbLpQ8h3jAo/XlNWAmslTEPWH60dDZ9Gt6PUx7MMcILUCFod1XvQtHOix8fKJKwEedPDzFB3
HEGDjK5zdBuiZ7jlTpj1btxx5V5N6pXUcv1oSmq9ZhhIlFekhUA9hvaLZW+Nk/dJq7DYEeSF3s+a
xMa1XHTKnkHxbqbzpcpe4hoIHjgl4+J4mDSnSHxP4wIfd9ALhgmlWU/NwCiJ/GUr0yhXw7Vhei9V
g2oZmdSm7vJvNIE8u71EIU8lPtCbfrcMY9NuZIhUo6mJA54K6C+PtM8uYxZ3D8Fkn8ekw2qWfbC0
xrc2GhaksfwpF31NZwaML1l//fVdVTcSnmyyH21iSdPuf7qq/8kcuNgUixzS1J6JB4jbWrduyTH2
jX9xfO+s8DmjdZ5aDBweG7SqKMoD9r5D1hvgKBuoPH3Nk46c4xpzMym+7IZCZiQiXwjZGSZ6ZF8Y
xUpWHHZqsBykN+q6mpwBZzq2KPDJ/IP0qvJjBsp3Z8l3HsrZ0WYh8dhSgAjbfYvrLaJDG1Xl1D76
zfDpeAylWmY5cUzWBT72VTD5yN6hcqJHJgq2RLX7C7/bkVxZ81j3MtprOzw3shrf0kpwCEr9wg9u
HqTviH3UZNN5mD7Y6I+noVzOtM5jbS+yu7FQovCE16teu8ec04DndAlmyDZINcIKwTJd7PtSZrvU
3DRpZW2J52HqIjqCveAhmOYv9HmY8jv/Z0H6LCJ6HhmoLkEjdt8e6mIfmVSjo+5HExAq3vtnH9Hf
arA7kpCe2qKvX5JofJkbCBFsimENY19viNE6zUbyw9BtcU7500o0ElewzsVrFzhn31XsuALrLDsD
KnEsuEVghrBu1JcgIGxUNV69dg37DHpH3isOeeVGxk2nNLQsqwo/7S9tQc0mmPUnYnRwLbC5Zav3
KSIKs9CFlColTj4TiEQeLMeMGvAy5+1D2NuUo4gbN56fXx3hjtdep7/zNOmPgWzjJQDx16B4AYhd
xXVKK0qQDPctGRachGNFEPJi3fWFk+8o7sqrlWRYp/IQz7pTJkcXNTR74eSKlt241Ew3Gwu3cOlJ
6yEXOI89QSpkH3tin9BPX6qB11o47tNkjuLmFOkeYTNFYdB/KyvvuBza6g7byNuzcTAOMznZYuzx
gAsmo2OUlEvOgnsZEAb3eRYfQ0HmIDGu6SZDxXuszWYLsif95YaEGpqd+hPNSEpBssbH2CC+7K9A
gegb7HF56Rl9kDWg//ML7oW1N47i5PU2MZWMcg92a184Xp2TMojN5saCVtV5gLSM9i1j220MMCGw
fyWLTO9KhJmNKfmLnwhxCld/UXjZrYgo8TW/aBU6FQIvJvUNoqtgqs1z4TRIGzuasCDugGQxHXrB
3V31TDIb8t724RQ5jAw7Zz2HTbG3vjIL7qjZavNdCRPlellwOIENwakvD0VHbAuT2b2LoguBAVBb
fEOsx9omOHIi/MAM9sEiamLAX9UITEYEu5NeT9qGWj3P6skeKTRza8nOdUOyj0T1K0SirvVQPbZe
kG/tKmq3dgP7jm05XoCG4DpjV2alZLg0YdEfrXuV1Sanpc102gJjGDF94/0PGBORSEjvQzNozvTH
IbWbYZhq31ehWpv+IvVk9meBU1d1rk6kvubsXsoMMSdyINw54T7vNaJd2eydauIGJ0u82CJINDZ9
P2LCWszQDmDh8pdGVngo7ByJQzJznJqAeFaDZBk4pJxLyiKMmMRSVODtMB17loInM30gTsSBZO/0
qwCu2Q7W8tpV4ULrIWdVO7H595ekcq1drFI8MxwLa1GAkDArdlBGuNCCQixP3fytbBIDRzUdAaxb
D7LCB09pl7elf4ob7oMC/NrGR0i34+2Y1nbzPEGXuSRg3J7cTIxQMRPCULoRNcKMXShZeD9R82tu
mHJywHnr8s1IPGxBHf49M7Oms6nte82BssaBE6/7JPuucaqsgyg2jjPGwjVDJoLlBlJ3Td29OoH9
NgDKxxYL8cbDYT61FnjdeJGXybx61Fy9jMX7/oFZYQ5xjVyGQCpSg3VT3P76b3/9idkskfN9dZmU
BKuz5FeLuVk4Mm0JpxFPVw4KA2XddnQAN7EaHJ4s3wvWseom+jnYWPgszzi66vMEk8hzWoJ4M3WO
TRY5iUosRq9sMeh3prHUTzPLJlsTrwW3FINElZSPOOKLx8KN3waL2LRa9fICaulWV1N/wOY57J15
ZK6TUN3MWfOaOtZryuXy1JfJa1d5Iz7UhAHkoc/6hjD7SX0Q9vQwFT9VFieXqB9vdKIoXYnFS/qp
Qkg3DdgSPe9i56l5KXX82kE8e6aIcZ85JMiCx+3OyHLZOwkAR6DtUauL7ivUFUY3kX3WE4yQlEBa
1siWzZykS9+k+e21Ir3GCeaPwGs4kwUmY6v/UUbhW+wgzuSdeJ6xl61ynyqx6+HOUzy+/wUHdomx
24J/mYh19Mdbl3nRY93k8xo8wpGhuXv+68uoVb92aXPP0pcRYiusg/OGlhr0VEKv4xFhvwmdqdzp
EKKDiKgYBzrTR8gN6thgE9+UnXMPzcB7DTzC09MSR5dvIHDy8L8BTNnJZEDLHzAzAIC3a6ZtiX/2
kJnqnTUbDV1RAI8ixLUgKasFqZRKPHI0B1X6rvPeOPuKeEvlb4HSPmGbzpl3EmGfvyBtRt/IY6Fy
ADbygMxtebGdwj4jtvvpk6iNlLS89jmZMLW6CoJakwa4deafCuhen3Xh7spxPbcO4nwy6Nh1m99g
Zn55HXJpI2Yaolj7XORREDC7tUJwrWoZebF1FRxH1MhpVqSPaMrIWmWyvUKODYHArjZ4C5yN3aL8
qAGbb+K0+6DXzm5S0U1C2/kVFoN79vqJx5waTgBT9brSPGP7UXMZ6aOj/fJHHjFozt1o+Fmq+oOp
8cobhXUKYhEc+tF/Tkt3+k4Zs82GVgc8vPF6zFSK1bZ10ANF6HG19ZNpbnDLs+YBUyp+hNrVj3wO
BUOWstp44UgD3AE/tyKCZ9wl3WS06j0TResX/RIzTp6Njx0BKkSrg4BSymWN2bveNfH38cOo5+5D
kEsISy3POBHYQqZF92tOpvk6psYL5SRVArrL59hxMd/IRG4YsHaAmtLm0ZCAIIMprK428emMvool
7cVqNoMl900IndBLxiPiXDqUHomuqkZ/7UCq2fB4MTfuIEO0jogZ/c44YTciJV7GlymZ50PR+/MJ
Sx3wkzxoDpMRZhf4SFDP652i4PnWRfBLeYAJkIF6myBC1dkzjtv632j0UkIxvbWQjnFDHXcXxehs
aaKw1Q3ZqWWSgEAMb5oumJvFLU1z3qr51JXNp+0CQkVviGvXOuu6Ku9Gfu9ilT0QIQTzzCqmra1I
vkTw/1LyiBYjEJHMWX79r2EuJG6pVq5qj7sRrHy6CsVh7NTnELVvE/wSH2NO3f9xXTCUcqqZtsHe
YPkWsaoU7vNyYrP7xDUGF4ogo4GOlk6YwJvkbVL+U2QM5tkckE9FPfv4rI7sm6M2AazRJ9lEp6li
OtrzLPqwomkNEC25TLHTUPIh3myI3TnXuDBWs0xfeIP9R54NI3YjmR4GEqE2YETw+7TNro9a8TIK
3pMqzwj7hQSriJ1idCsO4TBb59DfepDQYUgo6z4XjBqnGYm3Fak3bKnHloF3MlTq70JNTOQqefIW
llD7stAbUX42T3VXwTEPveElS/loOq7ZbVTBSGQlSDFQ+/F5EqA+VcUyTuTjuEtRNu8YVLbY1hOk
19Fgb/0MO7isqmxvqQdZGBBgZ6F5IvrZKRHpVzGcbNuTa85sFNU+15TyTyNW/g29jY8E0mxORGLs
85Z/akHnpzKciULz2xBHCOKjLsVMAKw/zRyyCrqI3ibB4VqQzWh3SGZmmcyXDhSfeFY52oqmwhZa
xYiUe9TwY4eJkoggCIo0YEz6EhJB3ZQ+mSNxLDqDGh+PHh/Ge4F223UCIBdZGpyYHr8WMmzvKMIo
HKZY7YUeaNB7/1TbHbwe/3EaHZRhufEEADYlHmAYqbWq8URdcEjjydo3OUYeqgpm09MYn2ejPNsR
RIQWORkRCX51sIYoP7W5KfZocCBMdMaxD/C2VZXeeVWRHMneek3LEl4g4/NNg1pvphS/eKRSAbuh
Zcs8N9lb7cShQb/f+O2l7MTJaNAwTgbbaD/SzyZBn9PsRJesJopcWpXgBuqOJA2NR1cayIfmpNqp
mFSg3GuKS5cAeqqKG3g88RT17UKZIxlSl8On12v/liZTyGyGm65rjXGbcUm8WB6BvW6LTL7NSoJH
myRY4R/FRZYpAj5VYR3QSKNt8ZNlCt/INc4VSnE2wGQVyI59cwu6IkHXMhgtiJSyMz+b/pqIJVDl
h0pRXknHfOrw8q/MQA87OKJet8XvFJ4m8dsV6OrDMJog1A2ShdTwc6Q2KBC1mgUlXi3faFSbI7l7
xroP9b7pgWVK7GIVZDXRdKQ/sRMAYzIEm4EcyKPvRQfRWOXRDN4ZtPAIHaIdliX2okIcTTv7KtC1
yKarmbOk+V3wzgHiyB8K9HyNDK5QcG79omh0emUfTQAfjU2SYa1A/k2pHZ/GNn7Qgllny+4Fu4SN
coGiy+QxevVSeOWl/NI5IviQKLWCVsNAwciWj+WmGIruAoTZZXsf2TsCGK1b1BFHU1ftuqa5PMSp
djYukhcPJ/uxQeyHch4vgeECJOzjLtxGQRvvqrTjGDHxw0cmtoMuQBkLeCbD/B9UCqlmB6uNBFfW
WgLCA0qFD3Js16ypw21uxcY68YrpJoNgHUZBcrNH0WxStr7Mv7Od3U7DS5xAo6xC+8uZ4GRgzYe2
SaZX7Xkp1ieSQwM5gcospPdeV0N1mlv3DyI1aweUFV1haJrvEcaojV9KeXTC8dwrP39mvHUPSpzt
U1rXG+yp6pBZ5YEEB/M2S/XpG2Tn+qrzjjh7pl0wMmisRPFiyjt3u3UIWnSo4KfXYxr375O20NUl
FgZYh7y4IfeyN9fcIzidj4PM3mGQH6RlwJtryF+paLvCMJ035SIeLNDh4RtPl3Q0i89r7YjkOZcT
lQVbRl+RXzTjgDJapBUIcsC8JhuFvh9IVV1QurDwQQ84CODw4PEYOHddZKwk8RPr3LDuZhhn5yji
d/TREumyRUtglmfCmpxV6kQYazKwcWqkBmyKB2cQrwMSqI6TdVUP8bv0EmdTyGJrLveLwbrBc/Kf
vVkZK9fLsHp0X61NrrKZMRFs23Snc6RDRYwKMQBgtWGaWcFJ5dUDGnnFAozMb84OAK6oR6Ja3Rwv
/mGm8YjCS3S33rO3wNy3zH+MHaqPZhdaHtkn8R6ZYgcsPe8gCLv3Ou5wWCZGcBqXL26XN8zTcGgT
H1c+RKzo9r7u/hjVpM5hx8O7kPZl8uPPtM2xcc+63SO6eSsssGFJGUM4kdV1MNhJ2mlsbLVgrhTZ
RKNrn7xkw7xPlcL1WHOtDykJaR0dPj6IyyhJgWuyckW4zT4pWWxBbGHWkxqvMogVIzs8LFCP4C5m
prvGwN/c6sDhVizjXUI4LOnqdrDtwiJ4TEzPW6X41FbMKmjkGxWym/mV61DdlGRAoPiGhYV4Y4Uh
amv0MTS18hJ1rSIIN0RtOrfiFGr3o3Sa9AKE7B40Dpr3vL9jKv2quH/M0emuXFdZ16KbNlGSUKWd
B7YpTAYxjHVg3ZBYuw9zC0z8rz+N2fl/Ikn+X1KmAuy7vv1/DZna15//jJj6r3/xnwlT7r/bke+Z
lkVelI8tJvqvLBLn333204gwbJfMKNchJqSquyVGyvKW8Ck/iuC6IyX3/xFGYrmET3mRZVIXWXy7
8P8rjMQi1eR/jyLhlZm+zaDT8wOLFRh///WJoCGRvIx/YxbVwy4ZBvY688YNpxfGK1sd6dNY4uEU
PVEAronyLzI+Zd4QhsB8cMGRBUPz/o9krtvf8Sf/UmlxqzOSRP7jX4le+W9eCS/F81wYfcv79M9X
UiaOLGDQsvTH78jpk/zpCc5DnmiMf0emEX1G0Nh/85NwgvyfP4tgtyAiWsvxCBlY/v4fv7X2Pdtx
CO+mQ0GRTAwnjSIYQdxCGldvW0aYN4XDsWifLBd8oirdE16L/goU4A1MBAG4ofM7hkfxMNYf1hiA
jWE09uiTQ0EAK0GuiV9uHAEo0Ryzep9OYAYm6SPRdPFEGT6kguVLUzpUjVBMODX9c2vTlat4gAKM
ojg3ZbD10yrcJHnqb6tOk3ziew+0S1tAYDzsJWKBOWoePCQH+wId4jF09XnGsMaca/htYr9i5eA+
WBb2MovMuqMa4/CQV+IuZlE+gHyFvQ4dkYUJFU6e65+WSay5jpgl5HC+NrZSbxWO31uW+eoHmQr2
QEIXuw06BgShT2EU8qwcIMEhhKnh3KXhjSUQ1rwewNrw1LgSltLEmKJKjRJDtPvDmlkFd7n/3aDW
eI2mCw5uejyAVoi9HDqEOj1XjZGc4UpeA6K20AMHzmGooMLFNgKIpMlqAlwgzxVVALnNspCudssE
0zawBxtW8IyvzqVJpg52KgI62tdaRUwl6u5pqv3iaPpQa40YdTnLLnxEfBltKkoG/uHJHyIOfxZi
e9KrdRAUDw1BQttp5OdLCFXH0euY6nbRsIfYzKwOfeI6GgQL8Zz5nzHkuBYDF6WrjSQijMHBUeJn
1wBCTopBBqx91D32LI4IR9PEpBgBQdKReoZ3tFWhV/MrNPWtGDFhKmndRUo34y+yjpa5/9GMaYm7
gi6MZbjFMJ+WhSHuPqcl4hL1pm1TZL8CqIFBgrA4wQnHAYAUsH03gupSTf5LEE6Y5wMEalFjvOCn
RO4JuSBN/7AW2ADYrba5McGtEE9F7sSsMqxTb+afkZ6sdd+yf8DUUBDxgLnPK6AIlyQxADicenme
NybyUTcGEpj8L/bOZEluJMuyv1LSi96BAiiggEK6Ohc2D+7m88QNxCdinmd8fR9lRqZELLokc1PS
i95EZgRJd6cZDHj67r3nxtXrgL9r0FY4ZYo7/vYFDaSA/0Y7uyrOM8QsymGCbTKZPwfQpaoMPwon
x0KV/Aq83OaR+ly65kfNSSiEDWckTF5mQXwrpBunajBgBnAPUATS0ba5kGjmErWN/49vVNTxhxqw
ZEyf7Oqw7pHIDTAXeUSmBNUUIjB3he08wRN9pQgNiWhy0g3gxyPDBLzy6tovx4dp8C6L4FQUVeAC
rJeMDFMUpXCsvOgD6ZDJyvC3hP9nWujFXU8XU+cWF7ILcKj6tW007/rV+v0NPI0qsPwcVxKwQrDP
ZnqwmuRR5vYd5s3PwrCuQ5C69Ao9Qy/7hVfzkTKrO9knvzC2oDy0t3VqzogM4Dcds7jCOcBxzEte
FjWvywjCOB57tRIu32OfubB+YvJoGn6gzdCF07ySpvUK/5dgPTHyAgsXEAN0JSxgyCu8unIoieLI
02SoRzM6Era5pnuIyWfwHiuwUCsgunPKJSBDzuJldjW2xYthvFgpLX32U1ILjLiZs4m94FHfwn0/
+Sy/mH7uhtS/9U7RKeBMtOpYQ3Tl/AIy6agfKaJu0AO6AcApuXpBwUcaNK/STH5B6LzYXA8AOq8G
PzjGIS9iYBVX+czwZPX+M4b7Ob+CHPKo4IK6AS9ajSmMXvEdUXPcYYK/qDHP5WFy2kq3V7B7Rq5c
waoduJe5yZ0s2+CI7xdbbjjD3XZcsV/Krr/lxAmK1L14RJhvLDyoOHPGa4MG2ypR57qTl6r+tnx5
44b2Xdoe0XBuQ6WeBxh8beM/wq7bJ75cC7DeVQjwLI/jX1bEY41jJJ22k5rwjcqtYxl3he4OsKtb
K+nuitw9BA5mDECNTNwcjXtHcSF60yoMzpZlYktwrbu+XctwTldphMeECj+vYJXCi9X1fN0lWy7t
FJ30K2LDKZ7C4WfhGsygIn9FT6OAJf2YGfqxmDh3rcfOVw3pWxcCDG38k9lwsqn7k1n1L0EBy9/S
uID4A2LHPloBLf7VWQVi8dC8pvPDGFqPucnPGdi0CLD9qmP3I4M0lRcDXAz3p2Ea3/1UfwSW81j1
xCcxYE4EFdJrVYjbwRtu81ByBkl5syZ9cfEZP0VmfteYPitR/j4FJNPB6hbaDrAIjMY27YJtxyIW
gmv5/P+n3X9l2rWk7TMh/t8LVU/ved7/x/98z6v/9R/n95bYe/Pn2fePP//H5Ov+8Dyl7N9tejwj
BRPf+N12//t/ePYP2zfRl7Ax8T96hv3H5GvLH5bNvAy+nIGZAZc+wD9q+GzxQ+CitVhKOrbpuo71
79Twscb7yxBoCAsqm7L5Tn8d/gpBQKCHmL9vxCR2kiHtuXai6oTlbbhUTuqWcLJcuAGZnP1VP6TR
zjRqan+mITiWYViTP/bkxS0mrE+GZVKjkcBTsst8y7kdA3QiVO5tpGB96nsT5RoRPmqbtPxqDAhb
1LTSHHPh8ckuoVLQsGweRDt6+2V0x72QPNatXqQvcjGMk/L9BaYK4h358v7khxDpimUEghuz0cvZ
5JzyeHBWxKKtN9/yByxVwgOsOQ9+hsLLGKESh1CZJprCBylexjEkXF0HYfo5Tq59iQsFCsYMPF2U
wVi7Y2EgcEIa5f1EFIw7ShYUFtQRs3yEvA8xu8II5TW52M+R8wWdJQXqbGSvRgGBGapxg/btkl2m
cpcoM90Mt7CuuutlwYYrp2q++JYbMYTRyFopnPUWlP9T6kXzI5KpZ54RPIitOHMUoaykdJswvYiO
PTD6eiRI/5TGGJwlGsWHky7DaojI2MW135EJRcbxW7P5LpMifSGFlH+SLlz0HkS8gpbJn5XIKGPw
sjx6WDIfaIgaQuoU+qoIwl3kKaaEqopxsbmAAeeVYeTwWToZOOAGEWBuG6n5Iew1nOdBTLT08DzD
w1Oq8WbBqPUkwAyuPWE0mFes8j1nbrTWvd102xYjFJJTQE2VNwThhn2duB8qa7oYWUnaY0jBohtZ
kcNo9OsqfMrbWXJzRiEz1ouLv2tdonoHcDKsdOtDNmNXmws6E3UMraxKoJIL+YKeEoW8Wguyt+d6
9OXZ4auJ24Y+l/c+mQA9hlaIhRFjx/xYhBgrFrmYr1FcsXTsQtbHc+XCC2pzXyJs4MeEYM/VgH17
rMW957YBOXcoR8TtpTwveSyTjZvPbnJlQCy6lTho2hXnEuiqPSc4LBKudb3MFRWufhB/TgHCo9nU
GqGGk4BUZNN0PakIOhVXeGsDY9/i1f0OpDG/wyZIn72hstk914n4diKMkhTiypIKGdSyfjW5I6GM
NsxZh+e4IWwWdA5uLQU7n1l6kA6t9ARBdgDiYXa4lTGSixxJnr3jLME0RES357lrYPjuJE6DLYwb
0pk9ePdfLLnLo9HFTNBdvoS0nof6HGKYgTxZs8f23cp8n/MGFoq10SxAE2lFiO4wanf3jS91EZyq
JvqmkpAtVknpFSevK1I81V3vOFDvMSyeiykvv8BWY+myaXwDUz8OvOhEbSm9yHDxrbrEUHvHnyzi
qCz3ObUlDoNh1RfX+GkKvGK2EXtruqvsLyjS6jtGXPRWRtolMdGEuLl1E9FfMYpIwqeNQYjXsWbn
p0F0Q7uWGnZHMaaY0nKTG48F5UZM6fQTkWg4ZHVo3wjbtNnbd/YhSASexYHeXdU3yECkNV+iNsDE
AtAiYZLJl2adBxGWxbrRoUJiKxcKNIpzlSVFvMnqoG52ypxFdqSkYb7QI4XgDzoPsGzdeC3yYNaZ
76k/h8950/tcDaa6lAvtQjpePni1yeDkSOy9NlG+kYKpFzUyZMOr0nab3vmUlcFKubQ4HtfKw7co
l0cbPMpWtpDiSWymBxEbABUG4BUo8uCcRq/BT+zF1xQ+Bwc3nJw3m84UIOz0GRJyWIieuZNzM/cI
OlDiMYMthINTRQ+lk1fL1vbD6h5+lLxqRW9coAirh3qGNOb00KOlP843Nkz1hzDhd8KQKnSfQOIn
B2k386EA4LevGecPIHWrve8E+Q1mOUoXBSIqu8+Mqla7TnDEs/a+9utGSZjKtf02OzMaSmR09Wmc
urvJKUBjQAeWK/BsEZ8PcuYc+dR0bUHU/mky7j8tJhAcz9cO4ql2zZcZ+Si7aqaRtyCZyugXESAL
8xRNWTcyjifisSPWtFXKULaVywygjh6KtWl307UUWcLpqrAMYKIeUnc8jN4dVjsPUWpxoSulwOQo
lrxns4wmN+FIvExAAm66aGjvWg7yX3HTGnQH+OET/mEUzdqkkWvBa8sOw44jar+H5d2cGvfY97W8
dOliEhxJSwmINeoOTdWGtGJhC6/avri0bUdwgfbsHQsV83aKq/CtmkfzJghaSWumHW1pCRn2NRay
i9nbDJshf+TBHsoCCmkH2Da3Zqw4/NpKtnb4AECGpobMKfF61GrUPDjSzj0qu0dMNkzfBZ83XA6+
CG+WOoW01fTAWYBn4KFuXJszTmOSLVHheDIVE+4AGnHjGyBTGzIhR7eq80/IHUjTVgj7rTKWOw+1
f9ctZgJwRpFrD7v6KSBUtCaRtpzinsCSbXnQIwMaZwziQ48tjNrbaBjtw5LPBoJoF59LUJfuJTKt
4tgOhgPHgp6ZlZe43pW/iPDjv3ds1gXZn2VFgDKMuvZv//lHYfbmvXv/y79sf8+yd/13M99/t33W
/e0//77807/zX/3F//j+lyZitiN6B/tfDcWPDc/G5i9LYOuff+zvs7AvfhCxcDmZMQ8rZtF/zsK+
9cOSpi+Ygvl1z/rTLCycH1KSq2dnrPBi2YJJ9R+V1OIHy0v2/NIGGI4c9m9tgZXv/GUW9pTp2q7D
TO4QuZIu5L2/zsSwBKzGdKye1Hb0IOrxdchqFoI0BuJvWTUVdYkmiGZwwZ1X6fTqTGoSZkwEqBxX
YHUGbHUaz5bH+SxR6jVh2FoNrQMRyIIN32FfqZyBVieYFj5NnhjE0UL6jc8Ca9XZ1leIC6Co79LI
fuyI5WxYpvnnfHwP71F03K1yh+ZctrvEb77TCd9aM+Vr18dT3S7sxAB6i4lyTjDpfkpMkk9Ia+a7
WEzmtlXdUwy/lErP91wVb5U0jm08R9Dg57vEezJzotoIQM/zLM9+W+4wlty3LuwBa6oehpnofmhW
5MB+mqH90UzBdkmNLye0L3bWsK2J5MRD2aOOvmMbxLy/wdtIBuhLusRncVJK7KFQIunmNEtAI25h
FOeSwzhOdZJc5dUog+bclOO8h/hcgymCunobWj9HmIqbVgfixADhP5miLYDBS5fhpnDUgElN8STq
y0Pc8bfzagHGBRRc7E7xIa7TjQWDsMc+AowkibZOCvCHNPQ9zDx9q4r7I9uaCm3d2uA4OqiKXccg
Z9oradT1Vj4bznMAFC4L4V4QVEER9Fre1KEjjxKkt7hDAr4H83hBXyxABBImhiTe2DiIZ358HEsg
6K4HPo7GspVrJhVwPmwmIUWfguUfSD0aMixgW6gBtt7KkluMw4JwOaUcxbiPWZuv6iVfOwGQD98d
r3G1XhaJ+TAxr1xOPNedH4+bQcXFmvmSxsPKpkyjipF1w3Q9BrGzATt1jF2DAwXVJeuuJpaEeLrq
mhjyWeV9s9o4VnOb7ToB4hu7DlT6loo+r0IjD2l2WbdZlR2zZP5gWHf2ydztPFJysbecEHDPjUsA
N2mzm7bLm11VEQA3ddfhbNHz7BI1L6O63pNxpWyyEfdZ99pMbJih9eh2kP6F1SPl2FvhU+/JSrzf
UxZHkXEaZXDLnkVn/KTewaGSlfL0JscZSfkn7y52uhFrXiciDG/IqsvkncgaGrwRBXpnhysgwCzr
jcdSJ1USq2NfXeE1ipb5lIDKrOjc2c6u8akqkHCw8VjvRDMLSkrpsAaoNctwstgua580KmC8doCh
iFBw8gTZvu9k/BQvwWaU6qza5Std2F4p4ms8Nut7FGF6iU160Dqfx+04RC9elz84bbMeDIP/kIIU
4+B5yzB7zlvzyqnTnnaUvFvjeYCUjsklHbJfkqgqFbIDcfBo75X+T9K4/LCceuo8vnbqcIUfBsDF
MFwFfTZc0e7XX1GkPe4x9Tf84MEHj9pTyaEF8C3sVcpaMYvOSDJFh1ZfRofYyx5j1310SJrGMQQV
WvteOUatJ2dwjnNj0XgYNO2GJhVqdar4XbiZS6nVt6yj98qjob5mnoUjCWesgxDSjf6v0lH7JfXt
rRu0YhU5LLYyJ0z2YNC+PToK9mMGUhqU5ab1QN+Q91415kwbEtF0xmc8AiRkkDw6oo5VjTOc0hB5
nUv8hsHQP5q68hT6CkenJHqm8msom33zEiA3b1p22ivmqbsBe5hheqB+Z3yrcPpkiSeAu/dqzHmr
klfu4x8WPG08QMaES2X8pspRuuoeWvTjMiW39EVyqSlMxX5OfjM5DJGDid+cQorLMPY30jOOWfDB
hBPvsQ+5u2BS1p4CtOSYudGeYXth3KnVfjQ4QrgjnsnGSfwn3BskNCs3/3T7bheIzr1KEca3sSju
yd8iB0VtR6tjFoHVgYQmDV5/05g20LJvGo/tKW8NDyCsfqHfWBRWwmhBsaAbfBx0KbPJdrF9KFEl
jk1mA/Au8TQU5AVUr+JdzXALj50rFeA/y/Z0T+szaLwo4kHvt/s6vtRBFV/baW2RGB+vQ6ICZJq8
ftt0ztq1M8DzNBqtJ+uNxzZUFx8juwH2YCUqwc5Ats+TFTwh28V7pvcYzcLIdtpLSFkI3tUOUus0
P3eO+5Q1zOCjT/J2yh4nLomLsN3HNALlyJbjDLWuXQdG+AbdpsPzq5jS8e6D+XtdmtA5VwFwn37o
S84JlMOK+iruWrxmoX0wgHPduU0dUTQPSaCHq34F4O5QqbbdVHVDI95Qnvqg+VZ5aOuL4sL5gQXO
4udrXiDKpOXWaApaV8OZhq5xpppr8vyNUeQwzXDnUQ36CPjhrWtdAmnBTK0fUBoAZlU47Qaqctcq
ANZoGoVDf3vJ0WO5Gy2QBbbER5JH/ToKg4QVWYe/MyUVTPt1S25FLi8RDo8L9SRUN0VwmrQd3rTK
BKtzzlN9Xu7COPwYc+urNzCuGB65u943T/qGaNIcYOq64tSytZkm3JSBMh6MAtfPSMKiJxttQZXa
LIQpgkGpBzwe8BJCsKhJWiXHPMsLwq08OvCylzRyae62PVw3rXM791NLaHWAHWA5DzQQeDzgUcUT
JztLemRXmemRnYkgBEYt7ZM5v4kGX5Yxfn704u7WWUhUeoaioLcaD3hH8lMIPD9kiIA9R7Iylh92
U7b3TpQ/BIrYQ4/LGWZZFW5TL7+FYUWEZrpyYtyX5J9rMpqw47DR50RLoq8KtPa6sCJn1YTT1jWn
68gSm6Aix1i1gK5Vauy7OOQ1ixf87NiestJSdK21+Otr8KoQbXaeAyWkqsNpb1kjncb9rz5PXgYT
pKgP0mntKgNFRacn/PZi0KIIyGCRuyKux42ZMhB6ZYSXj+YU5okZ+3iJXt5R7wCodT0pGPyGl6W7
ihml9+pjLxfQBw51G4JmrboX32BmIKIPyWYM/OIYaZyKImYzG/ZZeTRCkUX3VrMoXpnSmksdJjxW
M2y0kONx3jPe+IVHeVUZcaazKqKC5kLMTfkbWHHHIYH51CL77bwShE/YulwiZn9l+G81aNId/DHI
byaXSV3n/mqy8ETkYjcUuo92LG5b4muc2IpveFpEZcBVs6gDUH8dOyGUm9Z+8cFb0yYSrpeJn2LB
cD91eKVrJ9h3C4EnI+lvMnyaKwAmd0IV1BGCrGOf5b4Te9rGcI3Uwuxm5R09q7rYs+o2lZQwzZb+
kAbEUzLJNcv4eY3af4/DO5zAGyy2jqAlZDvptNgT735PHLanbTI8KbXEBGqpJFJV/1QIDMZASVYW
mjhu0FGyAF2ep3Jntn0HfY1hwOf4CxNE0G5Vb+alfLDHFFzW2+AxcRRt8uIn9nxIPVVe05oNEHdA
8swy+KdS4QuX/rEz4DkERpfv+UyLdue4FEi1Jp/8alUp482AxImpPaN4IzFpiAILu8TyewGUubIB
XG2CRX7ljfspY/a0XsPGsR2BoaEMky8OT51tv6QDDcgQx8OtaB7CTa196HmQOpuywKHm6CoGK34s
ZXESmbS3du+8N071Taljh04/uDyv/AyiIsxhVfAwQzieQ55yopUvcpIUG07R2U4AbVh4CdYxEQGY
gVS4pm22VllIp1hZb60qX66SAc2OAcBJ7eaq869qXaBVV7jry6k4GUblbJQLAUoUt1lz6BzarwRE
Jtkm1/nYu4xDtCao7gjbivImhUVA+XiIW8rSa1B30CioosOlczYjh/gFxgTfixdOVP735NUuMKWU
oKyR3JPeoNKd/YXPlFhnh26U/Xb2OxqNIMP72MhrITH5UJYOhlh5G6u4L+Mo38DORNALmoQS+jE7
8k3fZtCqdm3ZAA9A1PjVV5A4H+Yo0CFH+VDL9COgdnpj/25pUi8E3jDbh/a1gWeoL8Gsk5FneJlB
K04BlAgAnRyGluCCZRO0Yq/wWrBPxAJ8M0d7U/hPfUXJgnFoYnIyNoEa3PwxubpQncrUfEsBVAA2
b3EJ5Uaxl0b/YLGuB2di7LkL3xnSesabF0HeDL5nygeKkW/XV9FmCsJby49PpR8BRekIH3pG8R3a
4o4S4Is1QZGaeRysowyqDzutaxKl3EUXnJCyhgjUl0gNsazvZVp2l9CGTweAvE085IziKSmzzzKE
Uwx3Z8U21SAdsaZR6i0RQAerpL7pxwSbIRtJF+Wyz8+ljh7RQjI68stiVYyqAYoaTRUgi/r6793L
/Hkt87f9d3l5z7/b39uZf25r/r6f+ee//r+xvBEehIv/anNz/568t130XvxZxPzjT/0hYiotOnq+
49hIhX/a27j+D9RDT2hrH0dH5bBS+cO9Z5s/LEtQyuO7f3f28Uv/2NvYP0zHocNP2rap0Onlv6Vh
Wtoj+BfXnCXo9zVd5fn4BD3l4lT8s5ON0O5kFEZHr+dUt9v4V61iKt1rK7yeqnivU2GPeZ9ue7vG
NYb6g+rvxJdkfOh00KYhcVOQvAEIIA6D3bzbsVhOuQhAwoVAh3rukHBegp5ysPQUzEyNeWXr1hH/
IRdxeIdVcU0nQrSSX/3vKJAOBc06HjTVOFYCx//Afxd8mU3FNkbexF2eXI1OXB9sHTTinrlgBiZ8
hIn+uokaAe/XNE7ekmzLhMCB4buElgTxpV4HmULOTHs1SKLhpJxqRdwpJKVBGUS1gdRWUxjOqUjp
eFTYEZQKRlHe8PTgfp95QHV0oCrS0apRh6xm0lYsY5Zr8MwfSgexAh3JKnQ4a9YxLVir7t7X0S0Z
Kwt6v8upwy6aqyziEe7pni3TKcSHxW29bEDEk/SY1qUOh7k6JkZWizi45Dw/hslwkyozYFlRXwox
eLfSsH8S0pAYYUZdJy2iK2iVxMqF6A4dDJtuKpavBHoBwqN3gHppnUqAmZGq39BTpp92buKkG4r8
2aLRS8fgch2Ia6XsGTjFeHKwNXo6NpeSnzO7gbamyo1vg7F7Cx3iwvlAEc+AoXkzQXIVYxgcuc51
2xzV65nVRzeVBy7Fs1xYOgPfrMpV8hKETrtVJ5TcDEHJDfeuDv8lpAAr0oCLjgVSYaWz5+tK5wVt
goMGCcJJRwkLa1Xa1+TuwEKNBTgOX21mMf4URifOKWlED3GQwpFxEzE16biiSvLH2aCY1mFuL4s7
iaiwna1DDwr37PWvVli3nKeJQDY3xpSJTRzC6piblPG4Ps3R+BotnsfzlgYv+m1UlpGmombYrEHQ
4+B6G3X0stIhTEUa09exzJx8Zq2Dmv1IZHPS4c1Cxzh576aVr6Odrg55Li2nSaOa80OuTPz2Pzsd
CJU6GkrDMCoZPyMwA/7BqfaIZQjSsQ6VRqRLzaQjZ4rOpyOxRXImmfDKhr6EWUAw1Q7I2XRhEd/n
s1gjZ714eTw+x+zRQkWw1SDh6uqoa2d+IUNEL0srBb4lg+ebCyY6d9L3lIXWR6y6zxr9lKGJGK2l
A7XlSLS21SFbS8dtgQbI+5wErq2juCqS8gqqxcgbTlA3I7Ebh2Rmo2FBWiiiK3f+mZX+paFo9W0s
zIoKGtZn0cb2yvk76eInqg7nu5iEcKejwmzK1o4OD1s6RlzpQLFq/Vsn0F1mVcdBnepkzMjZje3V
2Q2ZJEZC+r7hzfMu6rgyFUCVji8bLUFmX0eaaQU6OzrkPNN3BzyoPGc6+0xykzgxWTZGZm9d4X69
yzriNbOxLfrMwEnPaY6dLI0vfcd5kqzFbtGRa/ZLGCNJYUsdzBY6rP37/ykd1o51bPv3f4sEUW6R
0eFUsE6+WbQEtOjIt0v2e+QW8I7UZm0ccuFKdE9u7gGcJdICl2QkG6Vj5MiIBau2+MvTEXMCR5JB
33lIq2A+dzqIHuhDVfpSkk9azxVbnJLMeh8SXgfpgEVRB9oVyXZbR9wNPrl3U0Xs3aruWRTMa6kD
8YmOxvvklvBEsAHEq93o+LzSQfoR54mk9wM1VHzZrXFsOrxaLakKUNTC2S8ODSoCI8LKCagjDXR0
//c/OEFZFxaJ9sYa6T8xB3JKmYf3InXtnWoujTtAnlscvryZxesJnzQbZ/Itjmsy1muAgBVqlkCi
sQLdb8DAh4A2MKJM3vQD9t1CowginH80KVP/tR0jhNABipnyhNr3AV4I+q6jvV0HHCN+Qw407kDf
yLiat8hsLA/djliFhiMMGpMA4ZHMl0YndL8hChqnEIa9OoSmRfQY1MJIKpa46XxKNYbBhMdQm355
COba34qQom26+CoNb+g0xsGD5zDBdQDorrvnaebLDW0pjY3uruZbYGUYYJ6Dhhg0JCLRuIhoGd5U
19EIoJlAGilha7iErTETwuOG5ILmhbjWHnyvL3aFgyQcpVhW5tB8dWOOqdE7C+50n0cARn0Ntag1
3qLUoIulflAafKE0AsNugGGQImnWrgZklPhimbLLda7hGTnRnJSQI7JpH99meBHWdjQB3pnoBleA
v9prpwnDfaCxHLhf2cjVL0IDO6iYhN0BE29FdZZ9smpxBamvODga9eFo6IfFva7TLJDf/+gr0CCB
hoRI/yvX0BAfeghLIogjC0CRNhtZkAKqZ3sSfYxWvY1LMOUEiSIWJiBJCCMFx0FTSpzWucpETpOK
RphkGmZi1FT4OJ5x4Aks90GPgYqqIPpOkmb8CvnySRvvZ0vlt1RaSYqqCL81wFO4fvK9o4EqwAKz
fSqBrJRo2usC7oqfAGDJNIrFhsmCgmccRtcuCaurbttR23aNRzfZ0fIcrzjM8YzViJeAHDEbBc7c
3M3y60GjYEjyfrgaDhP/xsSI4CvJ++k6SzAWFE228QagMj10GbCtePrzibv7ojIefT6uH8dfB7AT
d27VvoOkaE7kee2rnJ7BOQu19dnpr2wekAN8m16DbkqIN5FG38CfOPcahmPEhbdmadoDSVwUbOvs
BMXKv2/VZGEHavdGLs6GLbKnIE5g4mjoDhnQ9Eztz3OpgTwRZB6hET1zBazHUNNjpfE9GUB6YD4y
BOuj4PuQBN6wHG2e4zI7dhTZON5nGtOoGyUU26XVaK64N/ycPfjEI/wgUgTfVlNdeHM5GfkhNiRz
02vkENUve1NDiITGEakcMFGsEUU4OY6IVoyzGl+UaJBRA9Fo0Ggjihum0zC/yUROZ+WM+T4imMa9
qn30i9hgXS3HFxF5Z+gK/p5QrXlspHsESy8/LFFzLpYGlTmYaTYB2WO0QSBMlsYxOZIA1vieaUxT
WAqx5plMiOIFdA702366cQN0+sh4ocIp3SkjOgawnxoNgVow9bdEzbcQOPl0AYoaNTKKQ7/iBwYj
VWiglKVAS3UaMlVBm7I1diqGP5XCoYLdALwGMhWjL01u3bhznSU9uXH7bUMvIH04vrbeJzg0/Els
pdmmTCYLoba7NtqEVnp4WDNcLB4oNIu0oLJamFnIDx2fD/wbNTytRoO1HIaVyge1tcDc6jR8K9YY
LhMeF6rjvuVOvoogdfka2WVreFeoMV5VPh+c+dvTeK/fXzX3SXtgJ/tihgUCBg0M6O8jAvA615gw
+zcwTKPDpIaIIYE+TRorNsEXYwWh9plGjvm/4WNsaVA96HTO6q3TGPNusamHWAxKSgMUsV3edHfz
GDbr8jfaTEPOKAPnsYIxbstV2t/wbH8aBtCj8WLeQrCWp9GnhHoCnOZphNq83JsaqcbYEq5rjVlr
NXBNRv5wsmfXPBWYY9bLvJvLdnpvxVuENnm2BlCWoUEL21LQDOVJcR9ErnekVByQDH/TqWNGbgjk
HsBcQ85v45WlZz7M0w3yV0ddFc9UmQ4nM7MlV3WXsW1Go2xU5F/nzXcu6+nk9TBHeb6dJgvIwUIM
AKNJsYFfXgNHip9LDRSL6KuCZeA2oKqiK1Z2rCfTYdjZdhNcZwA+aKsJuEOzChe0OPnT9zBFHUWk
Eve/BukNGqnX2sQuW7/YQZjxNplFNMCPzXXRcChRQXVFwuIR/DSzeJWhzWpwXzehk6fjRmqk3wjb
r4PxV2rYn9LYv0wDAHuNAnRgAtL9NO2g6vEp1cBAOpGGc6chgkAtAAOrten1zcMMZ5CCeHpyNXoQ
KGq4yTSOkOX5SmhAoQOpMNWkRkvDCyeNMcw10NDRaEMvQEjLbqQCeRg2+1YjEMltF+dem5oaJ8wP
fozWrQ8HoRiyhzQjtEHNTb2yHfCucECXfV4ay6aJ2SwTFsh3viNYa9Or8/Ca24O/zZC01+Fi2gCn
0kMAx3HUQMelyX9SksgmB6/bTgYtmBAxkVxoV5SVgcjRaMgGg2UNK9LU0EhH4yNLDZIMIEpKjZak
N5bM7wBustHgSVyglJloGGWvsZQMxANlbJAqXb8+dguCeZq41d41EX+FV1LTaU/8AB6VgJS5+hfG
NDUmn0EYzfc929htjJC+htLMa6zBmSAl5DWq0DHQUE2yZua90JxNeJuBBm9mGsEZaBgnG8yNo/Gc
2tfE2ETIlMUCGjOflx3IkfkE2YSwycxpsgm0Kc1KBmxZcn7Evga2oMm3mD5R4V3I2mjG45oPWHou
oIgODjhRnEssU+vRuTaGGBR+32CF9TNqdl1QpAtba2wf4Ek7DSpldwBxshshCXsACo2eJJLdd/tM
I05DWKeuhp7+/Soxx1WwUA5tkjMfl+yxhjD9Wcl79ru3lkzH+8KqOeU2cDbBkTTkPTwTtDIyzVJw
lYBh2KZYRFBqWuIrM8SrmEhErLGt3JMuadwMm0wjXSvYrtS/0OGpca8W3FfZiFeqQrJDo5GwCWzY
hDnP17BYH2psKDU+VoNkQRhczxot28GY7TVsNhTWY4vuccJ/eq0r/OoerzdoLBSL37BaqLUt9Nql
sHrELW48GA+I25UtHESNuw33As2F8DYr4kwDcXOu2gFCblkP9Wnwz0Kjc1MYuo0iPa+huob5WWnI
Lnz0UzCA3eW2eKS7waGvkSsGx3J06NHjeo3rJSdVak7bggPW/cTXzXii8b5oIvZ+gPhbROTcIJXZ
JwMa8NKtB2yVq/ZgDs4lHL+AKjUHH4JwYOQp0cIXq7WeagbePdvzW8NB+iygDzcaQxzP97XGEgP1
YLHjUJYSgSzOOuuNYNyyqoPFWht9z5ejJzOoWw8vgn0zxOZhTgAMzYV/J9quP3gDktoCgNkhL2iO
oJNTDVGec09wfo6HB1cjliXxyVhDlxPoy6PGMIdCZMCR4DMTlp2uilKwNUieYlPP5KKHF9g0azn2
9iGZRsAVPnUI9eAfEibsU3uScC72nKmx51YgjWRFv4s/E82aPfdQiPHZHwBKFxiNceBSRSc/EXLR
trLyIcfkt+NOm3PsW5MZrvZWHH568KqxIJv41xnacFdiDVpMMpK3tazZV2hMuFM2G1c0BhUwiqeh
S1DQKjqIQ7MYriqDHbZh308i8a5thV8ZtW/cOhqwjZ69qjRy29Xw7cXh+VpoIPfYcBYJWDVi/kB3
7zHrb6k8sR8yZLm10/jooUMFbDw0D5xH7U/gqjgjCmD3qeHae2KJAD81JFyURPMnRmOpAeKVRomL
Hqi4ofHiC5zxWAPHJ40e99Cgd6LNwZF7tHESzsQNRuXdrKHlBiamXSero9MDNE9/o82jJl3JPtSH
9uL/EHUey3Ej7RJ9IkTAFNy2DdqTzaYTuUHIjOAKtlBwT/8faHHvhjGamJFaJFD1mcyTB/RDiG7I
FUdcwpLRZFQJI12tsPRxxabbJd5KW6b6IGcSXsD8pfc84FpmLLlpjcV/jkNIMWbFkRv0FXTKFh1R
7DM3jO11eYKHrvwZJx6UCKsgtnl2nxvVHtnWXck/th+1XQ4b19G8oisWvl8B8c6Kipcw47Ei6LO9
YuRTePIM7ZrnlJHOGzEaSZPM77oMiLJdMfRiBdIXq2pWEMt1AlVOdnvgHl1GKZu+zt6CYW+uYPvB
78ins4Hdpyv23od/P68gfF6O6V59TtJbXm1veiX6pe/r4LXR/t+JScYpSI09SnaICf8w+ytwv1/R
+/MK4W9xa5orlp86hbgq7Xgng5QwSYbTE5CXHes067VZwf5ciIoXBSl+t2L/1UwAQLhGAQxkAhiK
cAC1xgRw0ChSAxbSAyhWahJMYK6vwQLlGjGAbOd5WkMHzDV+wFiDCNiDDNGQEE4wrDEF1vSH3vFg
kl5QrzEGDqVe4hNsEK8RB/5M2IEk9YBZGmEmyLDkGogQr9EIlHD3Zs1KWEMTBKD5vW+8i9l6WUri
zIo1YGEl59jHziZ2IV0DGHKSGFISGRbt5Eea3pceFdDGWWMbyGyBx5b2by0PuV79rN0a8hCQ9uDq
+mr5HAb9VBQbw0JKUbmm2CdOdnFLTs4J7yl03AP3OiQPb3g1y2wiI4GVUrJ45FOTO9HZK55ZQ7FP
3R4aRpusSiYqrQ8RenrVNzKLsds9bqp4R1TMaentn10O+ksuuJEKqmJnUt1hWQMxOj84tiMRGUEW
/+QROSaUJRy8OX6n0dpmvkj2cUJyiFutyVKeuIvOSy96DeLISORAJWEfk8bBo6F01NkwkxJmv7kK
zKfB9NFKZtadbdYW5N42WEM/gB39GBvuVQbKMOcIPu/99h35arIbbNSiMXYlaqR+vVaPJlwSpGGA
YsenYQ0ciT3/r26Sz3rJGSP0LkNiSDQ0bFLaBvkNIYLIhrRR7fR5NFl/BSCOWAywYciYWBFHbCCK
gaiyiZ8jwL/SFL+R6LjHNKEPzLxhV5HhOAeQp9gOpkCVIAg5Ff+ldiDj+wGgPi8xkaY4p9m4C8ed
jsHqgq/zL5iX06Z1vG/oP90hBnKwMdMZioqfWtuyJZcNcjsRO7aPqi/5FQdxH7W4Q1Zta7YZmvgr
CQgtyHoT845C3YWNlWQsAmGcpH4rBk8eKQn+SNm2+9EBkKXJpMmW7E+b1Jp2LY6ELf4UvzzRvwDK
fCKejumbHf4H1fERm8xVRBF8wTSDiYw3ZOIsnLGKP7P9/tlpxJosjXaJsnpc50AVjJJWR43lNbbk
yKeSqMABpqHmv01sfdF9oLdMOrKqQMFsmKaz0k9YFc01o1LmY+pDqdba1SLmqJF2lCCeO4wmnnXg
whdhOsGxGPuHEJe48cs9RSLtLuPUfg0Qmlymb5JMITNh1+ozNU/bIfJ5yrh3fmLgVhtPe8gtTZOD
okHgT1aRZkOuR9zuXV6fKUHBhEqCjUKUWsQc0ZEokzhSMwxvYzJubVwhMwDXTavkrc4wmBkLcEo9
ngqVdzwZ7n82hNpt5epx1zfqQB7DSF4sX3KWTkn20Zqsa1teXJLSmHrVZMvk2U8cQO+z5cqLX+d3
Y2jLbR2KZkcVQ4y9uqnllq0hUAlpUIJZKuICAqLi2P+i6/3QNLzK40mriTLak1ENYX+g4FC8EOWT
3fNUgP8CWxaGiPsNZIQG2/m4xtsi1sCqfI2uWsiwstYwKy/g8ycT74MNLLIPy53n/4gBUhM2RBRW
MSIeoTA+6p4HKM4ZWFqTXR88gUfOKaaj0RB5C4WJv5u3MKWwOdHIsHsvWhveLwIfUrnYplFctA1X
jMCbrK1D7cQj6w4CcwynvFUY646DfJDdwAqjHCZku4QVDNKADWGUFbjC/IxU4sX03cg0G2QlsHTp
GzET1qiC+AhyG69BY94aOdat4WMTKWT5Gkc2rMFk5RpRlpJVFpNZ5gmF10VujcVtN4wOKrQpCEsS
uEpkHgMTQGC4RqDNZKElC0/CKrZpav9lMWjoYs3jOeLFrzpkQlO1jfP8j824s/0XtUbmGuAPPs4a
w1Y9V2SyqdH+W7r5n7Cc0aZ7eZSNBJxlbv/LDSVO+NTnAaLD8cl6o1Qm9E0R/0aix3ZYnXhNwN8C
J2JUzMZ7mOxMDTmRBDmXJUZPohzwjB5yHyFz9Ro3J1jEIh4kgq5Bl4QLMYyIf8Z4Qt48IWb3YKkE
wIf2dVmj7BY/O1tk21k5P6KJtLtqjb0jzprfyDY+Bi98C6f2Jhq+BUkTnrKS8eace2gjk+Sb9ckj
yMLjsAzFi28Wy65WlnuUVn5r6mnYE47MpLFuI6347R0jfKV1psed59+i6967MfxMYSZCOsvevDkL
NmlGFIbrX6YEGaZtt+A2xb027WA3VvmudeVZJi7jLb7BoqdLaVX8zjJH7Ye+HCks9I6Kbo3sPaDf
IkGmaUns6UIwwE+2Eb6x9j5O8kkg32xnoKIwbgl0TzCvhasOb5zfCyN76RrnqTXUD0ggZMCjAk4U
3bQoMLnVwnkYSMCOXc00SIdqn66DFy/prgPxwrfUbC4hDMQE3NTN9TeToYxbbaiK8PMqf2ou+cw7
7QbzZ7EGB+R5ydWYJdaGGGXr5vnq0Ldt9uKdJNORSzgkyyVLhuQgg+K/JkjHO6/8b0uYDDg88afy
rOe4Con/nSVKOd+WZ9279DYB+toORlo/aQAFpe9+gZuoLFT7RtMsNMrOXrtpd/J9OZw70/3DYudT
2cqJ2BE3nxLfMI0GcI2SYrHJhQtm36SUJSnjonX41jTUc1ZgD5ypOTySVXJYWghFl4mmfmntjS/o
3x0WAYV2GCkPRXA0XgrXMunqxR730rzvRiOIhsa1byEzbMPD+9QHMWESKSAxZva72NWUOozdUmvs
bp0OTjpgPi7/DBi6DmyxvNstz21CQ+ZW3GQXNzvl6v/4PjTPCBD6bV+65FZW3bhteqAIQU0MHpMR
RinKkcEujWH8sRAJTz5lvlLr40aSmpIs3n2nQ05Vhgh7Y2Dfkm/ZthAahqf6z7MIaajsn6PFPLkn
n7om8FbGN/OvmhvETwaOx97lJ9D/yOAlECjpxhQ+wbTHyEXHM1bfoUT726JLC2xgfFWvL65iH5cr
6wyD+JdeELOaHPfQZzbUwZyH/q4e7ad+YfTqjOYvD2r+hra52jhTyiLmlhneu9GxEe9IUN1In11S
NsRXaSR/vba7mSFbtF5S9WhW3KOzatOR8rF/5npS5xKH7CWxvA8OB/jmmrVVWN2yJfAOM7X5Dlgd
zECdnD3L/Bs678bS/hVTYaLILddPebN4fQr3xhjpE71vJGS+EwumQKwkEP7ycOP5DwBuXWQALmP+
DkpOBdxRyNl7wYLImPfB8Kp/hiGLssVyqE8x/NIRj8OxYUGN9iVbPUHdPg0Uiq0Utko7Gm9Cp+1x
aMZHZwbJWdvtD5ry9AYDqcb71lxTNPTbkcr+hN7BfoEATUqcm3/LMeVm+Dv7DMBkKqzXQBvqmBHY
BuC8LmhIkCym0vWuKswR/bFV3JOZsu2aZnjgmlkuuZpeFcPB62KIL6wxJL6xVEKAKigJqX6u01BC
gaLxjxy36KHzOhb6U5udXds+4XnAVVGLLPIIwYIVaGebImyWNzsW3wJhwQUJQByZa71VK6n2MxMx
0J3FuRQZEeXj2Rgo6nm+Ln212JfeSeyLby0Hv6p9PLVN+rJi+ooE0x9vG/d8CJfQMvP4IbrvEOfv
a+9Wcusq8WE51XiBnltHWR5C8jEN72wh5tQOib9xBp3aBnUXFeAI92m/ju3hVJ2JDj0i8j+WItXf
Mu4EEYtjjBEn42aeSgFHcya5QVSc5kQ6HVq3Qm8TYwTv9X9NZjhPyezvzPX9ZaLCVoPOj4Uaw1PZ
phYR5xY66CX2TwjHh21jjXlkMUBCKb4Mp2YlVVuh2g71OtSW0j2YdXHrywI0yqif8hUqSJrBKkxg
c1xbMSB/6R19iFEsi6hAMGXgdFz5rRP2+rxfaaibHhnplbHHd1dIJJF4e0N41vAN8M7/gFe7CZhQ
Q3QAImuiVCwY8rour2hJiGwuu+/Gj+tDHTqK7iwd3yqJ8EY7+7Yz3yvT/Q2bcaZ7yj9AwVasBVco
58i2tjJVf+A65n2c6uK5gtz80jPB3ojEay5imdNtvNhDhJTeR4jpUhNUbvIEl/pS5U1PMkMOyXBp
M4an+AUou8a3MfGvqTf+McykOpqarZc1EW8DmtXcsF3s9llP+bYppgqtRczl2lDf72TJLLn3uU0M
cph5NVlX45QB0IBTBEb+GxdW8zKs9F5yxt6mJRp7EhzALUbJAo468SYBb99mKTKDO2xLYXyinnrG
RuseRca206ntyOlndZAtgdgJ605G/v7B870yYhrdElQwz3S7+KpMg6o6D8lgqAeLVpJGe+nL7yLB
vzOoJAqrdt/KPD4VugBh2i7Y3yzzXoowubUxRNW8CcNdPRvPkOCSdyNEreZpd6d07bzYZvs08zhG
Hgu9rW0y5sJGoqNMM+1phHtRWdqec05Jgq0m7+TR8qbUby2Rf4jGY/cUauMBk8y6Tno4CbMrT9ng
KXY7BG+SP4CSoFAf/uTHqIxl/RyaBB9Yfv3RVS8MiJ9Mr5Gsia5o4JafWc5ePIz1qentbF+JgRm2
ogOIIdJSsWSfuUfALHHWkh0yyx3e44j8xvmBv54aOEEMB/7tMLgJRgAWcmvx3mGQF0cwrnzSQp4s
g6594T9vkKhz13hNjU3Gwzwc0mw8vMJ8S9xwOIz1d6BxhPvrKlnctNufQkw3T+w3y6PTSCIToZMx
+OLU7j2kRWn6Y5hl/Nxma+NVrxFlCqv0VNMutnZycJu4gAMxYw2oPL6vLYwUlYE3QMHM80d/kDk1
SFMrl6fUt2j7Ksa9rvCuo8z3Toqnz2+Yo6Qlez8fJfrFMz+nyscP3jg8L6IVR6uRmJJm+RRAU9vo
di6eUYvvZiHyE2+Xg9MNCYSrkSv09kxgkHRxOabDk4oFZk7ntcia80K+w99iPfyD1vg0nfFZQ72+
guf6Iyez3LWmd2GjBtUgCZjI542+/PuSLhneIG4WhUyB2xxF4494HODv1yphvAsKyqiSl7pc/gMe
eDSzKv1K2/KTfMPgutTwQxkaX+E5fvtdF/9ASjzw5lunZGF1mSyZB0cEaQmXmLf1+xQkRBC+MYRu
1pSf5qAXiki3o9UG/NsRM+MXz4bEO4u5326q8Rlf3K8CktiL9L4bArY2YzrRWJJTftYp4xx4dKgW
6vg+DMHVs0fj1Jrtc7Mw9IWEi/RF5bsuGIk+9Xk9MCUWAetgUCmE1C99iiPSzCNk+WycENowiwMA
uLCTe6qWBwmWzruPqs0DcxMsrfncSvluOPVyXmz11nqTOjQ9+RChCXRhVgQo8wQJxmW3EkY3s2YR
fJbcVDungZIVJvoOTg31/i9CYZbXeO7NLZDFj9DjEGGD5+CYKdQlyL0nMgSSow5dkFyyeMZYVQBX
5Z/wXZhPNtE/uVs8scYeWaUN/t7pZYSwzQc74ffnOQEgyNlSI3jX48EH708YyLzs0i4gIxbB+t4e
G2iBZCYguxiWF+fijNCMwyJ9//el8pAQpBMettG56eUHOQzLF5LI9iinGEKuFbgYDetwrwG9vtiD
be1bi5XJv18SW66vXpz+KWHWWKg6vodpYkCQJ+gF6x7Wlke8uO11rxZaiK1VcmLj6ybwsA7PTC2r
1yxd3mQX1PCN6dxid3pD4Vod4JQNEIlV+dz0NenNh5IL+lqPeomkiZgv5xPXTumcU4B5x/8W9s2v
nisLfCHO95CDBkCgw77BPfYcpVffVuktI4d4N/nZHcXVuHG0s5VQH7eJ6Q7PgCWeMUHIXaqr4aGX
+t51rXe0NrvQMdOIPxxlUoX23Wt8AM8pKg9/jQtCTzRfNftkjI4AfbOhaiPB64gJ1RrOKEjjZ0OD
vYCGGA+vwo/VNQ2wO/l13F+HvMA23HS/gDOqqJOecZC6nyLHPzvgng8hZJi94y3Oo5rHU2N2v+LE
/BYlpmhE+ebeSruaDTwzECgZUe75PiK5yj+kxI+gM8atwcyEi7f/TOyyu9ZBBxWRhpX5W4KlxbY4
ppiVtOaHUxWrP9IMgL4wCLI6lJNFIqC6VxM5jBa7fMYAg1rIVOiZXqWl+p7nhO0u0ttt0RrUAN7g
X0rEUSdPOicjawit710kthgnllTZN2XoefMJddT0SOdtmv6ixwGQCFLOlFabibzjK+ARo+nsuM+g
NbRMdes5yy90/hfF8XhVvYlbuOG0HqyO6UH4GbqWvCbkF6hl1hfwEU5JOtJUP3mBrqNl1Dk+Txcd
IkDE+2xbv50qmE6O4tJAZ3I1vP6ezWzNi4DVP6pMtlYsw/ahKK3nFIGs2Xvwm/06qkYNY1Kbn0ns
zSd4XX+ctVCZyR8/zwK5kZqGTekTQWI0I+7nOc/PQxBWu6SvTw5LnchylBmxvMDVkZYAcho/OSnP
cAlystNd5xow713mPoaQnCq6PPXMapvAr1/tIEHHWI/HbKIZske3uImvYBy6QwWYB7R0llz7//uS
AKvfM4dwtkp8VVNhP5gEVGeOVAx1/YCJo71Y7BfOmW1/NvrJcSkCkq5LTkQfKgWdBxhRsR+UFyEQ
8yMo5vOeQdfBG+bpWMkKjrwn3VO3PjRmHOcfeO5+IDk8VTrrqV/8kv1yxhRPouaIXRl1JSdzawXX
xilOQ6PDTUcg016xaLqkLXgrk6zbsyISIWprKtpJWQE063lG9CRwbfqAS9knrsGM0A/oKXd9YtQ8
bZnYsJ/xHyCDKL+Wmtuyyv5zVcy8YwbFukowBo2ziJaVgUY3pHpnzpphMIuUc4f5FtEBAu3tPC7B
1l+fJT/I5HWuoasiYYSlGNJnU1JB1s6H+fe/4ANHIMLq1vSDf7/8909Qz760CoL9//+rekj+q/DU
79PSG8+Z09294StB+HRaxCj3Tt0dlTEwbljGCDYPy9dYZXsPfihCqiHKR8uH0OhHMckZzzLFo+qN
onzVhU3H76LKy1x4/ybgicY6eDmTCmle6wpHo2q79ybM4yM2AoF1Gi9B5//wY/YBLC6vZTzkZzcb
n0q0chvTZq+ODIwthjQ41XIGualrbtuuepNVEHAWd3LN4vuFNAIa5GKRxsIT3ph5vrNHxB5dnPEk
xxJztkmwsD8H9sGcXFRYoR2fJtuKiRhJnF1Qi/qRQxF9DF3710+Sz9wy+shzp5ICMfPvTvN7dFZL
gaL84Myg+FcZKtrmw7HWgg4mDz+PZtr0VDEd2lLDuy3UehfSd4gOw3y3Y0v9HCjwNwYGu3vGQuM6
K2bIcOVXBxSpDTnp2pONCV5nv/H6k2e7OD8EIFChk+XGrDcqTTDQykzQJvB7tFg1Q24ZmtkF+Jaq
3X2B0uMlyMYkMmPimPq1cstLEGVmZ90A6chPXRJOPABYc3onYrPrbG3gOkBYARkPLkcs8eJbFnX7
EU0xarWlO7cziQ3oFU5J7OSIQe38UbTqjW8fJuvWEUTEyIATCKVvsnyabll+ycDEtxtXVFjky157
s8KaBj2YvnqrGrO/Lv1QfTSs7IbKz7bCZr2z9KbJ1NG2qZXS5D6wrecUIbGDHf8fxizuHnRBhriN
AxZgYPkE3m7BD8jYtSXYhVzA18BvjH0ehKcpSOWLTG3rHUHe2c7YtYWjBDyFU6OdlzecYb/zUghi
VllZhar/yGIywVswd9R3l9kb+l1XOPODeUa/T6v/zEFPuyEokuNkCUQo8zI9LMbJGQPKK7NnfUSj
zwE/eVwK8b2fQiC5Y/YStr+zAf0KZC4WUa3x0s3fqQIKMiZee/TDp75DWe13LIDjMSC0FebFJ6Mz
0nzGooV8pn/Od6NFxjgitx7ZFIOMlnKDp/N78ljFMnzd+n4in7zQ/oGWhvhlAu/Heq/IX9pKhZh9
HuNrM1gICfjzhdln966gKTHAaZQGSqapbGElNJ5C9ZS1m8FYnkYFQMvQxnfjmBnai4Z5b5vANgo0
aZpWY9xai7S+IsgITkc7vnO9Mn7JaSA2YrEozqpsiAx8pXeBBqK0DFJtBD/ZVvOsVVQfR9JMU+wx
6q0bF4/slhpZVUmTDRrN25K88pNu5sgIttoINGGm185PMOZ2k6n1M6rVklDlAD+iUaQPf8mSPaar
/FCz8dRi+WRszf5dMJojLNREgjYWezdorW1qyVtiTB2zNbZvwYyeIG+MEEVumGKlJtzQt3zvF6ow
rOCoZHTXPdIkDA6D/SUKyyfcLnA/Zkfc+rBGFs9m4nnkAkpmLqC2S/vTGFD21ihfy2Xsd1Txf6Xn
L69p5i5HW7Qj+YBDfsw5X7kE+R1spZnwG/BHZhqsOVl6skb9p4z0jhsS5+KWBm5+EzWuR9Fygmoj
+S81bP9sO/FrQve55fAgv9LAJjYl81c728ljcQia6hqe5n+/JFHFIRZUkswZx2wf+G5vkH7CAhFB
+NABhAgpnsXOBLSI1+TR+UF5+fcLn2nU1R80YA6TuYTrYuaahRVu8nnBHj6xpkaZgbKeAbMgkJnq
mruC+Wlp0W7bKRp1Z0RHaM/qwlgaW7wOLlNjAGtbv6RusmxIAX2jKWAUhTr1YGuIyMMC56O1Hsr1
9atsPrih5+2SQ+TkkipIuakU3OGs3NKzN1evF38bdjWvpAQDfh5eoVuQMCsjZaBbcCClHbyybV/T
3Jxv3lg9cjesrs7Q/CTEcXwwvupTxA92woJ3Ah002oxTPPeauvAPQ3iXZLM2v4Gxt5cs38eTA1vO
okD+l9pej+F/fg9WME/II0LHggjGecyWRXIWP/O9NYVkVbG8aaZc7qyS+Zc9ta+GMdDUdlmkGu+v
FUBhqcufKd7freqqKRLEffW4FakOKvuEHrSWuU//jNZ+9hTj7DInHAAYwJkzAD9tGpZHSAH7enJe
1yPtm9nvth3heIQxaiW/IQQgXOYvUf9MMv4HZWT9G9nQwz4jjWaDKphr1dCA2lO0Up1bXAK9zxeo
ww7W5I0dJoSJtARchW5LsYd1Yl95DgC10UyiOYb/W8TFzq+alvQ8ZDTOCvFYQqtGZKTkeYibh+EE
l2HGN+5ILqWqdBbaKFfuRG6QBBiskmDFHpkJNOkdbFOtsoRaRdO3nU0OML5ZtNSwgKBlMQv3fzpI
iz4NZ6xoX7/R0tcfpskmMtAEjXZlcAdTHBwMwdMNeVW8h3K6g6nSW2MkdbhxU/fuCntHD18+iuC3
Ufnha+AkoLG8cbr8+2W5SCwPBTJGL2vaXbY2g1QbzWvnRQv3K3aIpEKd77x1pK7tuoT1Y+qltzYD
NF2Mnj5bLCO5kycyx1G+pw1uHVmSflYNUDA89l0oxozqPu27qov/9ANVY5tnpGYu4y84pcEWL8nZ
qh3rMTKlamR/79TK5FNczSSdo1JwzkMx9Hvd+fbOXXJ1bQcN3c8dhy3KheDeM2bEL06OZ1+p12Dg
+ZU4s1meJaeEHV1EJB/r7qLriQVl5dSTzUtLIpofhY3BoQ0BBEm1/GLknzDGmo/azVibwKqSgoZG
+nwmPV9Y+0Jp8bunjFPdF9n42iCU2TQD+rHCwuSySiSZJbloPpf2aBNxx7pcWgTyMk/8h0IJDVdc
lTblcdT+3St7xQAmWCKx+L8nIO+xHfsXa+82U/ekRq2f0Kr9KH05H8aMloCJGQDakkIn9W/Std7r
xM2AAyO7Bj216Vo2kA7TLr2Y1ksWxB5R805+Qq24sFRDS96jEzJtmGfjDGbZt7egXNW2CmiEzZFE
Ijt1jqVc5Osy0OVkfvvWs6kXHBsHeFL+RglCzWpTPVyjO3Njo7Rx8tfeNmn00ZfWpGKfgJVnUZx3
5c4fKgRGCVu8OnBA5OgAi2jrEdITx4c4AEdR1/1BZc4ja+kxqIp+uTAPIy8kI8xR8ssm91WRHXVB
LG/gAcuP9lz8LYkdvvlDvex7MAQreKG/tIng+FjXdQsUVZLMnKT0oyo2H6ZrZwiQ5TsaLDSEqHGR
pdZHI29Bt0t9ULMhIngQ/5nQQdFpEtBYtqxxKFSAn61riiIj/8YnlsquMHkKNE2sTI+xHhSJXvZA
DhY0Mr3Y+3iWC/Bj275O34FlTBwFRrpRehj2vdE8V6Ih/C8XJswT2JWQhqKiGt8dvrHPEozpKQ2s
7yYOYSh4PTu4LN/pJP8RV4EbhfyYspzeg76CBQnC4mdUncZOFwY/8gX7kksmbBqKd2U4+J1VemJ/
12/REC+7xRn1lbJ+Zw9D/R2P/EhL2iwigJIjPUXmkXxceXaCGU5tNI6v2xj2ctPjVohwAOCua+pD
GPjqjLzjJ4IoIjjdrGNP4/2E31rd+oGXlxLpSHEZbJMwzn8FHNR5SXSD7GBlTYhMd3AHoJzhtPmQ
qcVSoXXM78ma3nJr3YMqKrUcwOcRy9uPWN9rWy/vei7/ElHNI8hw94AYFgm9G95zQpfojpHeBbra
Fb4b7PHMghEx8SEUwYtRmN6pz5AQVyxe7iQ8ED9iBEddMGUdivIQ+NPDYyG0sQbrncuYVaXAaTZo
QgVJb9rKiRk6GZ8mYa/jfLTL6YoTHGmBtxyTccSJKwc2f+CGdzEm4sgCNAxwezr2tiCKM3E/XN1d
TYsr2Ozko2dGxas42BuPxEfYRMmdEIs2crCnlDMiE9TiX1NvtTswMRwaFZSQ6V2Isj7IEcQMAcH7
EIfRmfbcvgLyWfA38J4n4GSPxFFs3TijaSrbs200BDj33nLF1ZsS4807GvrGfBmzZrlMEG4QqBHh
4LlGxAT5Q/rJQyZD8dMb/uo+tT8r10cvBW/Ns6Z1imCQD+YQ2OKE8wDJm8seA9KTlyH+8k1nOnuo
2zFDf9sEWn25BjkzwvSSm434lRgYtolVnmPaqATDO5q0F4dVEF02fHJZp80xwQgeVaXO0ANrKIJO
v2zpgPvYL25xA3Qtn95CVCLH2qGoqEyGk1WP7oo8MXJjVwKHA+2qf+3GfLiHmR8y0RjvttNbT3Iu
7rAGK4rvsHyjpIzK1sqO5FoQkihSZLilAkPTlLccCvEfxlA/q3x6H+HQkN82jFchkcOXnsN15eNE
gxbtE7W04e6pNsy9GSkHDBZdzzAPKkji/eyo17kJmB/MzGtZE2yLXMQ7wRLR7s1bLLuf/eB8JJMo
d5rt6UjesfMsrOZXntkhqy62RyYRB2cXT8ZbkREMpNGIp0ZRR2EqhydhefrJG6xoKMvwhlxaMlG2
zIGpjoXVFcPVeIdivK+HysLS/tKNtX+hsBDbkrsSTfQamRwsb3nqBo8WQaMjCnT8SfMMlHZ+4Cr9
Qn7lczRTh5F0AR1mrJKrcJBsgbpudmXbcKj5qovCAgBxln7++1xe6iRE7cCVlYlSR0xjUK8W+4gc
muzZjLavCip0tAYmdQCChCBCIcjAr/TJeUxAQPnu9D4Br+lM+2H3KN8gYu0xG/zwVrs6cUUjun7z
T7vaafvFazZiavtTLDSZPRYsHbuzjiNkF3sIReQKfU+mLCfVhC9Y1OMdaaLq1b7UrdVxU8TyoCHH
I1iP+5d6tg1ASIy6uwwvzWjN6SnsoDYsg7jNAIzwlDnGUxFUv82hmS+mX75CvJV4bcqzL3geJuaa
YNT5U4qsRgM7VZuBBPJbGZKlOXTZFb+K9ezxIN1g2r2a8UXjJDiX/OV9JnNlXAdno5ts2HlbacuQ
z+0HaKmQx/u4N3cTMcxs1GEDstDDujIObDCREW7jaWFLI1y1K8bK27lzy2Q/KLcQnJbI8mA7qaI5
NN74TkqbwZaSpRDBHcsN03ukEir9tnk1pqx81EjE39Pwykqv3tdh2XKmQlhivL7389SGTpPXWBJ4
XXE4rvt2SRMnOrB/qB9di0wSgJWB26JiWvp3CB2aaQftdNGH03GyB84DdJNx/0Tsj/6qC9g9VlXc
04mkTcsI1Qf/whUVbA1Z/eiobvYTU3zm0Do9Gp1gQ7WuQIYC86cla/GigDExZsutfZ3NaWSkKeV9
F4NFXWUPbWFENsqto923FCbtigdP52sTy/zYzsG9zJ3pUvoYjaZ8bR7ASUQciFfKHYsqONVHR3T/
Na1ieLfK4NJ5HQvjqj4O/ZFyBsdIPR+DwLOvSXuPvUYcHCrcHfi8gx1XyWU1uHlmVlyG4VNMMr8G
TfjLaIkPxhyHS9UzqBzmVdZowrdnBp8y9JrReJfNYeERfmmR9aF/Sa2jctwdJKLq+d8XWLHhjgCI
6lT3nRkx2KQeyeE0o6ltse5p51AW/S4NKmb6LP63orovNeLepsAdFNTwNuIyKS85IEjI5ywX4hqW
k23jSyrDl3C2HPZIKNPm1vdfcdv9Hhl/bshCUy/5VPIF4gROyPHN9H8vTjm9TLXYFi45ZU1DceN7
ErNiowQhUl1wsPo4+R91Z7IbOZZm6Vdp1J6By5l30bUwo82jZrlvCA3unMnLeXj6/hiZXZGZBRRQ
m0I3kCmEB0IuyUQj7/+fc75DOzhrqThPXktT+y5CFDVKUiHBEV9Ngy71U0Cj58qBgN9n7fNUavoJ
niqmlCCYf5g9rAI7rXjW1MOjZfAuxv2K/28D6jX8NpyGSVMkOjfShL9vxOSN2d25ljxBKT1yP4Jk
Dp6yAIN50u5QRa0DytmPruYSL6FnvwYpNPl+qe/lMUVUNFJPMTfPvNCvc6PNJ5MsvQQeTuu3a16F
9UtatnqKZPJmmyzyoh7rD4AFM7vSr/OZQ+1IwrcafsICjXFWc5wmPrSC4pmEm8O1WFGh4KkHrVKU
XAftCVTD2nRnHkYSyuqUtClCRSJWc8G2ihtv74s8cffgSU/kVyww6Fq/bWbd3QRJ7u7aYrnV4hIi
TcZRM2g79QT4TQ/bT2m2NncRncCfmQDZ8tQ3PWbvnvPa4GbdaqX6rMBU+YXl8EjlOTbU4SrRVXMM
eQfuc7ouukj+agr3BaWh3GEBibF/SHGKZ+seVh0IikzeiqQk0SecH+0kir1LoQb5C40K135wTp2D
gQsKlWP4eQiYNPHcdmOTrd/GNZhEYeMeRw1LDu48kRL0QNK1eQfsJsSpUQ8fFaTOVZ1pZJ3yj2Q2
2jN7yavtBeW5IATXkDP2p0E+JVrqk0piD9vHD2YwbrDMB/vQ4BVHHef9GPEK0LpJ/hFaWqfUGb3Q
w4eS4f0PJrw3FkJH08JZKUqToEMf2QcCGU+pBcuClEQeWCzC8/CWjhXx6zqmqiC1+q0IqwdLCdob
OF/x46Y/RAZ0E4PPc8Qu+DA2S0lKWNEZlk4XuC9LagXXnhWX3t7A2Dg59GTnVXP1XGzQnF3bPQnc
/TC/Kn2vlhN+60W3QENqNCYr2ZmVJ9eqt09REswcU+CSjRppAXRKCHqR/dbE2lfA+H1q3Y1nGse+
FawZ6OTFIdiBuEC9ycIgOoYNQERq2ht6/ozyAGpvM7gciK2G95AntGEn7SnjuZMt/NYOAEY9PpaJ
wxbdqq8Eeosz39AhwGQzBDrQFGTRnj35aiqH8jVMJP1zxr0YkFLmAbRsjvgGisE0wezm5E+Zc5Wj
fnq1Riv8giyNwdXJ0CRaUXV4W0hRsPB/+ROz9Xdg+987GIGA/SM57F/++O/PZc7//hUj9o+f8e+X
+AvYZfm7/df/6v9FUryjW55hCXor/4v+pOijTuGNAXD7G37+8E3N5l+f+TfomOf+IW3PsgUEf/ju
nm7829+bkzyak0xhWX/RyP7OHDPsPwzImTAiPGFj8OEz/i9yTP9DugY4MpvpS8CTt/47yDEAav+p
qFOyHzM8+jOX79ExnX9GjolcJGHAPXAXK1LPGnD2QVZvpoTiyTnhagH7JfhbbOrSsn83jtyHjaZ+
JY13sYtyi5A7rFslkVEnfXgp3fYDvGtxZG0DvzGo8KyQAeakT7gM21yB4Bv+bBtBfQW8Cjf5oNQ3
9ZGFXTKL5vxgt7A5Rxf3MKajn0X1DK7N/JhyUvbenNu72MoebYeVrU5sY4BOuqoL+yDwIuIRAiwN
HGplYOVcEwU5x1r3AQuVwZCaD7zHEo+zonCRhg/D196Rht77uhpA8pasntF3qbZat0Ljbe8N2zbT
8kuVpTHopgmXoRt96y4OAzIfvgJ0hMtrExSFtTF4Z6J6/dA0Qh6Z9JJLbbD3HUL5HYUhBp34SD/x
u1cxN7NdPBK/T/2yDV8s79000q80AO2Agwyj1aBvAjb55aTyZ6PsyRCOfXzNKckbWmraZ70J3rOu
2Vk6Z1LR6jXclvhn7xn2p50YQOLOoZaYT3i358sMU7/xGIKdUiwZSKCZZpbccAv216jf05S7psmq
vHnBYGHIG40LVo3DOHrWw5//qqxwT7vgArracmg7oYK7LHMdP20F9dOx8m2kmcFDls/wJMdseMMH
ijcS0+sBmSzc1iXg9NqKzJc0HMLN5Mp5K+ruhd50pOjZ4jgF4CrXQnF0p/LGttV+4a6W09P+zKby
bCViPJdJ8x56VfI0QYg8dhzF2Vcnu8qqqw9XvpoIBKsWHu+3keusEQKs9x0ZjmpxzjTpQ1JJfTXl
uIGsGNtPUdPSnjAj3uAD77URA1obEw6Qr7Nuw3RxwJSyXPe1sK44XwvvqadmvtZz3yIiR3zAxAVV
273fGCUxoOWDNdUTcz1d607rpdcimvMNMsOPCbV/W9bueMkn5zXVoUtOpmhPo95dW0cHUTS44IiT
/kNlbrmv3TJcVW7yEBQuBUNT9pLV7iVox+kcp8V8T/PpSEHJYQqV+Nl2KMJI0TfRKlzzZj/v4J8K
BMQk2pfpULK6ntFoyRh2tun4ScByjlSOl5CbwUx10DTzOMCm1R1JZYl7bhod6Y5B2nd6sR0SUKJx
uxvY9ZHQ0e+My8xeIfnJPKVTpp0CDo5j5uHOwmwWLRZypWv9Hpffu9WZJ7fXC64zXDmOc55wTqwt
vtudaPD3F62x5xLRzwkwNvbfKcMpy01tsqOjyCfrBH8TV3Y+7ulZZjjquvynjG9FSnADa9Ur6qO1
rwodmkIzTQ/kiNekbNSL6PudWbBdi3AJvwRzv5MmKxDbKOSmEjMcjGjEg0+yfZ3nxXBsjRpPbpvc
PCpKraxTz6ZuPbYRBhU9mIhmi36dpW3zRDE6xi0DjPacDyRISwDjsbvn2BmcMuXU18gEJyJ5putA
NiKS0/T92LtJeMXTbOqvogB5Tp5/W0wGkVENEnEZdPPRyfv+RBtPTd2szj5Kt15ReYZLEad+k2Mk
tgIS0yEJgJhja0aMrnWV8aQTWuRKE6domMxtb8Xf0xzKi0uyVxKdOGhVUx/xgZ4FYaE9S3NUGGz+
Qd9rR7DeHCbCiZAc9tod3qZN73E9gm2cfEz0nu9VyoIBpyHH5Q6Rn8Bkx9EmyS7Uy/iFiM5BR0Ay
Rz06Qyfo6JdvmkOKP4jXqtjYGPIv5E9gtJeMXcaPZqwR+Cks3rS6Q1yBTZTNgfqau/lVJpy/tSAA
Od1Z1z6QG5sNbpm5Pemtc9P3YPlVfp2D/Lde1V9arR3gx37FVY8Vq7nXUbYxivLEq/ChKp4DnK1+
zxxLsZOsjBD09JRhvCeT8V1TPIIahXm91Z6jlErQVqt3Q5M0ay6fp9FsfbstgOkiL2NSwOQLasIy
Vehzu3kWHP35mh66mBpqzlHpNcLyGR9RMe8tPmd5mtCUoTjle+yxO1X1j5WCGYkkiwOnDp9NMg+3
lhrqI01/fHNDcwXNdFRaKo+do72wpQvwCkWorNZdH7Ho6KPAwiaItRvU2/WLIzWID112h9rupfKy
cHMvJqilGWKI48Gww0WkSfYs3NuqYySgstF9wbPcwgdsVi50Fmea9aNdPOtsi44S205szGQVomFX
QtYakmD4yQl0M9Kp8Z7kgCOoWyS8ZqViL+zWT4k/JM0Thkv9bEqC2YnWqPPc4IaUIQW1tt3gO12I
gJhvbUjHxGIqctlBED7Mk3itBjqglWyf9Yq1TrewIPXUuYEPgepk29SOaNMeMlvW42GvPL7tgCga
jBeqJ6Ysfk7p8aKGyd5GlferVFq1niNuU+h8Dk0THcCEmnGmktabjZfnAg7QQE2O5AViWWPW1T2f
Sza/mr0eE4M1AuUGfp3oBF5zZzUWXvQQtCCpgTHZGxGm4VFi7KqI4DlHhlpyiTHqdW7LHJHQUysP
kgB/P25tAMgmu1oqgbgp9sm9A0lZAlCOcdGv3TB5FuEA045Lu4Br10Xw+l3bzrmRSN4H0WUipjCV
M+tg20VBszCX2YpN3Kxn66W3JWf3DeUwkDRptQIakTQwWmoJjWDSxg0sXrqiK+8G62y9Ak7vgptj
uBkYf1Ph63rpc+0sUWyH6SDD4gInDdThLQOctB6c7NzzUEu7z8Qq2BPrEhsSmWlfu8kEuINu0N5L
DmHacYwhfeEsPvX+XQbNO6cFeplTRk0MTAdT57+G3a7WnpF82rQQFymTU4EhHFiSuVo6lNPAebZL
sR9dTlKEgPv0sbath4b/D+hCfmHTBjZln4qz0Fi7x7IkZ9RGyTuEwH1vpQbcnPRJB63lNBZoPmxU
fAM1ognMA0nog20D6Bfh4n1PidlSabDTdOJ2o8i+mOOfOAN/goVGhiCg5VJVM6X5ZupnIkbSpHjX
QGqHtkX0HOAd0jTYF9yLetWuxdieZQ6oK3eLdKuh3+Z6+a0hO6w8vfi2RQvCpAsjVFuHI2IzrgRl
o6I12YxRB5NV77ZiO1O7UJDoVqi6/gTC9ehkV2ySJ/aJxyKkQnhU6W+DV18IZzMIzKsFsC7MAZjk
ZLKpuxH3WZr97hfbHFgKyJFoRsqUz52s3ttFOXYmnNw0a47zrp/PJKzI17yOsXD8dinKKVh8VlQ0
l65G+I5ftm2U59Fo4jUJM8XXcV3ISuVY4+UlpsjJcKYiafS8Z2Xa9EBSAi0sB2KwdvAsUkpazefY
AZ8jhP5cDcQbsH+RvdOhANdtvRFR/CMCjmii2aws2oyNwDmUOW3PSym1S9Hynz8e7m0KZ0bEHzNU
+1QkvxjqG+hILAQssrxJEzwHY2vg9qYYaWbFOxa/UT9fHKJkRUs5OA2a6/Tq0o82vlbR/BMG324w
5ueciyqgKz2q8Xiwy9Lsa5wYD26v8RcaD0sd9xJuFF31ni4tzlKbd7yKfricui30cJQDypGzT4v+
6jnr3oXGU7QZSGOYNDtTjJ2kv+t++ii9LYziQn66lFfb4AwV8d14Rh6h6jjMkk9RMVnkhn3VG+ua
J8FznZNv6LVfquDUmd+W/va4aN7zItwGVfLZqeyzs9zHmN8jhYi8p+6pd2z4JNfhB+AnXRqcpWk8
BIrMqkPnROf9cgWdJyNlR+mS+5t4TC5fnwYmbD4z2cvSOwAwZ9nB6iMkc0B7ar2zlPtZhtiH9bJ6
L4r4k1SFn8UUjGdnU1PvatQf6ATcuNJ4KF06kVDulx+vqrLfbeYdspp0SKTFn4WkJnvge4+ihwh/
DND+q7EjbObVUAXyI4EvrC8H5IXY5xukWRooInAGW/1sDG/lBLZ9Gqf4gbHQAR37ZlQKjsjAraSU
2tKLyZOS6s61M6pHFtU8mZcyCKv+HCtMWPWohQeaubDzsx4cZcpph+X8VH9SVn8PWnIcYa5RKIHe
kSqkX7fjqFOTrTdjSuvH+Az2A0eDMenEwqKvwZX3GSafA0XjIotmk4xztZNp/GU1s3X0oDLbItl7
rcm0kb1FE7bJImkQZ3KXR0I96nDcoG3G0a4SqQ76Lb3i0KcqBR4AExgoaW9oK1+LKiq0c0rXrBQm
0aiK7lTmCdBjULgLUvKAMwNWlxkhSgfYRQGpFr7VA4vJcm3H86rbTmQIzyqe73o7BjsQo5UPH3G8
J3htp4kCRK3vq5OWYsFo5zz9waA8OM0X4pFzk22S4ubXgBOOdbTFMTvD80yRPVPfYox44nb7jqNZ
PRDUSXjJeYdK1qrlhDGF6QiLpjh6jA+kArhjy4wf3qJtGVp+sTFTkuvgHmng1GAYGRALWiKovs6O
rEi96k4LxF6qAVtCVxzJzuIUBHbe4XhBvHRfJxXrB0dvHrywHM4lB12BE2JFkZx+GqO+Pw+qPxiC
NnlvIoVIKtDNB/vqtTyQEfVwOarEBDUCaCZsZbTp0rj36b9hPpEVLInevBYxyK7aKyRbtp2awCS3
U5Le+INH2KrNJPakvOovLEv6C9gNkrVAhA+WwUUaA7Y4Vgn774FL2tAEO7tX267dV4tfjeQtuRlj
p9wPw6RuXeixw9NrtnFGfFRd/Ca95euTyX2R3fDZtfVTCmrwkdXQVx4F1VkDQYnpjhOik4bB0R14
1dLZypFGVbXzus7GvFpbFxO0XLL4/rws1cFmDFglG4gwNhWGh9hp430Jwm2v9HJa605zACwfPxUx
gVA3GZJr058dPXKgkHBZx0rzgXfePTenIMiO8rPCmiZ1aW8kHUVHTg7prqx2+byHilfirte6h1It
xsiwocg9RJOsOz81U5baywcoEr/snJik1STlrm5gXbK8mPyuxNNvEl55ZgWFr0GvtnXnrDBSTDut
DLJ9kxaXGqUVM3ba3sMQfATG7nNgSmDNQt9qnae/ZD2eCc10PsaJ/NMipeKNTplgMXomDjBf8jCZ
H6oE3ADIkdKi32UeOIaoVvpGGK3xSDnrQfdQY4n1jobVk0o2tnnWvph6qK35uhfdRoluMIOt53ry
zrSt8iuATQXOx/5VmpP3c/mHJk99VlSsYThOPSV1SyFWJT7iTHvJ0Iv9HWv9+cYB5QJREWpIECHk
yEhcyRExokfAP2wb2IHurYNiJIbcz87KohFuSwz3oZsC1m92RP2RdM9uk37jTrrpym9hBm0MNk8b
L4CfEo6M9oGkFMnLEPDwpvtwnQ0vgNimtdMDrj+eAwI6eUU3sEv/KZkv0z4J09yTeb1plQY9dO49
f+ovRlnEz6WnIQTnNisK2wP7gpgUTijfNTKyZ1rlGktLuXe06e4NRxbtzLgLJYKlEcjOZAR1rpBO
a8HmJMUc3CZ4QZyq+mHXSbhpbIJFTZpuQ5ZXGFkUsRfl6GsYttoaQEQK7GM4Zow2l+hNzDl2VAN6
pIUXfRjAAwD+C4I02JDb/8FQmp7YuLzB+cdSwhPAzEEo514/+RGN7+sSCdAHEV3v+nZg8yQrIoN5
vMcKztE+oGl1hrp58AZxszPuqat6sthGIrauvbDKWChk3n5W9JB0ZhbvSquX1z8/UF5krM2g9jac
bigDpNxmLXrwC0rAMbAiOazzubH2dpUxfuDeS6eTY0fzXjF0Q5JPLlI06d7pqkulIQtHfcRGKCHL
1JJ8PTrhNcYVdyYegUvb6/dkN36OA/QJvdmZc+WttCng3BveJjehCBxQBc5mf6Z1TeNWugHXZ5OL
1qcVRLxpj0Xjxepx1yqhYeQW5b3BFplgBIZ2wEbV7bHoZFV+inkq7eds/tK0WvJQ6nlP8YY8WV4g
OHhNr3WL3KBPBUHwqe5OXlv2zzUznSTPTDk3zzUd95a+cBSctmq4A4HljkuzpU5PVP4gHZdDXfYJ
44ljTyrfrSxIt7EHLzlxFb+16rvxmvSZZOGrobu7vhnLh7c4VT2zPwaxHIYhy2d7OgSG82UOKZcd
BlEILyr1h5n3T6/H3IN16xnQUU9gLewO9hJjA0UHRO5Z17sPr4Xj0doEwepoukGR7E9TV+tHN80u
XesSRxgxIrmuJ++uVT7ofW3t8qZ8rjIWdPXb3A/1fsDuQiOU4p47IY46RPpXfRMXR0wQzCET2ydo
P7siAxFsV7R+LwrA3pk1vwjZfjSGM/tStOGjqz3V7YR3ExccE0NNxA+OGpEnqKzURoDTACtgx0Qr
oj0a8dLr1Jx1jT4CT6uGTVMDY6zZZtsTP22u+v3EVpMX+z6xe5Jh/FDVAC3AhhisWZoz2T9W2MBK
p9pyfdc54mB5TEDjHlTc4iYx40vP8lO1OdmhpravMs0/XK6LtcioiR5YbwLk03YGwwFQcXJUIE7b
Pestmzcf23A6iyWokGFVt596073peYE1IhnRDUfn2wvj6qoKLp1l5QJENms+qi7dd2M0/U5GZg4o
y0bh1N/QxFiGlLo/FgLAdxBgCyP2DrKyZVLIThVGqMsQucM2mtxmS2fAZyFK68z1j0pgAs8vvFuJ
DZPEJVJwGaKqZb0IYEsB+qNoJcoTTF5Ara4VJIJUNfqhhrzKYgh0mqA306f9jhyA4cIMGjQOqD3F
Z6YbnmMDMyaeqY4zmlTM6IO1aceIJcY4VacUo9xx+VNWzuPZ8GwOnjW1e24d3Ho0h1VHYNyPYo6K
MdrtIWZh5FMRAK53xu0hmN23AzP8MJfDycAGuKraioc8XSUjaQ0W3F54gJom13nE3ZJeCZMrKfNp
kMz3rmds0zxwV5Ewph0C4rzvUQY6t+zPmY0xsWWXfoaGGQfM8w5jxJnKgd8MAtPRGKLpSN3TN3vo
9OrNdNdNBZ4Qy7SS/Sw5aIDoBqGqh4GPSVRhBpBPae+29ITk76MCWeH2gBFUTna0ELkDIyJhmRX3
Fb8MtgJIIu1GGTq51nkx2stgX2GVJV7nboBcfdmT0O8KftTdCeQ2ayNiXk6xa2Btr9pM9b4dR/eu
wC6oS8sizomtuB4ghVkeDfATDYsrbHPlOZ06YJkVeW08qL+UnYUn2CYkD7qMQoqui86ICB7RbAGK
ISMj5ZVEqGKayPcYcVkYZuRpCn3Zo3CR7AKbuzlFJ5B5VRMf5MSJMmd6CFzWKc1QnUwX9rRrUu7Y
9wFsTdv3hpic+FzHO9eDkNKZwNXIV64CWDnbbg5BKs2cOJ1M3zQqLrc2a997ouiuDO4GOIo3esjP
xhITcstU7WVw0mej3lBAN+1GkF4unZf9QB1m7kK57OyLHVRvVNitEmSzew+SauW2qbjidWInp/bk
MNKbgqPtuKR4qKRmOaFVK1HaSAjj9EmsTO7zTu7BaOMfUtGGScM50a3rUEAz/hrTYX7E88I7aP7W
Tdd6wbb2q4rEXi/L+WoXHNrKebi5PJEPaWYR/OEtWpigrcDzw0PlbeLambt3tvlLnIX6xcz7TbGc
3lIO56ealaCqnfoQtuZ0HDxYh2SKeX633tIJj+/TdGtiH5yj0Dc4TqSYXYNmTFmy2vfBTIHSkTPu
+qBeR4kFNsWWBx1ryLmnzi8OEUjI3mLlIte6zeC1JIQ4izZ6C5s62YZQd4vCxs7sqG9ltjn+H2N+
slttq9x6XeHtO7SwXtYKxfee6AtcKMl2GQLUJmvCYa8yVsEIqJBjUiyxDagqTEswXcJ3oyPtSehr
1TZ6Dj8LZ6ajAeKosomFuPnZqmncToKbgbvsJ9ug3mcJ94PW5CKL8uPkTCZVPe3v3gK1alkenT3u
Mk8FTb8XnK3XAzddS59MzE0Zz0tSEHQb0DVaQ+AAMXJwl+ZApdxsA53Y3oyJ+FW2be4PsJAPqL8X
BJMDLr8PWw8MujIEDKnlgm1SlCXXfcxcNpqjudyNucai8GDjK/CbXsqtByfeIt6zniLtxERpX0PH
QwkuH6eJ3OwwPyB0vs6l8TlXzqnZlWY9bEt1blhE8iK8lJa8jUI/WCHresfBfCXpcMy7LUEppBFM
uMOA79GmiMYRPeWX5ZPScQZ6izYWeV/TFH8aLYCNNM+Zz6vfZXTxLAY2uRx0gC7C9Q/bhmGPfg9L
I3rYZEa9drNViM0dUUyD9G3QhUQnFOOFy+03Ehxbi1Hle46gv4ql6TFKoE+weYRbFMACjf2qVS0X
8FIw601HjDUftRl3W6oYDsVs8eQ1WBlZZOqcIRn2nV4c6rHS7pNWP7uupQE2DLcuM/IhahWzaVaf
9eKYYNI85U7P0R4xfKUM+ipmVVFpNTXJuohFveX67V3aG4r61gXVUjhTwNyf7mKs8aLje/8sUgnW
TF4Jo7mwSLVDgAjhj6RneMLYoO6tlFy+buMnT5x97MzZqaQi0huM7sbvkUV0hPoY9K9TBlHNiBW4
Txffs1aD8Z6wR7MCtOZLONnltsPA8zBW4LFzy6WONbfx0vGWoUDU/CEphAR2W76LoEN8ISRM51Dn
uJe+lt45FdEBPgSr89L8CEo0EOotg6sz60BrCK/OEJ1Xw5S2xwGK+n6IkJQsh0y/ZY83rDjDU9CU
R72FRZkrVZ5jk7x3WufQ/+mLybzhQxQtzSzkVTAyaycSUW+GEb4OSUn03knZSTikXbXfhMquekBZ
QmZ9pd13gbjdWsEpsbNbgC0TxAPjNHWNNKrV+Vm8DRwJPWjPgwrVZuYG1esi3BAdn9doXj8s1Q1o
97RNzbWJn8rYlnkoMLLWi/+QtkvTKojWy3v2c4pEfrRk/+nhSy2j+lkGPfVHDmq7MEAyZZHje30M
xsrRQQ7Kr1GzdAYyN/Gp6t0NUNTilLLLKUrPpFtvZeaIfV9srRCtpSS0tXJmkt7NziZ2uk+5UyuJ
78Eag1ve1jcXyk5QZzvbcH50naLPvda+Oyf4nEz6fXX872v8j+d4jJ+UIt3TaeIjDZFTtTA5TjgI
ZV1A4h79ulDbAX9vhgpamDHZ7wTQVjp7JxxkpJKs7rHxiMjoxI447wxAK4rhoeGIaXQwHyu3EbSH
lnzo5L3Ttbdi8r6jwII2xLtoBlG7cU2G88zb0ZNzKsaRgupZLTvZ5teAFrSpXOcrr4nkRz97p6d2
2T7p7DVAEH1C++DViZOPPsRvzG1wlqJYiYkmGYzJPedEtY1M8jcQO7eTHJ6coILEtzg7omRAnRtp
A82JVHg1CB7Ti4xNNqrpYOUQKJzB5OYqvT0Kanu3jHSpTxWIvnXEMwNz+WZgv3tugRJBvbF27MNu
jNK0trHt3AnLeJTW+c9upqHqf+Eb9DaOrtTJpmDLH+f0SglOu9PYQmC9MMx3usIOqGT6U9w8e6IL
H4IA37DZVE+kV7dFOFcXT3oGPJpleRTusLYAcwjD5AzNBhD9iOWWX81MlutspEQHRrOzr2JJSQ5V
RjJavoTesANj0LxqzvQRQQ9rcx0NnsocbhR2FpA4Z1/WnjB2/NTpT9xrdm0eq6h89EIcQHWN4bwz
A3HNaBx0zLp4CGR1HhsqR0Rli6fQe2ihYJ4yWnTWZddPTwC3wdJvAQHnT6blPOfOgkWiJXfPIYTA
XyHPbuTgvoyJC2TpZO6j1nkVpMhXoVUPlJm7FsDyEulBBtC58ohacDvod5CE8SJSQewboIh8font
MUC23qVpQkVU/KiRobkZOOoQq1xWIhnBzoofmBAdcVTLA45E/HAVDemwyuBc8ZuAzYP4fStasg+N
omPI0rxfU94MWJCrEbCFxgVthWfO8d6R4g4BHSW4NI4jcPYw74WDQadeTqN3uhT0McfAw6IKoLK7
TyfTNiASK8TRlwpiwk4GesmUr6Wrsm8t7kIkJ/M+nnZ1lN+iYVY3pewNHVD4A40UkUy4ENJM1/5p
V19awzhm6Jbk3tQgxRRDph2bMvoOsOLwReriMIbESrHh/gzotqbdRnVvdB9zMI1xQ6K74zQknPjC
DOsKu2HnbwQbqpncdZl26hwj4/l9Z6fn1Ft+HnqKyHSlPhWzyUM49LAnk/YyoNUd20qeh3GM7sCW
OL6n0VtCFVEwR7epVtEtxedOMMy8l5ZwcbDwu8hSTGSaZjVPuHLG1VBny5FXBzfSIcaEiiaKVK8p
CKTsbG1oAFyjDKNCo6b54KBWbzrWiQTIhb3vhTHA/tPHC0LGQ9VPxaUjOaskd4hs4rskFXO0gnBN
Zk/sU4CcdGJEZ30WrHfxUx1ttFV2hFsu24r3MuIg9iXCxdQUXPPiu+MJHhaheWHIGdfYy0ikh0Z5
jGma/duHsWlLYgpMSi3G8l4Z0aUHw1UEB4GPgRIa7VgXffMwO/vMsMXlzw8uSLZ4kMZJyHCdU7t0
FOqJ3sKYvzPnFtof4M3hk86G6X0ZVtxoYE5y4mFjApDtYdFFWUlK8RDNU3/nXrfJhoRwraaqtWA6
fjEG5JlY1lg0JohStYfzHofCS5kRDx668JSKXJ5599LBMIJtSjOvODoiJAuWN9ciRU9QpL4OhEF8
E+baCweO8j7rMG5czs9SLAl+ipmIPWXjwZkr84lJrTvEbR5y1OO2zZaPFBQEwcepimCmyvCslJHs
bEEzSxlUPyBjQgafo/QyIrYlGvbvfvDgrAzjUbp1cYbKnmybJWUKpx0zWfrhDu14G6Yifev996G5
l4tTHjwJOIjW402TMKVl+S0fuFAaM9zCU3nKul6+SAgMmOmCL1FU63Yqwi+cMi8CL+/LqLtkvCmV
8Sfde6vm9KMpEf7ZbZvLFb9qcsgmaWOILcybzgcQjl1E4AaAD0cWOamGRxxE9DJFCqkqbPj7BxyB
7B1s1mFgYkutyvzRstqro8DG0ZCl3TqEmbXgej52VXLii2t3VYhgJzlktE68s2CW6ItL8D3sOf6P
YQ50OtBPjfLEin/VXGeFlRHsl7WXOUNeZJp0y2OpP86BAa3EDdkRNvB+cD2r1j0VAAvqAaZk1Rs/
U2BbQ6tDmDD3snJo2KqJJcAxZ8+GirlyEu7ai+BKJKItfk/0fOQehR6WW3xxPLzjAKfLLYWdEDUS
YiRzKRvPdKeb0QfaH0dxK3q0FuXdG5MjDhWsnJq550GwVGNxWsStf47yz4yKDpmgZ0/1DSVo3HYh
AK4GP/ez5gAYbIdoYAHxntEAesZBf4cW6RuDe9B1D8C2g/bXi/Zjqjxi2nox3bio803k9DF2Enya
Eb6qcMz8/1l79D+ZqP8/KmzWhW4Yrun+VxbqywdTW1f/k4H6Pz7tb/5paf3hWiZebBNnr2Wbf/mn
pfGHZD8sbYe4vYQfjbn5Lwe1Q7urIXVLN0zbtP/BQm3+4ZmOsAV6hu1IE8vzn9b28Ff5T1b3v/78
v4oOxkFctM3//jfPpv/5H0ubPWp6bNtmTjOka5ue8y+lzXbVFEoTqdx33pLDq2mN4sTLsNv+H/bO
ZDdyZNuy//LGxQsaSWMzeBPve1cvRUwIhaRgT5qxJ7++FrMeCvcBhQJqXoMMZCAilZI7nTy2z95r
e2vDWfgtmjs0J8gKmc3d93JsWTlxs+Cngv5JWiWtt57LFkY0VE+YxUjdjUOPRC5JKzEkrnNb+Mes
fA8N9WINwJ+1GG8xCMfFhUJnD1x5tF2kX8NHR3Aoip8kfBoK1wEbgcUt59Cm4h0Jus64yJ3vkX0M
uaDA3KUfzCbGKaCo5WSX/qXK5/oQ2vlDrfAG1M5bk3ZPaTJLvD+TZIWxnQdKpdIOpczI1QeqA9Ah
FKVNGKNcwot56i1NyweSziZ19DpPceulv2Y62dhHMUmoxv/Edqu2ojJf7ba5l8mnV8bGvchcnNWF
cWyEl66pmxHPUr+IUlzZB5PiY6EwJfVlLgHUQRljV4vG6QCSGOhFW0/4Vze1DP9mLjE5FJcWRaSL
1n0HubToBNbkiSfN7MZLOZr51NRxQjGz+eYaVGiQ6ok+7GA/1y8+QKkHa9I8s6qhXTHZUz3qZke3
ZqJjDadXg/WLKI1+kF2BWqAmXvyxRqEl+EUU39/HGbMSHWlMpCCEd/Ol6CFrkiw7jIvdDXeXBw49
MBpErChDOJ6ItRhejxbXUH/BQT0fJJ3JRV5te1VnZL3qX5Q9VCurwkqQKMBwYS/ZVns9WpKfQrke
yR1XdBBIRE641oF/9Brm0VD4EJDj5p35O2JlFfQPRtWAtnHYJpixgJ9dhF9ZhbeniarwEmQ+JL1K
1MeaKftcZOqK7wWWeUXCRLXqWXTYy6ZmXnAsMczm2Uk3zAQPAfWvJ5oon8exrzAhL8f11yFU1tly
rHBPacc9xqN8ynncxbnL8n0hZEbJRGWIOKsmXrtuIE8RGi/BVGycNfbj3YTzTRQUns42P7dugY+g
H0uP/qo0K25RWkEzcjnSRj5frPW6rXKWrgFlDHwP7CsBaZw7OeujcgZ2m6STZ+xc2zjw7TNBzQ5s
z0MROH/8YXozBO1+No6LPe8aHSO8KlxjIXaRbmqgfeIIkN17ntoDtoDuPsNaWdvEhFdF7K4CzLTe
DIorbrOTzMYbiczsPerL4syUrdb58lsyjd1OaueXZyC+VSzsjg17xqkAWzJgpFO4DpYg71tImhHQ
EcTjIFtHKQdGnzbgVc2PuM1yk8N52IsVvlH4XyF9xHk8fg+OD6YhtsAr8AifeuEfZJGjuXDInysj
Ow/tRVs9Ry1kcxY0kx2+CKc5hTUZxnimmdfxzrM8EFR6ZKEdYV6EvQEI6KU16U8ayW2tm3B8I3JF
wAm/wEgeULXvedmugWfYx7RgAsuqFzPj5OcFRnh0yUua4kcjNhU5Bjta1dmJmb5/hFkkDHhRXeTK
J39kTWrMd0hb06nsWxwOPhwDcsRnhmNnAy1peA5IUrUy+GLtw611ipN7GjUKqnqGDTVIvbeA4DXp
kmuRTTGQWoEZTPY0qgaVvetyqzkQgekha079SYK7OKbktzv4ddDhpo2ZxuJsxShDTkc0URSme6ho
lXmFYB2uFuwL7yBiVzxnCaGE9tPwEm8nMcpgS+eUkvuxvNq8yvMq98JkW2dYQ1SRW6fcJZSMhw3L
J+GoWzVTHBcQhF0F25jwLrehBR6FiwOjLZAYCUWjLtaFLdFyF/JV8Qyz7MiAddU6fs2oHHT85hx3
kptIMZ/J9E4G5iu4rzkBa3z6cQGgtNvQ7EW9hc7E3rfKzz6mrNJOoNqgUP7CiNYeE4ewj0K3Xmk9
Tkh/2qLPJPw7mSaWV6s4arg+zNKsUCz8k41MD4p7eGjDWJolKV+2ZV+tCXwhGs0nE7wZfHb3R4Xo
s3FuTBvL5W016/EMFSckBefbW9twzDV0BrFPtcJor8J37D3esc57CkcHO3wnc4lgP2wM0HrXZbNM
TQQWELzpFjuiNQLKVwp356+f7se6/6YWzXsKuAWQjRHltkeWoGJlkBfMRujxEaK8zPNyP/rVq5e2
AinV8NY0NNFczNi8MojGAd8pzjapZ6DgfJrNZefuLOcTgxBuaMBEj/yegqzW4ikDQnbHSSDYOIMf
MkPSApzVGVfSUmHmFuJlKFj885zHQdF2BH+wITiw31am4rABC6VeDb7gM5pa0WYUR8xEfJA9jLtg
SB9ysPwLDAqHwdw+2iacHZUuS2Do55YX1SvX7X4VlfeTv3oOdS0BtCzLdr85zCtM7DMSnV+cSq+/
AeOjfgtmQsthmCQ96avwGvbN79QYD6ZT4nua1m7gFutgsYeUWFtdFxJVQAfU1jKNPzFvkGbQXrFQ
pT6669dxIh7ALNkr3NTV0jPo057BlmOI7jX8qBWSHCsoe2dS/R46xvvyFku7Pg/YTQblvJSKB63H
MmZLDonQ7LhPWWvbzZGj9XVWkEHhwPeSraCs8PvN6ZZl6K6Z9CfnhSvFZjsjwXNby8eF3S5dPisK
rhKnIhoF7f08ZNbWGHGGj2bPVTYusZQOtSRq+nEt/bHcwci8JXAu11gMWBEY8Q/tRdA7mo+axm1Y
hguj23a4/fQga8aGjZLv22g2KKC+g8kuSOi7qSX6evvBQ/2rjbRm+uEUO9b5rRUGvaOWwdMZ1NO2
T9H6sCBLUf4tpf2dJ+M27S1wMaSEI/BtGhhgXGMQxYFNhXB0jqJxzeLmQh9MtasZNdadCXiANM87
pKurI7tpraKlho+dZlE+OpG1jbvRvMZee58jVGmrDy652X+GZsd9rTHOZTUFZNoWk2UfH/LlQVuU
9dVxxbDWpBc6Vqsp3N+06p4G3fYMjTHZ9nPXmSXKt/tk5aLiGiEsEfFakjIL91ytX2Fmr1Uzopub
Eb0vOT3WDeZCauy8o609zuo1jFXZ/0lYvth5dEl5rzYsYHZqVi99gke5mCnz830MdQbBhGhbqR7R
q6VdPOXuMuppp270MFB+yKpp5+i701N55Cj9ViqTEZqv0Cvwy2UJUdWD8YFr4kFq8sKCT6oQTIdi
dDd5K9E7BHt0m48SuW7c2LsK2QWxF+Qc1OyV2RuMtNFfxj2B9LcdaolyBuxmNZNALxrJ37UY/JBT
vloVv5Qhg0ZhzA+etWOctIsTf1yQr/LvaQeSMrLA0ypxLG01XgGZUVDMFLSpbBrvVArXpE1KZPhw
OEUB3wLFtUgv7qC2nkOu2VR+e45iSZawDOFSUHU2RBnr75j7MyrebM36T6YkJW9pd4o0dYqjT2xm
7in0qwL5gH3srUy95goDQD5l5RFihnNLMefdE+E5rBKmv+1SFQ4zLjqprDu3oPSUT33ykMCenPsz
21rMs7ZxpIOPJX48eJh0oZKUwUm6W48NyMrRCxzOCp5EY9abgkj+Nkj0B0MzBYRwQZywTFZdLA+V
gE+fYZ3b1O0de6e+lqP/yDy6N4sBRxiVoiuw4u909V4GUaDVE94W9jScUI/slZ9SLWXxJfBp/XQO
VKCpwDOw9CkFGZyfZS7Oxk+TSDuK57DVAREp366Kta2Tb76LO33zeNQRCltJd93oQ/3s5gCdsfvG
/LCFY/qoI2ZnTg8DnSEh5Ypd2l09F8FEQ+YBAtHt0JErInHtyoQle8XMSDLAymj1qKpsS3dis9bC
eZ84m/RlvHJjb29gbt24WfgJVviM2uxc4iZ5HyP2WkFkbMtQJ0cRcMIY4qvIMV8oirngp0UHnzwC
Y2TZk14cMA9g7eCZmzmfDmU3tVM/JkHyS/fJwlVP10k+kkEhxTbSNc6n8WI25SlZliVjMUEG7qYB
+pK9Masjfu/5ONOmSe0ZAn9oPdsx4VXGnRF23cKTsj75572o1X5qeZ5wvOKGYSdPpRq5P2wtzheA
tMvyYlAU4WU+jh0KadOwOPx/zYQcQju9TOrnP//j87tIyk3StHXy1f438cPFxPZ/E0zOn3X52X5m
n/+H/+p/6SWe/y/Jli5gsPRN9BcHwWL4adr//A/P+ZcZ2C7rBYhKjMCSsPd/6SXC/5cjRWCapN7R
L/mv/nfkXIh/Sc8SAasi4fAvrv//opcI8d/lEseVPuu9JWmONunbPgl79fX5RAs26or4H24jDeUh
v25lIw8TGpwbZlAsy11PEtzLXFy2iKbusz3nH9oBsvpvr9Z/6Tf/rtegACH9/Ltg47guGXwhBcqN
lPxQy5//23fArdWeWXR327aqdpi2UGb16F5pp6OZOxZkycFn0oXa/Z5CWx19zCf7mjU7ZiX9qnoQ
lQZozU2Sys+0kN7VM+kHDpv8OsaOdVXSctaehmsbgBHcxy0ihCTVQnlBYe08L/ipvNnfFCofdtp6
BYvS/SJr9Z6Cun9c/sXv6vlgJuafNDU9ymXRbiZMQlEN8IrTbyzaZ4co4kUVI6SksuOzTn2lHHw8
4cm3K/oPKKvOrYKCSDSLkcYmyV0VLM9kLY+J1E8W8f4deSM8uFF0dW21nu1SkJzoKfJYfuEkzBg2
BIdQi792Q4trY31XMHUJoI32nyY/JLnjb2X8ybiIidStXKSPpCWilD51clnMD1C5J6LaJQAZkc3F
WlXyjQ0h8FncIivybExmRU86rQ93tYpurQwjcqIEekdzwiUX0rwoPHjSPLKR8qrdQNppFTC5rGYD
PrqY44OgsiuT91AAMRsQfVc6o5fACjHXAB3NvJuMI2/l5zwRHKyIq2LQYuUFdrBNm1ly57QOdLD6
AWEJx0idjXtzWxkD0Seu3SX3GXQUZS+Xa1hAsKw8zllI9rnMewqtxEOP95KJ8I1WUIKTAfsAaEO3
WDHY5qM8s5HYliMbcUrAQfSq32hMFM/UOxm00xN1otUBH5tgwCYVSsnP50AGLmH9TWBFPFgVyTZC
62zGkkiS3uAvxd7SH1C3BEnsR1IWMBXioWFxh6JjD7zGZq92XdMbFydhbW3CMyG4m5/qWnxaaQKv
2OFkCPOXylptQgZw30Wm3+LOJ2SYvynb32VNv6c1BGeZu/ezka1b7/+Nk/DCFkxjqQglTqpMHD2y
hMSIGVeEbd5cgpaEirjWKodiVeuzn7CIuOanMta66tRqtI5kbXmVDJDmqmi3IpnCVdrzYke5+07r
dYwleDNy1MdZkDzkJnPQWB+k2A5BQ7S9lbAVeI6ODPc7sdCJzeLui+Jzcqx8b03d74J8julQfCpV
n68VfNApx5xDzwuYmYDnVON9UY/F3D+lb6zfOWJAUJqgW6lMbDpIg6xq/e/IMXaNwCiYTpRCxmCf
REqRwZBO5ZFyjA2mP5vv1sHKUfjhH2nT/1CUoCB8LzoXybvg9HLBcBGw3shnIlKcanLQ0jZEosRi
sWPx86yameMzxnKc/bPuyI8MKdl755tS7nNIy9MxDEDHRkABSg3eHB6NcaA1D7ha43MeICI4Zt43
7s9XK4ZwSe4x2fj0684aibMQSxwoH+90po13bWkKwOtdUc/YUwOBKK1JYQU2vA96mzG7WyN1641X
YVLJkSnCsTkEdB4F65q8xMkH4q2qpnm0sBY8pgnNhPRucGLw6OKw/UofunxmD2TShZsV7ZPSVxjk
/i1PZLDD0jPwKlKd3o0dhQBuNl7IDb6FAw7sWOZfHbmaVS1KbydyK9lQtUOYx8lh/GX9T+ahJQRp
iQenF8YbHU50CGeRnLCgiS+Xh9iGxubqYo5EV03Lpi8tOMIBuU7jND3U9fgzDGQcyxRDpddQji75
nRPY6dVNCc70cUhHiDu8uIIOiSAmW4ZD/1Ro+eyqtj5Z3Ll9p5muo77VxIufknCvKNPdhylA9IlY
2j6G578qXYIBIrFQqiJxSJOW3sOJDrbM+53EbE9zEoz3zoV+ju4XHQt27JtkcQk5bf44V5BvWzVD
QRw1b77BDaqrszN87Acj7P2dLIxHHSzL4DHQCPjFc1tb42OsPrtWE7rodX1NczfYKmVEV1a2zZld
7okEhbcjIt0STW7XgALTR7es80PRFuoI//Q5aDpxHUngc/D1blGBYIUHCh6WS/keYVW6JEEXXzxN
zpsdh7qk3PELHMaPFmJ3Exa33ugoPTM5HY30/FGl/F7Janr3R9Lvwuveoqwf1oNp6VPx1PMnq6YV
yaX3wvDV4lJZNbQJH5TRPpPgMp7kUJ98DyRYpZtml2SFc7TcwaNzJog3M31CJ2vRi5KS6Ea/SgNZ
/ZIjmPQuC5ItfE50a+nUJC/9hsj8b9xAVMVD2EVVA0cvj0MZZrepyAuCJdhZM0oaiFywJTXDCxwo
r18lTZWc6xLZG3ryZKr+q5wQtaP+qTYL8e4P+jlQ1kfppjPIGc97ZDW+mkfbuvseh91xYg9fQ2ga
X4DaOZwkXIxryehdCJhsdAROd5Hoz2bUEO21vLRZ1XTmbWlYLM9Vlr/GA3DPnpbeVdc47a63Wno+
ll/C/NeUcPn6sidQ1GHDDnH6c+px3yO/dGkEPYsqdV6534iXOFinFe1jTfDLc3IawFIa7Kooe5lS
mihT71fcm8GvGkchfi9WI0JQ65tYaALGDwUC2KeSamnyKnF1lTTnYO9NPWc7ltI9pGnyGLnW0Rfs
l52BsDqRWYqFU0p1YIyADv3NVmkzLzaO0LGf8fQmD9JdgtsNaA6RJ+8ezlufqxJL+PAU8zgWvjWf
u2l8KhMnPY/kNg5hg6tdegT8+t5GgeIevy3csOOYJNn2AMR0YyqJzHb2tzZdxapI80vFiQ2uGKd6
7b6NATqQPbXdzm2qYhXpLjlSNf6ZBd1ZOKp7CTyEBlOk7N17LU///DLZ1hJ3SBZCW3ktSY5vRnlA
umpOo589hks/GOfENbfk6Dzp/Ntf3P3/WPwn/En2rOSxdEx9zaxQX5uFyS6mrZWM1i5R3j6Dx3vX
DbfzhqQC2UUL8W1y1XWupq+yqsJt7fP3MfMnmwqzJz+O0W4GGdE+5kbMAXYCrzD6g0sXl5fhbINQ
3c0ME3nJss/MC+h9tY30nyf+ETf2dICS5qAyY/6HY0OZUzvkp2AJOeO56fbQFGhTs+pkG2NN3QCU
JzBj+IzEZA+ITCn/zlkag1epfhwqnB8tLoGbziAe5GMicByie5qGPR6tFP3AUtWj1Yv2HE6pDWlt
+pOn5tKHVQMeMAZ3o4Lspwt9UovmW5p1xatxBSEbvKQAztfghWAMBiG3zmyiGNqTz1M895fKmRUz
Kyx+6qsWm5TZH8ZY3UDdyJfOxGmsM6987cf+vXSYalN6oNckLMdTlWVPVoHO1vVa72dJVD8fiaM5
rncx/fh1Cg04gajtezuwSfyZIeUFFhzO1uGHc6FaEnBNmPoBt2XSDI+FQGiVn1ONfkRK5ShifXEp
HIVgQ2v5jL90TRx+3JQ+s69N1gcqPg/sOc4/kP/qo20jG0Fd6hUPTpFlFLYSzwKnDxTfjuTZpWGG
IOBHaMzDM6wSA65/dDeMydq3the8pXNFNrLG9lbK4Q/dUngvcdVAbhCER9zqlxiGYxkF/cX2Ylxh
k3AWdkj/RN8fNjXq7Q3uNDsC4snW66j1DFTmbFiTdedIQ3LC8cNw5PMaYRzBYjjTjg57iQm4T86l
5bTs91ikKVDkufHSA6E5jKa5qObEzdG/k2s7wMshC/6gHMjvjiW30OeiM6DEm23xmOioaHzqKoHl
rkYMr3qkDSSyleyxlKQgCpF9ZvP1MHynmkFNell1Lmk1yIgXO/NPBm0viqv5OehDeMJMLlkuiZPQ
7rxyZWDckhkMgzOn5XmwwJEMsIfPWeUTWx+QMpyRRgV82RvHVB2vWJRdSUScHdoDj4mOtkXU8m5z
9W4LqAVrSm7rc2hCSU/jSG6bFiZfKAocdi7XGeRTElPZ8IkLjcsIordRLZRkZeBatszwlhbcR0Jk
ubxHEoV4hN4yOJzaypiWO7vC5tJPLOTG+k1kgKOr9lRr0R+HdrpWDbgk9DrxOvscFQdyKYy4rX6K
p+QhMKxzkcNx7iuOA/2iWUGzgtIt0Aadmq4AG8QHfcvnERvhFndPup3nr9Bx6+eoszkGsgvd6iJV
uz6eDTLwvThYgxtv40a+qDq2XtvGPPG+dPDdgy/7pe4Gvh2DywEc/AH+FnAY2lruo3VW+sWC47UN
TEXjyewjoFph9FB40bAFHsZAB6+SXpa42rACJpoy8MiPpCw3vk+DOrHPnWOln25Xd0RXbJjD3eJ6
yB3z0VPuQ1y19h34QbYOYwb2IuqwrUbAUgvpk61Jje7emHZ8GMqlpknbAi2WXBlj2PAMeV2sknkc
TpmBREVXLWEIdgJ0m+26iupgCQr6atM7uYXwXa8nKcRt6bD9J2/k4W06EcUg4AJhdlvkznD0vFtI
78KZjx8kxaGER7bgebB29sDKTvSofxQJJnrNlreQXXSkk12TxrH8jQYdd8DJctKzV10QxzlB5ua8
m/xWvFfdfKxnk0C+JFVscmLbZ5DZYAPE9eOYvCvXd64Nl9kYtdbbQAZ/Kjz9raX3bEdgQeiHvvak
gYjz5R9CWsbRGPQbRtH62ESQ9uuuA4XsZ6CNk+COKWImButiZ4zcn6AorB9Dv9Dycoksw7uHXHLP
IIt+Q9vOjjNC4z9rTKtofxuGn58EJr/lBOtv8zwzjlbr/CAO/CatyuidsnMUkZ/e4jzLNuPgPfLN
eUeYZExOw5NDPcqTxymEWsQnTpkrqwUdNfe13DvIqk+WB018lviviwJ4TC/00emiCsJxdQ1jHRBg
tfwzm6HooBKkWMMbiUeTD2C9XJR7q+fsljljAoHNPFOLlIH6KJNtBgprHUszWu7Un+C68XVaeB1o
PjqbAw05fat/wrJ677UhHzt7lo9aKRwO4PgwHQwH2XKvSbmRkHZXF2XELxbHxGuSTxZvKnegUoyv
LvWMleO1+95LOrgzbkjhdJecC77MDncuFfBN+QArKl7XNmZxwAN7bRXNK5A4QD3jHmASjvkuE28A
VLM122QUbepet42OijfqA7aZVZkPtsE5iBszoNOew0JfRnh+Oh4yxei9QBTNTqJ2wPsQompVv6+6
zDsDlHxISBCdWM+sWottptcBU1YGn7+cImXIywnSVI+Hc5F4UpMevVioBo58i+I9CgW0DaRcXJDC
tNQn//dV2tnRVxOnp5TysZub05AVMhjtq5SxcWKjrYdZXt3GepmjsXuUpfcBhMHBb1AtvLoY4iTm
lIVGQ7gvK/+MDKM8m/pNQKBnx3o1fsjTxNg4GMrxN5xyaziHKUNzGwy7OijtI3zT2wQfd2UOmu4N
jkNE08f3rKl4dpBb2bQTn3cWUJssab8b23R3ybRxIlCvNZzeC97BfUppZE6+5qVP6UeC4k3GSv+G
bQOCKBJQagSAS9H1D4CRb8LFQqsT/Z57/EZGn6Ngx5Hnc0mAOwGVQA99tB24kUYLUpaSjoTEQ085
63nyaACc7bnbiUG6u1z3r77hMK7KwKVDbmiHFdIQy/04yje6IbhUE9WIK+MuDNe588Dkp7A5Kycx
1v3Wyz87s08udW8pGJ0H26fHYSCWubNHisVb8OXblC+9rQ3mHuVNVFDGzTN1y/WRwF94yzEM2YW1
zxuwy7FpXNUwfCWhyF8jcXUjYW6IKo33yqgpVk7rVVzToCh7gzaWMbo5jnorQ9aWgrX+ulDDzS1p
yxNN+uGH6gU3580pw+9hDMmww2OceUH3rduk28bEKGzl7rANQ/abptXwcPTjGB75+GUAXL/r9oG7
ruKpcmyb/CI9/FsGGzr2hVm+s+2JBols+qSFpcRoXD95Qn+3GmSo6AjyBp5/iwn6XqJR/MCKbre5
EC9tngc8DhmkFY+RYM793UgUGTdRzZ4ek81D0bAAqujNWQ/aas4UKK97ws6gufqlZJLTcKz8cFEy
0w+b4mVDB/6q4oLe+TgqVmM9Bh9GWBB1M1Pj5Eu88fAh81PeRsVaFqQBiVHkm8oYaS4AzELvGqN1
mRjOHnmEZ1kykTsqnLvZ2XLNLOo/TtKjECPS6pp6HWf2Kv32oT8BJcoeXD7NfwjELEiTC9ZIa9XW
+KVEnp102Fkv/Uy7COUoLHulcWUFtLWdZlxXrosmqRtO3A6pSqqHEz+bT4PjUteX8Qjv1MvQOQJL
eF7yt9NHT7w6Zl8+93RnZlQ/rHXHkAJTQh6sce/hDx5ry4VS2GFcWEwwfWhXW+69COjPibeMVUl0
6uVEgcDwt/FNm9BD8O2r5OBUTMzBlHLxJnpnFfonwnx7WcLWvhn+yZOOmqr2HzNvtWsG+qQgPlIW
BZ/okWYs2uoSOpEb0Di70K+4OxKsXrWcGq8AzuwUZTXy0vrBi4G8lQSyadomqwD6mu+EkIczAj9J
zD46JpD1NwBtcL0D6gQsWT9QAOXQV9WDz8ioEoxKo1lBhcf2PoE4CfXcbaLYOAlcDIeSUtQDnVrP
hZDxmRct2uclbqdEusXln1/SmDs2ib9jK2pxtIhdbZM+2/DJ/z3Us/0QYLjHN2+cE8iUWIzORMC6
U2wFHHiGqqe9JDOvM/Cqriz2Anv4yjAnAwBp8AHgPTp4s2gvMWfoXa+6AmODH9/iia75yOve065+
gVXIAqaY9+QdOsBBJDW9sd04jWHdmJStWxB4yb4MPWpGlt+2NTHikgb4g4wIGOvQ3DbdnN/Nenpn
L6IOud3c6fSznwZpHqV+rEfXZmnctwBn3K+W93tXO70+xlN1CmS6GM+t4iZDw+S8THx1pgfcVyI+
aW8oz01QDwffFRHQ2g7N1m3DGxEXbxtxV3ksdelsdCtIN0jvw57i4V5Ntj5VUfls6Z67JD2YUG6j
4RmRfKIF5ep0AgQnD4K76sQaFRHCStx9BnMrd23s4V0BMm4LXEWB6+b3JqfuBuNivm3AOzxE3LXg
6Ae3KMShNVjqdxzWAZ7QJKfKvKr3GewhY2UWYb2xWwgw9XxJ08LncIfLqp0M7i6pEWAbyud7Jtlv
sAgZ9njBuqr+qmcwByqPrjSti2e3pM0Ly3ByVNk84oqELZl2fbVDR+jOAfmKTcIjWIKf+SEu8QmP
Gc23g7tqko3bFcC+d/zUkh0M9r2kmHAhlVXxMIbiC3rC9EBEr0a1zT6oiikoNJlYLmtfPmZ8ai2i
dZuOoLCts8+CYDUhzb0eMdjaQ/JqTiZHtorzmb1wdbHbuEvSg1awVT2RJ48X5wFvUi3qHt8MhAGM
lttxMTnYIemfoS1pou9ZETvWzrbK3zmhtZ2b2vVaBnxUk1rlWyPC0NDR1yHs/FP1FJ74frmPouB5
DqcOoYnQWdaX/rkhb7kq6oAMet07L5ntfOQ69tjE8zwwhf1i5uCJclJsdVk4+KuIJSadmXAiBjcE
E4Hiuy4aqWzQkrNmo08QeSyif/6qT4ccrDUXP6XvqPlmAYcoBmyky6B8KPtcHd1ufK9oTFgTRDPB
09OA1wsat0azpebEsx9CLKHHYbDaU2H5X9pq7TMy5qp2e3Wyo7co9LyHEoy0l3tnx5PNjZljfJmS
U2O4/n7mf8lyTcN9inrKTQRQEJ9tU9qXKVingiu6RDeCFVU/5a5DlW02v/eSAEyBSdIO3UOhCEnT
i6t3Rl+h4YUdqf6QPY49DBIfMkRQMzBhqhgYWlP0Yhx2Ji42j3z8wKONDYtxHLK02lVua5xxsADK
ZUFh+Zn5Fmg8FlyQdKf5wUVBu3Iyc35NksWusGxCm8LngOoMLz5WVyjN9GkX6nmm4WUNGMjfxTX1
f9qb96Groari+1FG1z2RcTkkoq7vVpE3204a67HIg93cwFXKTetlytLkDMP0kA0ZD52lpIkJEyt1
861GQT2QeFCapW2XC/ke8LQnA4p9MBUJM/bIQFrTwIx7Re3KIFIPAXMMHsDhgTj8e0y5wh791WBo
18mmYz257qXE6IpUieHG8DDK73Dm1Wc8SMnZZJzjZlPf4WSQ37fG28g1bg8q5QbXUlYuWxaGQXNL
mQe2vJKAkqvkmrVZcK5DpHOxRJjjStYnaerfEYLuvgkHcvvkZEabtY4yBD0s3nAD8/mErcf48OgY
LiiYUZyGY7d9zJwVPbz+imqb9uQUApBQXN60Jm/opNiawVxIKLJ4DJuYIqCuAYaWUrtJckwRHMVA
udIQW880xNNY3ja7wahwhIbmR+NRjIuaMzzEFpcXWIO9yV3iWmbsuLNiONluMTJKqepzYTL0YNGG
upg3qPRkkU1juKEcUjLefXRl3rwwDfe70JAstrM/+Vw4F58t55oeYHOdlZpA58S8ijEr74R6m8dT
79lQF2i5uS0SbpqV3AotLz54fTfvPB/eJvrmToVEhpnRYZra2FuUDOqnoGu+CqJPRW23TzZRqVU4
gycL/OG1icvuVvbCYVVv7cOmszZ5oEDoxnjA+Zib8d7S3W+LANKZGy/TmZ8lewu4wSSt4DREToZ5
qew2YWJvAdOOD4Vd6XtB1NVrT11sdxToFeIydm8Dh+ErkznrX542ZBNTY9frHp2giX9XKHG7ENk8
Yf6B2BAFW4+DskrdHnSODTLQtd9sMz0NVCUdELYwLU8BamQt3c2Udsnuf7J3ZjtyK1mW/aFigvPw
6vPsHrOkF0JDiMbZjLPx63sxOjurqoECul4aaKCBROBK9yoy5O4k7eyz99rlHNlrF5Tozq8IXgQN
u+yiHorTjJnbhSl5HoLyWBT+WnRwxdg1RGBjkj0dzU9ZmPyMtH2c847C8LTc2ZX1YGP5OnjMgU49
MMGY/hM6EZJdwxy1nOniRr4Y3PlLza5ltCRv3cVKMtY5QwjfIHxm3f1aZuaj1SdVWuylEqkZKFj7
sWRicm5WnMmh/4fY61zIUiWwksBNoFk14180oYVJ0YxrmWIqDKhsQuV0N20EoZyQ4zchh/lsFrjO
Is1eIbERdnNqyeKo5HY1rV9nm8HLzhN5SlL/r0foFYMmRLowvxKAyE5w0VI1nzrfgK4TF8mKkzpM
CHaIIssuZEsuvT+z+2S/qAZXAnj54xsOu+eAEj8M3GRaLIRmmf5oefMZ1iVOgAJqhi0+Zp/3G96P
aIbxMM2YZpv0Lp30d+s49wnf6YoSO4e4KhJnJRmYBLdz4p1ED8a/JSm/ldN2K2SYT9sY6RJKq1+u
OZKQQctUPocvP2x3fLagpUKETXETyPRVD+PGmdC2MXGnoF2nH27rXe08huma4yktg8MUmzDwC2pz
M0+/9UnHy9st+hzFyNY0nnN2GSF2LlGM45poaEyj77VwsRZHC5VnTBnPLKm4xRZHS5UK+hAhpZRi
adhCl8DLn8yxpy2Qp1Qeu+uw6zkyssnSif9QkXcoZ/Lk0gk4ioUrjwv0VDkkBT100tj8Y5KCXeeT
R+9YrUF7D9+WfEU7IuOIiGRS6LtX0rx/ApPyq8TFiuvjHBWx41yxfsqh4cC4ZO6hfyLil4G3090w
UMS4bTzMrwOmh4L189obiMgMVbyz28wA3pHkezPH7Jm7Cucg5wDA0nAcWpPz/8oDnA1fN572kaIB
PcshywpMl+wsyCZ42O9aq+k53CmAlpbYxK4unmwDoQFJK6VcaMx3o2nefYFfsPSA1tXY/zYcUPLd
wIB+loMvmZJ663s538CXEGXyQa26fxmVsZqn9nCDxvmKA8T6VixmgEx2uzyqq11mgZle+j1R9KpD
WY/HoawotPRz8BEmIHIyCRpZvsO9+YuS5npnaID5g2rPpu3+LUnSfJ+HgONQc5u4g150aICLoWgM
Bh+anNONNSJ4dreA5e+UY+aXLh3QQHDO7xFn75xW8h+VhWqYFkBJaA57D9ry0RX6MUBmPjayrvYy
tqLNmNQuzTNGzEVV/i6U9G4o6Iegbnl84eoH99awp4miJ2gLzckRzJZ+BSg/dKfsVgcCrkXo10z5
esPmLzir5cukoD224mgMmTq1ivaaKQ4mMjKFugyuMEhstnzCsGU0LERxodtnK7fcy/gVojFxGwAe
7a5F5xCVc3piELREFY3OzqlWNvElPmLsVbrPJL/AeZN/XGFx6abT+NxX1bS3CSwcnablho//BvvM
R0Da/WxCIDx3Obb1NnceSkfBeYyH72YX1pfQCI3NbQza4ADHPrhOBaGV6ipajPy4WLEBu8FVRGre
1WP7l4895B7K1VqCY4g/9TUpnSePwkw91vqTE+g6hse6icGGbUOUl9wdyw33JP1Duj9ts/s0Kk2E
OwAM3NN7RuDfeo+8IlxPrTmf4aw3q6qS8mmyZbgrGg5MINrmHTyPlEZcey9tr/xWivY57YvvRWuG
asWD7R6z/XiJfXhAZvg5kRL/yCgoqFLSGLVNUHkWdgLsBn7wbPQtWIPFbiIy6qyiDNJWSaWDLN7s
eHTWyZzFNzBYA91KrkshS+UfEp1B1oeCDZzO9PZeGp4DkXIANZy1l8r6hPkuXadZyvO4wM2Klare
w7n75Mhk7+IU9RNWACSuOk8hB8ro+vVFN3N0NRyP65AOMqeT58rAIMfSddUZf4bMbJ+Rtv0XGfi0
w2DTReui7881n/3u4dJDvpdmABclenWgJHKUmsrbiGeHVXyP8KCM8xTJe4s6fHTsnhZ2w0x3DTBx
wsrDFcK0ZvJjT141ChqM6wZ8K8Gpb9nWa7dZIjzlB/vI+pAkEl5Zg6uvURjWbUVWLw/ejQVvS4sa
ckysbmR7tkFHOjJphvcQlxegIg+qeGAuhX1NzgZvgAWF7tOzQy+yvMVcMP2SJhW/ZWjIcyIVd5/K
3OfLfjuauifZNMWPIiDEGehkq4KJW8ZSn1Vl+Z+p08fSU+5W1tBIzdr0AGoBMwWlydO8gL6Vt1X/
gLmwVgovMc1f0PB0Ed5sdMEeO8+19eqN30wu62MslHR9uKg3UBeMOq2PEWzf9VCxuzSngGB3LwGK
lpSjSCM5R1UtzqK1oNbBpt/0frMO9YWZWLypzP+DKYfgy+S+Z7VXgO8NrCURNjxVenzKjWw4kwTI
HQGHS/f10zBK1lMRPuecdsUnmNcaybX1YR4d2ZJ272U4i4fVdTAkM452btDsJzejGEM3P9i9lzve
I5zQmnLWai6LW16VL/0UI7c7cXY0rQhrA9vQ2+yNKy3HT5126lfg9mc6jtyjO4zdXkfyFrG15IHS
9AcIb1ufTNIt0O11DH1vqwcitA4PsW0ZzWoNGWs8Sht2SW7554S+tgNPm4PPegFCPF+qGTMYaxh/
j8rOVj+o9hnbqs3MKmAjcZgctE9IoE1Lzh+Iepb/LTZHcetD57MGprAfouKjiJPh2lMpaLu9g+fL
PLUdJrYGRAx3AngpLM0xrcuWCbjF6CaGVLLVDr7byo64FDlpUlDEQdydX30agSmM6T593K0gOJPy
YIUzrNMsl6SVeP/jGU9W2c0P34ERm1OwwsBhVGsSBXP/HsZNvIJ7i9VRUFRPWROxqM7/prV5Q7Du
tnS+/lAJ+Emflk/ACdEvP6wQEsaMGh1MeCOZZJOnMJfDBihev8aku1skpAjIBKACIeU74FqPH9IA
LEWCBQcusTR1qzI7WwMkplIp9H6ZaJabsu7eY9t8eFUFd6ChI9hVxIK7hxGGNO4FxpE/Y50rZJ60
UW9Cm4+ooc8gmHv+aovOr01y0QT5sijPnj3ca5bdvRrogmQLYemH+IsxAmhv36mcoIaWu1g371jX
rHVfRxhQGwQOkd8DlMi9WOUYKzee3cUvCHfdHfLWaZbRn65KPsAU4LjXh6l2f6JbvOiGq5hLlMpg
Nvxgmyd7XXm89iBrH18/oBvx4tZhEK2k++AkQD1h+u4kycVup1s8EDa3ou8U8+GuGWHcqSL+KF0s
Baxq2T/F+8FmnbK8k1CZTQhgvJ1BJU8uQH/IQg/JU0PTP3gtpCSQxoC7I2UUXFs5I6VS+bDzHWp5
wj5/yXw+UWbIuGuq6AmV7zQHvY+5rEEHmtUe5AbPLsAPm683sl5KaoM83RlkDnTUAM5ffCa6HsFd
DHVxQx3ZEMv30FxjuhI8vOKRgUcu6RAC+hYYXWuhAfxoXAp7sPfRIU7AKVXDbw0HN1HlG5fUqYKn
zkTIoQ/7/slt6Ux1yIet4nJa5itONoIXIC+jX0LiERXuhHbMTmYjG/guLt0GbsknjtVts42YS3FU
wZtVTX6ZLPXCTzsehjk/ZFM0P03a+RVD9D42jXnEXCrPnRkDkBEFBEFIADekcIL/fTRtcCobFMc2
7tpK2XQEPbn/guZIhPx+E1bNx5xyJgQtec8kCMgwfzYyTlJ9oWc6PgPNOWPSV1U009bMQFgGKJRU
C7blpeKRS4NmgAfd8opL7kLCDZfoV5PxSZGjj0ckrtU5qbHo2CzNeN7MG4OPDK1qAKU7PBpILtwU
Au68HpSBtfKDg+OWzqlcbHhpycqEm1WlhLXKwjzj7aLy2aFDlQ6e/skv02jfTnBDsFgpxGYhjm6d
gVTGRljViM1FgjFY1XF2//pCejO/d/30PS27eGN6w59eStzO0L52ddGp28DCH3a+g1tEhaiYIQuk
mKbU0HquoLdfKpaLF0h6r5Hthcfa8ocToOiXwqQ+tWvxBirfwKHHazCxV6yyIXtyzd/C7Nq9bNgJ
9oDwJzbLTwjz76kY+ivZ4z1gmvleinnCLLwznwR81E0Z9cnWnGPvPJeVu0qsMtgUnOqJOBGkB/yv
mp3z5fMEQZ2F7XsghxHOP6NuLxTbtzJ4xJHj7flpZoYuK8W+7o1nTEXpGkxZtfIgnVw5hmCJM+HK
GaX11g1Bcsd/3WJmQ2RyqughRnosZ0sA9lPcZcqq3ATAFs5xoLgUEnVz4nnJ4yGjEHEExAbi5Uxs
tzs4NG6x2X6EQ3LogJD9sUfGrrAj3wXx2tjNlTUy1/t/qxh3cBaot55p/TI3frqlXS8748Cadyya
qNwcDHlkgYaTqePFI9GdbUhUsikN5kWoNOwjT5OTjya5zkW3syk6PzZB9MQ9V9OHSlvvYJT6kC1R
vm5Y4UsRN4qKeaYmIYRY0Ahj1Aw7PJIddra5oUeqgkJrJNSZBfNTnIfOU5K2Cdn33CDR2ZgkRJPo
EGHiWs/tVNy8aD527NDXTpZ3xHJb1V+4EC/u4NABMWfNkeAsC50G4SH0U3Dp+Oj3KOjtLhNY8i2Y
vLQllzVVSsAHOb+GOK1Biw0WsMKJCD2tsZwEeDxOuwkhm9obiAHwnXdglKYDYi4mDZndJ+HpFScw
LFw2rjYc1+lzHALwXIzytjA6MDdYIdTy5eufwjaMjuREETPIwTOm4y8Pq+Bg43nFtFp+MjuTTk3B
p/aB2dzYGJJscc1DTZfBKkx98AKsok4O1Fp+xsMUDv5pGjmUSJ37m6oo+wvsz/cc/8Iqs0raZpSG
cWiwgLXyMsRl9k4vI53WORU3RQ99yoX7tGWxhKktyZwHzJ0nDdPqQtSk28ST96sO4t9ehom1zuSA
bkbwfqrxhqBAr/yw645FpH/2zBNN6eeXwshKiouqlpBlMG7K0vo15vrHRAbgGmKzDAp4UZab3aNx
oYtrJ9mKUbTXjJpjjmlgKFKVs0gnfyxjmQICnQkaP0avdF+tDCP/lFZyO43mI8sjzkUpsaMo5E0L
knWXD9fQr8pt30h5gPkVMZKo7tz26Tcu/YHgzLlbvtStY5y+fknK5Mo5Jzl5wwL2VXjNcxieaBjg
hdrFGRh2GR1d4RDYp69Q0/+1Atb/ZwlDvhsRVPuvG1rPn83P4n+Lyn39kX9G5YJ/OJHNXMyCiE+j
t3yzf0XluO+FRMQwTDkulLx/j8rZ/wjM0AoiN3BCuDye86+oXPgP2+WuH5E5C6gTtf3/FlrIsqyl
fZUS5aSulirZwA3gG3mWZ9oE83xIRfx8/zGqFvUZDP3c4tYbQy0ZhLg4H6UzxlAu0gS6S59xnonp
h/ehhUBgtw65xd4DTFm5HbrXWXD1p+I19WrYhCn96OHkIwl1DI5N1WKuX7Qd+sFocPedD1yK2Bng
34WwkFZjW1onpyxoYVeUCccuR/Z5otoApr1ttmdjRJlE0E5yNgbmpBJu66G3NzTbS112T2Wj3Tsq
2JZOXOQzNW8zoIltmPAE9BZkKk1aYeIOj05iKiQ+ogLuHPSpYMGYjbMECsitE5Yrl9naHa/+nLqH
Zu4oQwtV+uaHW8wv/atO9O9JBObd2RlBfu+Duf1oPGLZrROBc+TORn9z/ppJ5hGRFpdZjRrNVIJ6
p9uRsbCbGe2iZzbd3g4vmbuXQOLWEcUHz63hFPsqUU9oTTZ7m5kqiS6XT7PTvNdTzZZ9nhjPBuPw
td+uG073hVlvcjEVjyjFmlk60LoHjFEsEMbqMFgSzwOyw4rMIA1+LCFONpGwL58ucIzTpD+gfTYf
oqkevolMPkrsVHWtSBgxfOxar+FWmihc2mG8M3IkVxW6/c1hXbIWkzdtA0y6oxT5dwTCXZEU9hmB
W+yIEDuwUDKH+xwEzrAW30ryy6thmJzbUNjOW4+pKyKj9m3SXkNwDG1jtqj3M9sJHyyrjAjsvqLA
pZ5tF15gvyi9Nm6CCdNOZFdrnRpnzxLxeYindUS14DlzQb9IqklNWFNUufM5s6PGx9AHGK/ow3cT
68KdXZR7DRMzR3gbrhQSV1s3KNjU+6PE1Jd+j0Kxj3OvfE6c+M1oxbRD74UT7W7zZ3caq+9ihp2H
/8Pakr5h/jCIjWuS9RXpTK9R/qEzi5epWjLPLAdRUVxN9Co91hRV7vu+B2IofgGuj6G8EOBIptw4
aazNvZr/mQ1wvPAaZrCx4NnP2HZdjdzMpWHQNzIb/A3zFtTple3a9DoMY/vcAuJBwKdSynacNfu9
LWjj5MMdWEZo2W7x11IMTz/efizq/Gao4ruX9ERlJq6K2NEPKDNEPFIm/1bx7lP8OXw4TAeBmsML
TrXxVrm4fISMX0IZq7sZ0FjZ1QJHZB79acG0/NAkGLxiKpyV13fUQDVJus0Wedst7M/Akh+AQBgF
JhMAmM3ntKgKf9d1WUguiKN77PmPlCnl5mCypXm09bdUteSBwhHnT8GZ/A/OxpDBOmlYA1bYy48R
EZQz4M6K3WtXb63KxrnS5NWpKgJsNCnfn4TLkRyNc7HLCoJf+yM08uk+1ZwrSELgaSB5Hq2CwEQU
Qlwac6rDWvNVAQJgahDueejo8WgG8EvCamjxyEBkc5+uT7WPpZuB5BpYHfcgLkK4FuRcpil6q+ah
3QENvul5HJ5CksWrUnFmEZgNW3rojjan3z2ERb1zM/2Mc3M9On4Ifx67oNPxqg1ROp26PO+PSS2e
TD+h+SvHAGJT1BuHd4DeHTgnitvbTtwMDsf33M1+utlk3w36+QA8VsyzmktK2uBhgKzT76rJSrF/
0JvCpkTBsSiuaJvhmmJwOuRx+4sTaLQZUHVXs1cZ58ZSGKSCjNhfOryMAIxz6eKr9Eh+mWV37+L0
0BY4KXM70Duwdc5Tbyzrtcq+OC38Lb9I5D4sxpevcrAom3hYdNTBicKz1lRt1E/xYswt8ovAK8ps
u9zbEx4pOqsU+8QJehkmwnlVu+EdXS3BcDhJrihAV6WQzgavGuAKjR8dfNmus/pxm3vZt6ruXzmF
kkQSQlHeBS+3CtzXOGddBUlMr3Uc6xveu+2FTKFx7cTwx+qn+dE2+XOYojuxsNjJIbYvBmvsqQIF
6pJx2uXD8h0Au+/5Lykv5vXe+ujiKPn0seBTA6CVj998WTvfvVFfYuAir1beWxcwY926AM712rWo
kTQ9AfRMl5Ceb6Lt1PmS8qywOuA0ze3uqGS8S2fgv2PlH01niO9xSitwYBZvgJW2w9+Bnsm3LOOZ
HEVTvvDsmLUJ3ML34sZJC89KYc44WWHE2Jotgb6EbBfW1SCjE85r5YHDt4Gj+lpzhZk+FrJxsF9r
6OReF2OyV+CmZpKzty7FFswkY8OvbuL9lLbNlkVQkhBxM2J4DOboXuNQH6xFomVdpDGy4jO1dOlt
CuK8pBL6w9A78gpdN6Alm7WzdTB4Hl0kfmBWvjYPK8ELMSqH7T87aWoFQBMV1h/rm6qJb4Rm0r0k
mXxy+dseGZOXtl0YaaC76QBrr3CdzevEeb3i3J4uB/h+OcqXy6G+XY73A+f8kvN+sBz842UEsJZh
QDMV0NUFYGwZFCQTg8HkIJYRYl6GCZupolvGi3AZNLxl5CiX4QMWNFCNZSBxg3eebOHFXEaVjAKE
rWEkyZYJk7B1rgnShGRyM+VvIqcNtnoZfHDRucsgZKpS4pShfaHOmJ4081K2DE7DMkLpAhvyVPD7
mcw+GcGTU7aMXNkyfDlfcxgP5jaeoyOTJxCO5cvXP/WmDyWNSc5YRjq1DHc0UZHAXgY+vYx+3TIE
BkyDrGrxFC4DIiXIcNwYGe1leLSXMRJpg554I2hP/TJf6k7QOlli8aUfoWIZDe8XBhZ86mVApX+i
2UfL0Fou46taBlnM883RW4Zbgyk3X8Zd92vy7ZchmGTLkcd9cUOeLNaJZlQWy9A8LeOzWAZpoCbO
08hsnS9D9riM28MyeDvLCD4tw3jAVG4v43m5DOr9MrIzn69yZvhxGeZTKkeRn+R8riLjieWWd2zx
LqkGxBDBs1MyIgsk4SIQLFJBsYgG4yIfsM0gTQ6PFy7V0KGAIjOoRXAwF+lhWEQIQ9dvM26Kky/c
v4ZmB0i8Nt5FX+LFImP0i6ARoWxkKByZUf+IgrI/6FY7Z5CA7OIWQcRdpBGq2djCoJaEi2xSoZ+U
i5BiLpKKldcmHErjUS5yS74IL/0iwSSV9VYtosywyDP+ItTMi2RTL+JNtMg4HFHSBePHj7qIPMhp
D4BqxRu0UjgFX1IQmpAdkEoDPXS27IzD8iIclV8akljkJHMRlqxFYqLNPNmG1HetQRhMa/Dw9esc
6OEStf5fQ1mET4QuYUD53stMspMXdK24Edzaue5v8VQ+TNPLSaTH5CRrO3pyBpYn7ACdc/GESGe/
tmMZvdZUdeR2Vdwwma91a6ObdtQuGYDX2t9CyP4uTGD8EiKAlzn7uPPrcxnhqRc8rlZ50nZngn7l
K4bHlJiSmrZRF3QHi6Qf92bbvBtVs0tc5dGUnjpyY/O8WXAX8fPsyOap5eEHSzt+/vqtIjfzLR9M
SmiX/yLhk4oePfo7C6Y98DZq7zybvZ0zJyFuXfMoILKuCvzdRECiZjPj83IcVfyquvyxhJs3PiiV
o5xxdPRhZZySdpweietwB6AZ783wOEF0MeK+nQ8ArfG7ZLOxFcRpjtaQxAdLhfwEtqDKq7TXPJs5
bU0ZJJHGC7FQ9NZb4NFCRmCM97tp6Jtz/e9k8V+cgob0MqbqcPm/YCK5YP0pN4YxndMxtCmyCfht
YbJyd8eLbKdmO5Zy2yiqEWrvQPMddr+PrnB+N26CM6w3P1RU7RLUnbR+r/FEieTkjN8tU73kEkEP
uhCNBS+DAGLm4pPCoy6sxFpFVXsqZr597fNozRpnaVsHGt3jNe72DX1lIqZbahLHzFMcCeAqADuK
V2NdPg1TK/jsAGxDjW+eOXaoZ4C43lpAwQbw9r9+z2AgbY25Z5mRUhPTiL+JrT5ZvH1EpXlk0Uqg
TyOCLzGvTuSvnuYukHVEYBInfE2ClKS/ELehL+FiFeWJJ4R6o1UvfjaV4lW31FtKwzYaHSQyaF6K
uzkNrCH7AgHfZPrUfcJRwOJxLECL3Z0oLZ8LoqPkyco3+Ob8y5Dlo5fmzspNcadZwtZr18RH2Y39
8A5Pww7Tq8vu7po1XPtzWMOtDpWzY9WfkxaRaHvLsdyiMJO1u30udFc8EOBTgLNGshgki4dpYGSY
v/bdKrNvqmS/2irp78uut25sM6zbBCLrgN5LJ01fLCxBjzVcm+GAQtfmKUycGe/eUbgjtTadY732
M1S3VFIf+/VLCITW1ki9gvse/5YRvTmGSd+uv36JpJfd/Fa9U7IVv2gKCcPGvrtW+mMquUaLhiaf
EDaE5hA2J03z8vVFhrwTzWCOp69fcv8rqSRMIGVqi+QFq659P9nZww9qnmLyOZ6S7GEhrp5oW31L
5eQ+jAkNoumsduv75Z7+QGCYsfmrCi1J4H7+ntjxE8L7eIqR6e60e6V3hh8Al5PYdHxYyNCJk1Fm
/pWH/Devy9xDEPjvFs7OnddZJxrptozj0Rp6cLhh19yv2Io6j1FDmfuAnJU8GhZpxPnck7sc2jU6
6CaWAbGjlv84Y8jeKe5W15DYwBn1lGP/4F/+5xecCCvSDt4Wx7+6RMKqDtVIPkbx/o3oBTt3+X1y
yt2hCP1byFh0/foixLxWFMpc2HBFJ2VjZjWS2YSnqn7MNLketWO1DwfVg/t1dgP2gu/YRHPszMq7
DCn8KEdkr19fVITnyKSrBBt3tsdQ0LwaiqWcpyw2xcsvU3JYEPYIeIKELLGNjwAXopRSTlUFK7U4
pynfLe65cO5+aTuvX18ouxposPB6vzhJYjavFHKVy1rLX3smy3CQ890eNQKjwZDMd10U8QlX8n2i
k/pEGeVHxN/pearENR15DiWge1EZSAC2ebe1A9bI5egw2NNU5+lb0lGlmpRPFcaVsxis4GER9cCF
Xc2/Jtz4Janod7tHiAmWiSzhbmtFunsplvBL6BX+7ynl00fFxzeP+FnCwLfoWDRVe8x/BoUF9BBb
FcKQve9j5zqY0/Q5eD0bGYRho40SPl1zxwGor240ylOlEGb9jtqy4JUhgLaJPk4/bYiQhefOlJVQ
aOTNRF+K1kISYpu8j0pOgoHfuICRuN/PvrrDRblFHoQWhLTi0lVesbbtbjXg/GhsKrAmvUyiku1i
Kayfo5Hu4AVg/J3ER1cbDrcOT58tHvO3AsPyZpBjsncmBU0aLhFulPyekohZR57I1wY9nDdDjNHm
31hMB3luthjvlYV+4ya/k2w+GAslEthjv/o3T0ba7GWvthg3fosouBSqn3YerCI8ijDKMzUAlFhg
NJ3z/f/r0v8nFDfbj0xU4f9al6aUMPv56z8i3P75R/6pS/v/gNMGPNF1wG+gP/+7Lg28PvScKMQP
Gbi+uSjW/0S4OfY/PHRnqg1BZvgWAvS/dGk7+ofn2pbJn/QCH/Sb/d9BuAUW4vd/kqXNAOS+7dgR
cjf/c8P/LEsnSYJFoaKFlyQU9tIS+u8h4XzxSJqYBVao/S3MBkEPDecYyOz9OXC5Eksr5yjrzDTw
eYNZvXJvx6PWgFw8IZFmG1LPxbpN0DDKcjIOYe+ofS/zhXmGzpl3jcEDhvb3yG/Er65ox70IC4N7
vTMLBoURJjANIKc2lPWDNnrsDcpNQe9XfftLpKlzsIY03AHutu8JQzDCQxv9kL6bvM+GK/Zh3gvU
jtCMWIK60Y7QtrzPbml+6ohoNWmqpPmDjbLcYlwUKSAp0Z0yZmoWXyqD/Fv1FHd5k7OieduCNGQb
dMqM0wyVxwfxkow9Vjt0iLgYUwHhthBHXYj6zca3eDNINm4Me+KvK+dagWUu0uYbWFD3qR7aZFP2
U4HH1KpunIRcmBrS+mZwc8Uc3qfAUxGtHLIthKRM8DZRWlMfL6FbTWTAN4w97u8oqTPILrZNUSLo
JKdt9E2llkXIjTbYF3egY8/CBbeBvkUlce+rbz7bR3hTWv725/hvoHr3J0GqH+TtgHbquScuJEtO
JIvP+5EFI/W9/sRBdhyjg1kn+toTG/sTMqKi0cT9e8sDaatxud152hmPapbQekw38n5Lr6cfnFK9
gvolxOIu96Z9m8cwqGM3uWKIj3dSmQyLWYNFUlRNvDT+TkwvVntp2s5eN7QA3uyMat2UfDsQI7DE
29KQ0OK1VZaPxEdoFTFBr5ViHfExQtTCalyrD6M39XXuFNvWoc0vKrYwoXYdndx426ebwsSK65Do
9kF2cExLr53hfdoq2jHh2Osxd2pcRg7LaZcmr6C32ZBjsNi1ugleeTgOO0nL009fEN3z25RshsfS
e2XJKHhhjiT3gnVtbWgKkSVB/WKVE9I9mKPBN4u64tl18/luSRfj3Vg1J2HiuK6B+mFFunkhzxSZ
mgCgYzt4JdPdwLyuo71vNf6ec5g6dZnZ/KS1k8puK53DJ0NNVKMJHsh8LrCLD5X/mFmWA2PikdZY
JeD1NCNwVIvc2SkaRzdUvtE2VbB8YArPTjFdMWS6VM71GROC75D/Daz6MNSoqX7OYlzuuib3Rdig
JFdbWWczSwhHEVw6xDjBSEK1dXWFbh1joSL0Y0ChY8URRC8Of/ct/Y3JGYu7XsOUmmlILaotdBw4
xtkwuOQCxgAlzvEdGCNLjnmG73yxUazIuY3RtQ3nYt/7ef5kWcA+ht4Qu9RKkDGll26Shhe/lJPY
j0EDn7DM6/LqIqF8Ko5OHIEwwFJhaO+6CGs49yzm/ryOP5xCTzyLnWBPBn04UfG16NpjeJgal16k
1mb5YKcjnVa+AkaYCsD9tcluYjUCzqIwuRRxik20kNuEaRF6YBuKn3HpFIcg6k3CtUMS3gu37fel
oeUp94v6SIbNuY9mPMD/G9Jq3QzaS1ZYWbNvgMvnrQJU8oK2TJrZih1U+7LJr3Y18NHpaOxoU4vs
MVfK32bGlxfpMWDd0w13rDeEB1SVEbDoKulDzPbIccxddZ/BAK9N6K6XNvCHfc7VdEopjGdSzO0X
z6JqesJcsO3Leficx5rKhWGEW906hLFs0h0/aUlgEUHWIX3WnELSTdMB2ctBsK971mv4gIrIe+66
tr0OVa45mWY/TYscUNUWG804cSFLb7DQasWlMYjGTHXuHuspQa3QUfqey8b9PgCNcNZBbqUHrfoY
XYbNC3ZEUclv0wyOLyaMe+Dk0zxqA6M3oZwiW7Wej3NpbqNn4CD0JtPbfQPk1e1tb+pvdaiDD7M0
FrlVDCQKmSoHHHXZdGlqw4ccLjhZBfTp5k9OMqqLDD8rItPsBcPkzYDNf1dTTpVw7NlnHGmEGanl
7fxNKgdeQIFC9ZLNJtJEXvcvpTnEuAf9Sc0YS4b5lXFzFoys1VchYYHWpCoAvWORqqccW/xFTnFx
bYbCcAlIafPd6v1sgzI97Wv4KdveDtWW1SLe0LAg2zki1NaqqzDZWS6m7ib/I3pZOpe4SnzKS6yh
Ojd8Eg4BI4pcOWSyD7EJwA0oosZsmSp3OLkedX2a9teHLDRO8ojfowkiAfyXK+YyN+GOigQT/Ipa
aV/YxUKT57nJFpUbY7ktkUOOFB2aW69imFMTXliZJGqXFhnESTZV92HIqYowUk1qVrfJD2oJvJp3
gM2mdIU8daK3IA4oDOCorr8cRryLnjFjrLphIWE5UXW0rPTmQB4wMYaDz2sJ3Qyjc1D/g7ozV3Ic
SbvsE6ENqwNQCZLgTsYekQosozIT+w7H9vT/8ewW+hdGGGGEUcLKrKyyIknA/VvuPRc74dNELuuL
D+w4tA1Xe0iCIvYzBuWzHEGJt4WECEiAaD6Qmy79Pvpk/2h+Whog+YW41TMPY4RuSri3coaDFiMZ
fcPLUL3zRbQnaCL12XTlL1izRkisar+3V9ZXVjIwJBvYehddP7IXsRO5TVH6XEw6C4Pjy8aSuHhe
/6MzneGzsFOs/YJaiOfHbH+6dgZRx1mo++tZI13e95cT9US0MwtPdbZYCkwuK3DZdM/PZE5EEKWR
kbOuEuco1poHpFSgCUMlP5pkoEFNve4LkFmrbL+EsXWi1UJgS+0hTxctTAoLA0Xs4zMrWqQr1ZK0
T3rM/n6mqLg23OhPrl5O15p86uNCj7KncLL+WfkmsdzN5i0amHpVuhFd86hsX3SnXrBtRW3+XDsE
HhasKK5gholpWLUKemfpIg9kjqY/l7r09jCoMDkOWB53dpJzesZMKmrb8T8oNuKndq31MAJwSTSY
4j2xcw2lBWllaef6m/mFeHIgoj3T1qyoyUrQ9xIoVmQAzMwNeOt5mxUv9cTSfvK8dtlElV29NVRa
uxghUdCzat1BaHrqM0D1bqYTvezHr5L40YPWz9PNZe3DlDxy+IIn5xUDA9kfLS2+pjMIpYtiJVAR
U7RvZivaG1pufOtamZziqrSep1XlVPRm8zQ0zfTmO9GAwHIarqXZ9u9u7MmdD3QD07xX36u5H3Ge
ptPPyh2wPledZbP5Tzv5oiPUfE4k1y/j0yICHYCdsSbr4qSCojjNXcO6OFOX/2lhjJCda2QhYQRk
guBGZvxMNhYxBanPhYp3KeEQR8YXU7D2WQ0UdI3lDz9d9V1miflQ9D00xzTVPjS3Gz/Rq0YISBor
Zq6wcs5VjmNvrFbDhm11if/Z1Gv0vHgWhwdLfhPlIG0oviTypM9oi8Vb6Y6YsnN93tpswlgTm+sn
CESlW+z4N4Te2t921PcgZXzo+Y2Pj2ElfFPpXYO4WuawlS5aFbPQxHaICIHUWdXc+CMcYFeWz+k8
6c0B1C2Wv6EjzD2dpTFtWsrzYl/76/TuRL7IaIdTNtllhEIVyNNMfseYdvPNrUfvsjJzgY1uRP90
UbUyK01clsl60s56UFMXfs22A0kTGDspT5o3dBIIUIWZqcyrW2omYFiXGFcwW614m7GxZFpEKcne
w5hj5mU+O9u1foNYyf/croQMAUU46JcFq2+rApvBsK8KRekPIXt98UzYUH6CZmfAkIgtqFeISWRj
zb95DmMIzLXR/cSq435bw9q88xf22SwaNbCXaHqaqDgxI4ou2jZCi1n8peWLk1Y6yX0iHaimCmHc
KchYnRLzftITqwwrlrhbRpFc5oCjL1NvtCcM2fmz7iLkRtvg5O/OVMaveurEB4dxBDtGDiQs5Rz/
vY2VvKmRCdWonq5pb8kfWY0ACbct86ucmNfcE72HbG/MT5TvYJHpFuE1KHpzUvfiyY878V63jOTT
LEme/p9MJv4/StvjbTGRj/2fZw7Xn8nP7mefDN3/EsT957/79+DB0//lG4YF6902LMYF/yWIM/+F
2M4n6I5uzPj3dOE/gwfT/JduOrrjMZCwLNfzQb73NWJteO7OvxDQOexLLZO8H8Oz/28GD7bzlw7/
34I4YXu2zfllWR6yPdtVgrn/YrebEsHEgMthJ4iAolpN/dOgfkwIu//9o88y5vzCDsEl5se8GZ5i
rywvPOdv6Yx4lnKBBTBOvyjxno0MTjQnMjsn17ia1BxeRoilyGqoBk5P6qVhBqTByAcfgBGYus+j
PRCAzEUEqbbGLFUo2xTUvmOJj4pwrOXaKGuVOZF2k5gku8xO8cNZxqdeiYkGW+phgjerUiatVtm1
Fm/95jDpUbxJAr0FEU52eVo9BKqGsnsNyvjlKwsYjuP3ivbg3jXI7oBIRMawnjKExBdr9N+BE3lH
QSH+cNgHqVRevFRVfXBxnq3KgmYqMxo4XW838yEf3HL29pRXIA2HToVeOePVsia2FW66z2ozO+S2
th5xM92HBQPcqKxwhEwEtEHlzVY2ucJ/bZVtjgqxot94xBJDncJI4UYOyOFuAk2Z7iZlv5ParwI3
Xq1sec1fg167jW18J6uy7tUlTr6/P4DzpTuhLH6aMvvBPDT3MNd/U3nVIeAU5cfFHOg4LFYGJYcm
WwxPPxZCgZcwEr3DYWov20QZDTNlOfRhUV/WRIzAxmV0k6hBgxaPYqbMiqWyLc74F4u/RkZlaTSV
uXEERneNLXBca1O3Pyq/CQ0xFR/TACfXIkXaGNIXasg7DAAym/EnfUVkJQ5tVX3K2A67gjbfkhXp
LIyUwmKZGD3pevPUKGPmpCyaDLM9JuzG+6Dsm1IZOSNl6TTwduLvmZTVM1OmT4/RbgkmcBfFuJ8q
m3VPYS+/faxHXMBPumXU19nEyyMIOClKPWzwl6bKaNrhOLVgBAUDwstjfV2UJdXR0MURTe4eflBh
4Ffwi+ZiD8uX8ErvTL7Jw2m1HvgKftfKKqBS/w2vw5mSWu0dwgO541LOITF603ONhH1jSb35RcAc
Xh75u2yamhWkNKGGudk5XwkOKQpNhnPt3Oj65XVu8BDMyqirRl8XX5l3e55Ncueqo570EKkw+LbK
6rso0++g7L/xxCjDxRE8kCJJz+SedfWjW8FQkMBcBxX+F1dZijFy+VDsY4LQ6r47La77lCgLcqHM
yELZkgv8yXmLUXnAsYyANrrwIPHOKDszCdBViDcLYT4iAYHneVTm5wSlLANMgsCUMdrFIT0oqzTp
73RwGIYuziLGPf9w72ajRmjruscJDdBWGOw+DXpKGPq3caR8ktoyfHmT+ycj/DNStm1XGbj771LZ
uUkLW85SWbydodY3XbZAZTTno4NCD0DN9GlxdGwA9XN0ZMoujm9cKAN5j5M8H+PpNgvmbTXweKNq
vO8lpeT2b+PiGV8GBT2CR5zp7YhHvVJu9UL51tmkSDYlOggTPO2Vcrcbyufus+194rJIYGi0W1A/
mAKULx6XAWtxH0ELjfYpmaWz0yh8Q6RX1mb4a67XlM9+VY77QnnvDeXCB3ueh5Zy5oPj3qOWT0KH
2Ck2Go526THyL/VuVb7+QTn8K+X195Xrv1X+/8m4o12yr4KcpsnnGatyyCdMa37nurgamsl2zBMD
ZAyizpsRmdIS4h7uGHrBHliBECzACFYgekWtJSfBGHpYMB57vnNOW/ewAjKoARr4imzgK8ZB2j7r
CPbCSpRPppguAj4RD7cFKoWtc6qDpNK6C/KrbOfAnSceELZT3Nx0sgtRcOmURIq4UDgHTxEYLGbl
xtq/DorNkAJpEB1NN7pKY1vC+elcyiOgOvAhnKsE8UCNDo9EUR9m8A8pGIgJHISluBCmPPeKE9EA
jFgUOcICIQEg+ttQTAmzzH4zo9iYMUCqcVz/IM3liIRDQUgHljgrD0rFqPBHLO+e7tzpEv9p0/uk
aBY4jrGsIYdYAF3UCngB+EL4OaMnxcLgVGJ2OB/GoiR/NktrEkgJ/JDFL7aLfHgRyVEyNvYGkA1Y
sdklA7sxqVr8L4cDQB+qqvk0GcyeWd8VIDtc0B3sT+eNlog/hqJ6gB5PNy/ktvmK+JEq9gfY173H
iJGIFrQy/miv56lzPj3yJQI39eyt5icng5sBqSKACzIDE1Ig1j8juNBNqvgjU/vdeiUhZgCy95IP
EekK1kmgJa2ilzR/OSbLCWz1YwJvMrviufbxxMwoobMOvRoxnoqHEgFGmRQhpQSVkitmCikSAc/g
E3oSUGdDxyERs5ev1wf9yN7yEU06GfG4oFgESJYVNEujGC2xorXkYFukWx4ZYzpnIuq2eQ3ZRSjG
y8LgaVvzbkCsTS0ybvGcW5APtw0AP7QvORNce+xRMxHy0VT2ezlDdFZcGQFgxlKkmUQxZ3zgMzbj
8T1/6A+3BQ882a22jxWrJlbUmlHxayaQ/YpnMyTQR3QQN4X8USjiTT7CvvGB4FSKhjMqLo4wNR8Z
d7clviANU5McxLJYozOX2I9KkXVYkSvIjg9vR1PkHQIPw5rHbTsoKg+4rDdNcXrsGWIPve3wXCFY
iYD5tIrq4yi+T6JIP61i/uQt8UAaukS0hEBzeeoOuWIEFcCCAEIPMBfgB+nzqVQ8Iek85gUFR6FI
Q3oUG4FnAReYm8m+NFb5bY7eFyhVCEXG3L9K77Oe6eA5GWeozehPRkU2miZ6oBT5UGHXP1e3n3co
CqZTZrlEjZXi6udOaEhVRzra9NBLTOvUi5+oUT2is8hvVYylRtGWWDism0QRmFLFYjJxFe3z3E0R
l1j4hxlOhHE6DTvh8NimXg1dU6BdUYwnV9GeMoJwEjE8pYoDxYMBFEojMOGzBxOFrPJWK27UMEMa
nTF2epEBxh2OCwv79keqeFOmIk8RQ+/tcnuAUQ34Oi7JROO89gAZy5vT2+l9FoRPAw7PTkOpB5TK
y0048CxLq7t7XrPB8p2eTb7yM5uYGCEioIYZu1dBhJkZg3KMrTHdjt6gMc9xQUJqzYc1x/NjNsFu
aV3z8ABxcaU6OySZ4AXNMkG4M8OdmiHfmdhcP/DAQnONnwiO0kPH/SWGxjjHrmZedKsfjz4osFUx
wUrdfNWklx+NFAlwabAdy7t+l/Zmd4e9cKj/0sVaOGO+Ao4RgjqMRMdbdOt7mHcoPgBQvURQn3NK
VDMtQLE5gxfq9Vxt2TQFYPb0N99S/UMZXdi/3dAOozNm4cI7BqQoa5jJlRakNF158Pz4VLuDR84a
KsYuZsKM3AMTXZOy3sK7fLJVIZKxv+KAhMrWKT6bi/OA91Nr92RWSPaS3gF0AzKFqn4FufDhLDxe
eZP1z3H+d50ABy5VRLjVVZg7PpctGSwjcpH2eflLkFMsOWLsSd+aXqeJ37oih2j1OSWMyX3U4g2G
THPy+aUaU4n8QNVNpcZaJnfkkeCPx6TDs5OKbLcqxp2vaHeV4t6BWPpw1wESXl3Xj6opaowucPIa
H2X7mJoXJI1E/G4nnJt3qVPwxAkbrGT2d2urHT3Amg9GRcve7UlVcVs2eusqnucBFkTW3K3G7IK+
/o0Eob/PUCGC+J12ybpNc3kaQPxfl5hK3Kpy1hwxAd8mA9VgtImM0pt4eY2rFxz5+n5Bt3qw8RXs
FkdqeC+a7OxGGaq6lKxzh6dqjjskGB3NHNYAsUnYpQb+5L0BqMf0Uzj+YWIKtknhZ4SzC3wA9FHd
evdRw+Ov5fvMRGy7JCS/WNOx/KP3jbYBOcVf3B2JBMjMgKSMP5r9Z9Xx2I8IoO+9V/+Kk09dz9+H
iA/DSZblEMkZvqVpfYyG/wpSyAwzPp/nCGdjHYVl61KaOzCSJVqhTMtfBm36wIQOgTBqkRxlRJdk
iCgbAhObeJhDn31X1gRxmRtPs9H+zoTzLWxSv5bU/WosTt80QX2b5CaKL0iXPk6CxEdbAyiRiVU1
3paF1UOJWH7jUbEeJLuAHQhnG22vt2xon7St2U5Polg9RvFf68fwV+Q1EApMkJAWNBkybq+wr53U
r34ifdCJsKlx7ztbXnN+3VJc+jJ/c4apRJ0+now5I1MMud9ei5Io1BMyChrPf6+mxnpqoywkWB0f
m0T2RNgCxdbMcDkxxE+d7v8uMASs9hyB8wJWNeIgf4rblNWqvRsmgb2kb0mP6usbSGXMpG0xbTv1
TMrBP3Z9XB1ErP8krKfAEN4up2yE6Tq73tXMLP/CcBoZp6YdKjqyXeFNI7Qiae5tm5gD0JINS8vz
aDqhgLi9a2q3ffTVCmOvWY8EUIWYH/gWRQlemzgVQb4aKM0UwxB6bLaBL864Ws+FE2cbjhoB5rX1
kVONAOw9ScqQ22i3utfOmai6gxfhxk862GgQz/IdkXNwy0eXyiHtSwh12q21G3iWvl4cRpIz4Llx
ksSvPJbljYZ55ISlL2RcH5DEbJ2MBWOHacqCLavkzDcT/+hb9pcxdgaxJ4l8NOW0406Oj5MDb71J
fPh94tMhd/3EbYdJ6lPmzck1remnD7spGMyI6Mml/uBvO18cnbmu3gyPCsXExlHevDQCLUVNjtfG
Xruw6r3iMpfCgOE95MxGkYpKYikwzVQvU8xRjygaqFOdZFfDa51Dawy/zXmlS6XZEM64I/bAPAs3
bVksKb6J755GUV2SpldxygYmO3iWgt+39pqL4aTllun0xbKrJCwXhjjGkoetE+VBgvVnTMtLI7/9
yHvJiuii88FtpOH+zhsAZmMyPa10lmtBQFbPWHusWR5VUUeuwXhY0HduW1JuioiZryaMt6K3aDts
cRMWkNSKuIp8atyHBGLp0ZxDVURuwWI4AeQnJg+8YexdUe3oe81QTv321BZjv6PRBeIxfnnA0TaO
xQB5fIlL5ySo3wufo2WqvK/FLFJQ2fEvrWA7lJdocqsCkdwojjNF9nEqcCkb/VYrdf8o+yFMTGX4
qcHLQ8YPyEH/bXgJQMk0qQI7Zxrh5UyHRN5uetPKwk7ASSmn9JZSXW5X24LPkApWlfoPFgaAZtL5
HexNSGJrukN3oZEvgWC3e4lglQVpZ397c/M0IhpYm89WiW/7sngfx/HNXBSuyiQ8m/AXhgNnrW3+
EIWyj7Pc2vbrYG6pIq+GnpRhVFl/tGS4gzXZGB7r2FEqDz//gWvBNDYjHTi4txIuHbfFmdVaiBkv
Ptpaj/9k9A5wpr7rYYYprLnRjT2Qt20qLAPIh1UaXI8LnTMhsEdihj22y4GU7nB1GO8zJyy+qoJ9
rpZVwLbnljl/sfYn8lgjuh7sVPndGuqb4Xv4zh393sc+aDxyAnbCbvytwULgBj2qO5J5fVMpXNC9
TDM+57IgK4NUmrOrz2yTRhq1Kckr+s32t9Dh1mtAIe56G9k77ctySyblbnoBIvrS9rWHYtaE7el1
bmBNlEDNUPAORxDO8wETMHC5IWiQbmG3IajQXbAGkZWR07jLTNmF4bkELBKGXZkv9s5gzQAMmgT5
WqbPTEd/WnlRXYZIh4Sa9dG2RnpJ30+4Xser0eqR/5rK9EGNe3bLbPyavRhDEHKVgMsJnUNaJ89r
kotN6TbDKxcJStCiZd8ksFsyIzrZM5x/CQ9Ipnz8xNS9poO1b3rb/YyH5NnstOfEpBUfsqg7dAIB
gVFZ4RgZX+w45iu9wMYUnICrxwfjaGgj8pxNb7fn9yNmLkU2VDXzGs5ks20MjWN2of+hACx7pAgt
gdESAZM8sez66iHtgRAmiocFL1dRDUeG5LV7YjYO64rhO06bR9TBcxMZL9H6y5u5aNEe+ABZsg+j
T/4ZHexNuDa/cocxLkq4wDdjf1MkxbliSb3zZrs58H0029btfYqppg+qxY5fykj7LCMZDFBSPp3R
eW41MEfVlFX4Tu7OZJe3rh/WTSXREBWtxc3QlwFLLO2ZmHlSoVgUsdUadUTQHea9snHEPfVY2a0i
qPXJ3nqWeEIvBC/aIVqTx7Q9Y2s8j0jVb17SHimey6AYung3JgUmSwqsVYdvpvXfpiCUWKPy7Ijx
epU9M54qhzY2YW10F1d/pEl/6MohCV2IEZthAt+Qo9PTwOFMlb3PRT0GnLhgxz1x9u5LJ8VHCtOa
m3W19iiOisDp+uRLc5y9a1kXo9N/8upVO+RD7MVbzb/JGT/rmm60Yc3ucGIqzqVQCGD0Vt9TwrGa
7tDTbEwLgGBN+0ryohGmpDqgEntN0iWGYUtoaVxNlxF90sapi+rA482hShWIl1FzgqEz5v0kQb6X
HqZpwxF/CHJbsMIWP5Su/5gj7vXwSzBU8/xDvd7czr11cQcnrs51yDFRc0J4BZOwm+MryLFlu0Rb
Z6mHW4kae+P47ueAzmIj7PyD6p1MlkID85dt4lT/x81iuRts5oIWn2tMHZya2yqJRIi4rNnWhD8S
cZETko4UJIfCVtkW1HGDOU/knNxmvYz5YOzH1l/2Wlme5pIarli6M4LlKIxrUxXO+8hp3maNMIUU
PcGmBgW6EeP4kowss1vzibDpbc3IbgPDPNussgVInLpMEDGTguY6lpJ4Iam7u35CCm9DKtvQFWNH
jBlmJy0BMkxlmFS8cycQtmmkCDsT53lJM/AfK5Npv2kZ48OEkpIXB27Hhp58qbFbROXw3UWZddYc
+UYDXm8jx1EC+fqQEQSyVGSoNY+uGcWhU0kbJRJCv5Eh7Cs76HlGqlg/LVrBcTOAAbtysM2k6vFo
aCUHgV+4pzg3/ggX5ynae8IDox7tiymZ2qcapDOc1fRH2t4b7d92TZR3n/m/yqXrztSFguy6TWMX
DAvXXgRjiWvASIjUGudH0c5Qo1dsVeTJZ6jUQMAMglPXZ3CFtsWwGzKnGNMtUvywkR/uXfGL1fFh
YUnb2caxiVlHlbI5kweAtn1k+BsfcJRySzQKbM3Sm6hWonLLGazc0CJbK8K+mC7RwG8VT/rPzk9A
jEBcFcOCUEgrXvMpMrZCSw7p6vWHlLoK+j4Zm2hUGNH+0xlU+QXUZdln5FmM+8x2koPh5GHGKuiZ
MJDAwWeqWenDJXR+rdILW5CHKwFcmpQyPBL1H0zwmPRz5hTcJ5/6nJ1EyUcP3AjubHy3JhjUc29c
8w5EFIGueGn97EfSj+ZhtFi51QZPQucxKsw7vk5tNC6t26SKhDWc9KG4xoybGL8qytqcUt9l7I3E
81SOy7GJvucFeCeHj0s81lFPfVVAL7gLEM6wyjYxjcDhrnl1GHn1j1jD5YmQlYR117myFWd0b3fU
XFl9mOFNAZJGjhg5xw5JVZDxBe8JJNguUEFOtm9eoy75ZGMOsg85ZFjhDENpbWzdWHuv4oQsW6QB
a6G3h950PrDBfQ1188dIyTLS7LkPHHaJFTeUixKlztd/2D7h25AanLHYJeJKix6IHvvhj5oHvKZV
z3AxNS4p/AJtBeotyIzMxvilsfzl1hl9R22bc0mYstzqIzNu1A39hoS40HLWisaKhFJNkE8Pu+Or
Jbc3nFl2hUm/flaGKE/JWAO2KHUy+krgt6V/5I1/RqQ2Xj1MgkaLUwb1WLGHntDsiPOYA6Ofc9iU
6aldy4gxHraq2kf01tpZ/57bLLHqrd/G5fvU9NGJS7/bgmrId0lFfFmptmyDtqo/HURzRB85GEkX
2NKVu0Y4y64rkx1l6ohotssxt1TPo6XZ8EDGq5YS9NFpk7atkb9thNZjy4n09JCVy4OhRxS6upYj
8svODOfXt3bQOc2KMvSwR++tIeo+NJJigjjS3EPaZO4WUSaMIgbKHgFvx1L065nHSGGU2QMCbdzK
2ZrupbWQu5IiHZ7Rk27x/gGmrKvfdUWAnN6L/toXw88Bt+FY9na4zI79KL3EvVtdB+Z2HrkqXZfS
ZTCu2H/yQzRob4t+raw++S6S3ZyUGtFVRfs6d8TbDu6n6BqwTRDQ4i7nrI/K/MwboR97zWGNiwHY
m2OxzVG5+GLNDqTJkMOAVvjA2octoVpkdEZ9IJeGbFpnRa3ueDut5dvzj4WdFT+IXr7GTDpyWrN9
5rO1LUUL6Mq9StMCSoHWKNRX2KwIdQ+t7I+jNKzT3x9944O9hojtpA6sa4NdABdItl/MLLtbtMbI
iE9koMXIGnt7R5V1kn4FyDDNlD882RUzIWo4y4EtEnK6xSfDN66x4srVMb3kSHmqpDW3Xdr+qfLY
e2hkcu2hPVkIeTLvaBQk6yY+G1W2POG0mtYd4tTzCLcuYBReHrDtefuRsR5vIyXDYIw2DZH25K31
cIQ7cyrLETDe4Neh4RfxdjUH41K38QdqgvQ39hpOYSIiYmm2x45ZPVzD2ditcj5xVJO2jDg1LNeV
OXaTdkHTljAmjBT9crWbfYAqnAHwOwsydqgXMmJfnjyTZDFzEL/NYR72XoEMWcREfkaJWK923jw3
eEMvQy1x9+kbsp3T21yZTKCFhn6P3sCenpdiCBvJEgxZrrk1m0jbO6ifrjBUQiSS/dNam+lpMJtv
TlHr7BGQ0MUZFriJ8XcOoWaL5+fNLlP9CY80/xM3LDGQnHut0BHhoDkXENIvSZrLF2Fz60fd3fcE
7TVs1MDiqbv+/RHZuMDYowSjZkHnM/XpXtkd+kVdXicz18hMHrcxqdynuM34COTs7DCJN5fanT/b
XGiHxHKpleyeK5NQQKuorzBcTynauG0U9TQ1mFMNNdolfdMPl9i++U2p86jxmjR6DUsW1fBp1pja
8mKHJfth9E/ajWdFvorOOdm0FvS1xt1MpvHa1d233lt7Z+mGl5Icv61nZ/6u881HSuo7LxvT/To1
9D0tifmJOCKoVqUin8YPHLwpoGiDKTmZ8OdMG6NdFs0mCfNesu+TwjtokoWixZN5Rk7akr9o/1yw
zmuN+cNi67OpvPSfPLJUq80Qg4ynwfSLwAW+HJt4zlzh7ipMcpvRdb8sRIueRD7H/OhzIEkUHgwg
SfeeliOw8pHZS83hg62fxp71fDf2P2l4XVE8uXbyEaeHmm35xrBJwaQMX0H10yp7g0UecoHK23pf
eoMIkBz5cTmZfgi2hf0ooZNxVj/IGeBqnblAKjHt4oa93pg8i3zOwrQY+NPhVFKPxS3BS3ayd0Fs
Q+gXLHUkUVOSUWRWIapukThs18yXQbL8QfVo7kyIokHMmtLMfbEvOZN3SOX5NNJfjIKzwX61x+bd
N+gVRDL8cqvoxWacG2qR8VkXjkfgTB5USUVumPGzGYb5ZNFLbsZBf/fV5hZ9787rnV9zApsdy7Pb
6J/tPH2bTn6Ohj6BmC3w13174s2FJrsfCTy0ygpRwUK5EXc7zm1NQUKQ1a/NVwsSmp0YXpQaRjGS
+80s6ORbjcU35oViRrg/Oe7WRUui5rGHwRkuS5YGpXJpewuCErcNVj5S7vltMXDZRCLAiguQyV1f
18aEbhDrV8bWM5NAQgO5WItrnulvtakFNkOYkUTTK7Wwtkmzh4t2+VCDY9p4VYXkqG347OUHa44U
4aL+vApvo4OX29BOnQyn+fDKaQ1lTPTNnA1MxfslMEgQY1wqj6vZP1KrWTA/Fu9oP8BmJK/su17Q
Oz/hu1/2MbzUTb+8AG4gNHNg+Jmlxg+jd18ndMw4OhT3pMUASi5bsllXW78l1LsEMG7iEj8TjeJQ
t2DuBro7pUjcTGbcqtMFVTdV3trCHF/HgXgVTVWOjQqo8MtbKTm1dCTCZkXptdjRa2/9U2QSAnAO
3SPhFI974y2zTcQyib8fRuc7Qi65ySzHCWRnvsKDlgr2RJC00cThYLN9p+cMBr1E3dVlO42vjN0u
EAESluIgFrO+iTz30a2ceLNhERo4i/3S8gxBan6tfPM9M82OnEB2+WZJHOJkdcs+tYtviX8jjHmS
ANjUmx1gpxMvm7/PYngz/A34e/r2z1Q/J6prBgF7zfOVOTQL6AYLgFf0W4Y3n3pMZrWjTMCJQa6O
A1UxhxRJOS9/uPbdTuidkmxu8e/rCKiqNg1juaQ7fyZGdYmaTxe1GKk96Qa1y5+m1/ZMXir+366F
az9/QGaZYLOS/otXFj7oDWIWUqRcv0sprrkDM+dn05dvCNI+kEuLCw+NtvyTZza7cfKyg87Jv21z
FkHTyTDXuvtarDF05fK2+nQD4iNqkYnFDV9ZEvef6cL6B2/Ofo6iBDxrFfpr/L6Uzq1CrRW08axt
9TY/OyJxtnbDkFMCayJhed42BUeZPr4ORh24z2tJQ9l6J4nJPvAqKsCYm2MWR8QYFyDTLwsQ5V1U
rMd0tSWrAsfbU12fCvg7FP4d4aFUJqiq2nO/AibRc1LUkUMFk9uEBUL5AKQsr3tv742u/p2Nxs5d
ydupJ9bLJo+vMyX9dh7NdeNME4ook/syIdOpbZH20PxM7IbJDQErQJx4+1RENis2rGRqFRgU+MAv
BRIhYufpRsau0IkOhrSS2hoB13CG8aUh6kMwYH/gjhknWMGIMF/Qc13XprAP8cxaLSG3kTiKZ9s0
pvdW5Ck7ncG79uxIZyJYKLewsxWRcZiplXRn4AGOfcmaVP3Q+8T89z9Z41ZDyc9op3LuEQAWTy4u
ERRUX/jM460/TP0Vmfaz5HcEgEdAelpYL9DZrYedZvbD6VlBsW9q/Sy55qy3QnC5M8MJy7w0Criy
msbzPCFK6rB3w7Gm7BoF7ioziY9+Kr5NFXKD+uKq8xEG01TTkllMSJJdY5hP9Gk7KBQE40X2LWvX
p9SdLm7X4TnxyKY3pThM7sgkYhmAuiF5MGulPPS5ftYGDB/8MJeUl5XuKEDw0F2KiCV1WboPC3ra
rsoi5+KEsqhP6KZ2rhEvoTsxdh+7VUKiN01y+zqI887ZaTjKevdnTvF36gXY0KpCFoiQebpHUFJn
L2o/jBypeEymb7HKf0qjurpQsaCMEhKeyfrAWii/OcimOYp42tvU4/CTpfFYExa7bM0PXW93R7BQ
O0hZKbsKWCGMSbm86+rMyEQ/FXU73jDh4SZtW9BPiNPJu83avbdaJ3+0/JulS/Wc6iMv6Jl09Bml
QEYkoUlCPM4N7wyHjsAVoJXb2SbJ0jQXa2cbFZNARJAL6RK7ftZwzS0EGDueuR7mkWAHPcuPHncd
ng4DPXibXnyfyRhvdHTQdPlTmN2hRy14NyQhRPlqXDvX0vejY4Sj1zGoxqDCjgPJUmW4x0741MbE
H2l5Lw+EMJsnnrLuFI/cSVhD85jRizP+D3Vnths5km3ZX6kfYMFopNFI4KKB9tldkmvyUEh6ITSk
OM8zv74XlReFjMyLTPRDP3Q9BCoqKyUfaGbHztl77TuLCcptmpRwGukcbGgDywOXLAtdKyAi4qus
a2/WDw5w23O5pCXOWl9PvOsfEX0gyxLNXgrtrWeyeWjlIYARlHfRTxhz3tlhDbPTOylBaJJhHqKg
0nbDu94yX3Ji93YM+x5D4Ky4iwJm1T73htbKvJVDAKPkc7gyp/YUVot30fbcc7Kwmvqg2qgyr1im
rnWqRwLO0NcMrqd3mY1Bl0pqpkaMdn3k57eTA44m6A3z6BaDhi4Uog7y722kDY9Fq3+66ViCfsxv
QOE2l0II88rS80976tg1UDhuO3Omhea30TnMGJ4FIanSHdXlVbUQ5WfHO4yW9yGUsH6QInDrYV54
jxqGhbHYuNqy13KM7ZsWLcrGSAc4oUMZbMlMfAFD8o6dtfDois8kgDBwfk6spNiJMtuF+VRsis7n
MB6Z9lD/fOmaPiWGqbvWytlho+6uAc9Na38Qe+QX/qbJGa3YNezCgkgyiAYJMQkddyztV/R/3VUz
M5pPRkKMWwMDb0hyPTh2AtIGQzzUAa7mBNOska37nql+4dIgjKYQMNU07S3z1KfguEpjOiV5O24Z
dk8HmytW2gR3UROhvLIw6xj9YS48+s7Uh/gdNviaese8C3AGXgOAbzf52N8UXv8EIc5eD3LTFwmb
Wxp9sfkQqdOkb6FjiSuJ/abEJTgTJNegIq1oVLkl0Zr4d+tYfdTN6OIEO7iDeLLMdIOh1T6UNlgS
jOFXiM7yl21jB/FPlq6zSt9S1SWv7lDtxpJ3MckBA2VMToiscwspqcA9HJX+HUkO6aqW7Ka5adqH
luULuyKkAumGIxXEJVAyQbbSpde1nykSNPOCK1ba7GPyi1YTeImHJH02oyeDlmfIbOVBivodPz5p
87Pl8Ojbq2F2++3o2M6WAgIqe24jo3Yqeh8ZCOkGUs5uXE4tuTyEYUudGNMp5BKVl9ddp7m3F429
GRGZrS1EQAlRXWeFZt4Ku+lUB/MeKONAMMtkHpEkkYsBC7nohvtclXciScIrJmJG0t0Gcxc+qKxJ
0NrClZ48F8VfxFxits/LxOv8/d/cmo2AO2q8HpmqmDYeIAZjr4gto7010fZo6xuNtDibCVyc4v7R
La1H1+weM6sMr2lPvTRzlZ1qKNprv67avW+k18Hgn4kVhpqVOYgNdH+LgpKr7ki6SStB/LcuUEJN
6BF6Pma0NKIbN9G3eSr1Nhy5/QYZRnRtgSYXaXlHh4ZbAoqKTW0nVJ3ab0HCGz+YsatNmGb1YZgC
rAjEnHlRsujzxuuQD1HZaCB9k3onb42b1BCP+O3rnS+nc58FNVJRHKgY+BIGV1F+Y0v9nJqzOBqK
2mEAxdgaLK4pd9+iRX1DHsXPoJjaK93VX+Akq30dpukZci99ttwvNmki9Sle/hg8uKVZIDGeq+pc
THGNJ97dNz1OMTghhKVIY8d+tB2UBDmY1XcgXccTrsYnshzbO5xjXHCnOTq0yORUkfywaMOssol7
CkF94yb1c1ZyHHEHqKpwZ0btNuoGKHZO/aFUdBhEbtBEDl8do+fSETAvpEx3Ky03QeQ+NzD3Vgva
D9v5j6RMGAGVCM8RMUWIKRmqcLOVYXKVZbQGcL8SpeZB3PXIaDTU/NhSz6z7WtGvqPVK+O5xDPE5
4QFbl4nZ0UuEtD+z6U0B/RpLrHLBq4/6iXkpVNYJCCK7LebVhx5c/5s5MkhjEpzaxhmbeLxiI5/x
wM/oulAICcOqD+zrh7GJnlG8z8cBDF6sop+NRS81CUwIkR0RJxMU8Ge2HJIWZr4DZzYPZvPIRSu5
uGNz3Vku0qi2VkdkuyhhmvbNED5gcpwUnaFaAMm4/Oma9Xfc1R8ZyMQPtjtesQE0Rz+xNS01IZ7n
kqCR3E0ZBg3mVyFy8IO+fDYQHbgLZhPreywWOIRIdjCJcd+N1bZw5YcRcJ23qmm4UL9Gu2gA04EM
a4Ougn1fc41UyXTH6BxVvjkTb9Fi75is8SXIiztRIIpVQkdbq070KZJ0sPE/I6thdhf1xVaK4qEI
a74pPqrdnCE7jA0iZjKXHbvqkQU6MnPBEjLnCzsL2EDUHThpWbaluS4hJMFA8+ROjXrJJ0xqmNA8
qUFMdl1CyY8x/aqPOzDv+iO1/HHXsO3f0FbgmaHUW+G1RyCU2U9T5Z/nUPonGgps/pL+pokTwe5b
iVYfhgEb2V2xxJekiFEXZVReJtdRixmwLb8xcs6Jk/BjsJNjBkBh15KsVRngTtz2uYOGf8TSRt2a
Tkc5VBpbaj8xmiQbyptmBoINIGxjfEFIx5aQgH0YrPI4uuXPxjOQDXR7EMuvcm5f+7JqKNZwsQSB
ztaR9Wkbg3vymMenJGgWzLgXFUsip3uiv4pdFD+FWXau+hszZYjKnC9e+cgQeeZzhkd1WN+XJjeT
1CFLBPXUPTvTcMR6varbNwz23UpCrGVrD3BUI95WHWLGMUBeO1A3rIF40YwV8QP2aFeK9qJmokKC
wO6veC7bC67VZguBptqZ+dVgex2eYuNVWQxGrEQTPYvTwiOZWpHD5LVetwygyrWV98khBRZYEL0N
iGAz0HTfYuW1NsSw9XQWFquprBhUkibBlZi7W5K+Jsph+Q7zyuoHsC/OnY3yLpsMBAX12hftsaa2
ljlIGfWk7PECLRJNdUeTNaaCSLJN7lpnxraX2ifRuuo/k9Q7JRmIqygQ+Hpc64YWIr/ON16jqL0i
V/E2qbEjwHAQhwZv3HqW6WXoGPAxt8+281yNa1m6zm2dl7uQodVWIOikRYY0fZnGHSofDYxfIpiP
3AzbmklqTB1a/fFqSqNnQysSym+EXzpIsgXItCXXq8KhPlotskyax16wS2DtrEDybHU3hD+wwFRT
RJ4PwE2CLuO0uE/jHqm8YTHRm/Sj27enAvH0UTfDxuiVdd24DWxUMU8bbs+LAx+EgO2WD5Xd0JcL
wuBdNnjoYtveh/5k7eekwFLFNZxMRcSz0q67Ww+9VUYVP3b5eEz64dTgfj5rhDvMG9AyuZYZnEc4
G8ROmVfhoHlbFjI9gFtHV05cLUZxscgZOnLsZYfejqKVWQ3gSztjWzvhAeknZBWRQiq27GPmBeio
ZLFpHMt/cRd+a7aprFEhgjGKi9WDFjMmb629pMWXazY3RDI1N7nHwCWZzHckRpSaTW9sO6t/8SJ4
WJUOohPMuVe/AdvZdtR6KXJXzCgQ0045cMqsvwiukFcFTY5j4WRvQZfRfy6HF/RPdNTLot5USIJX
DDFfIpRb116FjT+3gSDIILj//oPvn5eVqE+P/6wbO4GwGbbHMq6dc+5dZzjxtmMaGJu4KudDO1Pu
ofTacmmYfsZz8cIxsBuzYnxSSpHeVqdXQxpyFRT2SfjFYynRgoSjeeszQkwQtp7RxBNqqArrxpM0
yN15YHwceKjKhvjUwXO7NWhB7DibD1PbL20G4O+ACNXGIJYVZacqqCKkuyUwWQWYku2SnlKANQMJ
JDkAGp3k7NYjiKXg4nXChkodG49SdfVGjT0Yc9wNd3rkwTQLH+U/mNeDWqAR/jKql0SDDwkbBJK+
FxMMEEoO/NBVIaZV5BX6esTOfT22dO6SOe5WxtB2186ME6gfAUZ6wynEtKfdgTis1PrsJ+ncpMJc
ot7SfGOQEi4YctHAN+S66JKXrKqb+4Z7t2PN2Z1Mmc5kfdttqX5up5/ASY54zvSbCaVqZZcQbCjc
js4IryTLb1IlxttkhEczxT5g4Y50OKL7rklMoA2rFjeHkWr2ELoDnr8I7oAibeGyjFdmTvUgEWsy
Yp7J9jTm02hFj24HKNcxvWwnHGK6xqj0Vr3dNAew7hPSRGtfE0NVYFI9BkB6lh3YjMwLXAm9l4zi
6YYt+Thp+Btznjui0JxjaupwV5czeV4xj7xYJqcjLdXe4jAmIFBK40jwFIo6L5bXCIp6LGmXmUs1
3wZEu0VZBq4DJ4N2UOjoWlxDvjKZNaqjifMMfCN/oK17AaNDeK0MRwACMqWTzF8jNTiHykjoo8fz
iUip8DYamlvkQdMVd3ZaVN6HnEukEFZD9SXA0MY2aqFCr+Hf2PdjyZB5Nkl86d2PrGuNEz3Xp1bj
KeWCdmtbmQYh0o+okmyoTLH3ShyZfEu799CutgTFpj9b3G+o+Vk+EujF84i8JrSt6RVQ/dEVOdQ8
UiB2lU1dC70L1rGDKByWe8egG6+5gaaYkiV0svGcwoM/La6kuY7TsxFYxTbKuP6KtI2u0STsEpuv
2hipfKFP7UuXikir6Gaial4bdQ0zxaRX190pkGUoA3m69UsmG5yBQXcTjgLqyoxWNI+4E+TH1k6z
NYCHhQVEGpp9NTrRbQ4ele5R6q/YwzdWErZ7I6KlZWtjsRa2e5xo2XpMvtrQ3Mt8goSTuc22ZA8s
ULNbXKrLpohJCkne7Ern6zkTX+XU743hEg7BnT+gYXIWD00/cTaVcXBHuphxOxhBeDMq2LBDG3PX
C+CUdB4dUBWWtxAwlOG81sI2sCTK5XMN951bvn53aRB69TdhUt2hMpgOw4AIrGZPIl8quu7Ln4Zo
kKl67jEuVPviU1OS9JVtWAVQ/fsKi1uIIyGJrydndO8d33hxM1rKM1Zz7M8up7UpbXR+DW4Yos13
Fu38G1rdF8uvgxMjOUrfVNHztnz3bJe0BwsFt7llumXHu2KO8g0iTnqiTOtrvxabDJ/Yrgjs/CYo
GuRNMjsSXi3Rf9XjXTSw96Aum7j5pjdD7KTrNk1CeNzhYo+0iGnz8/RYVoykqkQE27Qc4ExV8ECW
5GhUaHdlGbOl6faxzPpqbVT+8+wjOasCBVonyhdj6LY3GNRLYJy53zyRbvcJGQnVZmifspirLkKC
5fZBcmHYONdJlZhb8tRiDGLWA42BZht75Vsx+F+9NTx39dEw3cdpxCdCztNjYCHe4bb2odDuakhB
oO8SIvcS/nnu9TdDMxMS3l+ZaK6BYBq2xdSPxTy4E9KQ+bG4RbU/7L2I6TDqDE6CgDKss8RLUPIW
y7Fb0UohgNAPx1VhkwWj+GwmdNmryBkqCmoDH5UXP4LbKFvlblqSC7ZpPCJMWhyA2UCnsm6a+yEm
Hnl8iLz6Pe2c37J4+BlodAhhhJ6+FeAsEKJxP9duBgTWoTvgSnOd5+mqi8xzZPOhz+b82YQBETTp
lx/XIwKn4qdA51YY8Vk0/bUntMnuEz30pHxv4aYNe4JVr0OXEEKiODz4xyscFBVmFApLG9vUfvkM
RM/bKvSAmtjRJbKgYmTNL28j/DJLpvUuM5F66IerIE/2qYHM00v98zBHzhaeVc7IN3ZXejI0LpOV
CPjXNcr7TZENCd2ptjjCSdvGstrqqDPWVsawrhj155AoMNXlfDJm0hb8KHG2Te1c5Xb8w7OHnA42
UyE48/mpNbNjF1u0su0FBQ1xd1XrIDsS1LWgyatncglLiKDrNoYjMvpxBZhjfobYxza13Oli+KLs
kY0Ln00L/VaOj7Ek3ha7lDWFxKwFCcLEhKhOHPFrMtUpu8vupjG/7ByPLWojsTEzSNbsIbdZEnw6
dkOiQKg+WsKc14GLDdTJ+I56kk9zD9XdEE6PIogVj5v12NY5AuUlrLLoBGTVIcS477BVesVt4V6y
On1SEU+ZXFZB50Sfgwkka0nUtGmVjKwfuox0o1qaDOyP4RB/2lN0QUaL/WXEbtuNObLY6paJ3Duo
PrGBcp+tJ5YUfScA5vYjiuDsCJSIG2NOJu5gPri1Jw5J80L3g9hiRM2rqEkI7UzichMJM+A2KHZp
mN/K0XwME0McrGAM1xZWCuS45k8AGTigZy5UQd7cGTR1N9hzMfe6Zrwi2oPLuzLgpA/nkhHDRlMd
bSeD9rJkqE2GQ7rmuwUZyYE6CnFoSQmZgucJvy9JOkv/ph+XcHG919FMpDy4si4M+C4T1HyMVq5p
DG5LjxyBKpq4inFwrGlvMaAiLNn+4cbxx1jlLLK8OrkDNS9r8tY32g/Dzy96+fqKsd40Y9fcts6X
j/VjW40uoEt0jqGaq3VO0LoHrHxVhTVNK5+dzE7iXWmpm9lnXAktbm82OcEZ1X0AMvdiD87NDCh8
9jL9GntHwnVeDOmIa8JsGJaGDLmGOrwxMkdfwUkiKKnS90V26rMipmjDFpgl8W1KnBpKQLURZtGu
JxNyHhcjzCkkqFo8HkrY4oBSDlod81vcEM2Wm/TWgE58nCmKNKot0zPWWUeiYl0EW6VbBIl5tckT
k6WPwYgKzp6JgYo+6aQxxPnqHMn9dKx2beciCSmdhxx3wVrTEFnZxOg0KFG2tuDpKOsMFD1zL9ZJ
vsO+s6ooe1fMHJDA1CRhdk6zGocSabqMnpHvEn8yc88XgXM/THoDwC5ZJ2O5NCfgqo8xbzqKUayW
9AlySJhGxArvPERhPhD9oGRaMjWuOJgOnzS1NdeftrmGtXcIJ30ClldurJlzlpbhupNCHTAn1msh
M5CfTuYjr0TMkbd4OnCi7ka3aakbjKeuYq9n7JjslauI9EGKdXLyh4g50S6qY/RdIv7B7HsRiWDt
yad4XFWm12zHJLIROToPvZcfkPfQxtecfJaHMqyMsaGHnyGZjrTKgrthDD/4KMQmYQNcjx7yVtJD
cC/6dFBLB+XHsmjqrHs3i2Hfz2svR0hsxtMi2yfThMHhfQXBdD1XJtsevJRRusl+HroRUbcFFYKu
a2vW29C7srvQuRc8vAi2vRWkPSTnjjFRc1X1ksKnmH1vw6x6bZ3OuqNc3U2FUlTCCt0VvuLSKVF1
Y03fu0UDgtO44AthQj1G12kvX8CL4TmiKF0lHql+uL3IPDuiJ3kcHGbEXcyCmXyIkCnfkOlZ7ikR
9lMXt69GWRPXG4F4ras3N/R/gJGxjpZpvXXKuxsz6GLusty/H+flua4SRuHwl/pdRywPoT3Titl2
sy3qfcxVarnc0u7EqLbG6vuTEvQF0O1HLeLPeeRkz/B7buIfs9fdLJ1MiikQZLojeCGcOUNVxx+b
BDI5rsUGKSO9Jupr4ichM0H6WeMpCNZjNYCrcpF0hf6zPwzEmmaBQr0oHrmPdoSc5hukvMHW6/jy
25HsLC99MXLOXztkcueNo4vGaM53OYoDr29fCn98HkMcF5ALfwP4hOHCYtoQlLzkivnbqqsqguQq
QI32bTmF0zbGaq9nn/JiwJIEFwJ6gE3V2wFHCCQVlIp4rNsKDX+aZIzK8R7C+cF2R7zL3YA9t+Ic
akdUxTXRTqXDvzJmMGNEJS7fNQFTWuDdy9W19jhWuFNTtCl+VKpYf7rFk4vqwoSZBuCc0V7KOkwM
42E0KXvhNa/b3Bn3NO8LQGjoRmcHWrwriPs2iLMFX0AzC9CnlWz738J6FPumswNkGtP++1SG5Urc
TA0ZAy73POf+HsNpvDYL62K4xQ16IEpLlWH7PcUlQ53v0zHIenrcDsU+TW61NWX92rgh3yvbQ0ah
B4jjNI0xXioEOlGUfUZ+yDFIqdiDKUXWK14hIuxNdBdeZ2HyYxTy/WHABvzkUvp9LhtxrVnkGw8w
zDZwJYNtSrTChYDBtPAIfnMfJosMeSQez1DjszSGG9GZ7sOS29qp3rhJbPajucHeu9S6BttHCHwv
NtiX6lg8OyOHfBdKZg/c0MvD6OCP8Z0ADOFyI5d961+3qXn7/TekRPAAKHRdMC2OMzY72MdqFW91
mwqYtLAN3RbM6FSd/KoDlg50eu2r4TIBOPu9zpsSuffUXB5p2aLKJFxCq2LnViVfik8da5bdQzLn
d0MRfKK6BraSGccupKMCE4hDh5E0tnjobmbJTVjY5xYT3KoezNNSYcbT/DzXgmFCXVwNFJEbFdDt
iPJj5eL6jiyWRFMExa5Tx5iTmQkEuzxyMy7+YUOvk4/HXqo6vOchbaWEM6RASCi0cZsU6adhsjml
/dINNRk2G7jHsHPiAtKVRnvJHrf+LvESIY6tz9ZnIfbeOAU6EQu44lCj17Py7OTmoqHgWFP6oqvD
4QAjYJODIbahzoNwUySAkAE3PiclfhPc9tveZqW29r3rjcB8EItyXzU2jeD20HIjyOugAVlBZMic
fdqq0mvvhxPMzwH4xFXms1FNgfeA3fU2hD3SdcW0xie4HiV1dmctZb/PXFXamMj0UwyyKXHpFnj4
FF3j0aqo2w1F6aKWPG6VuFcmNsl2oMaF+RSu0WnTRrQeWB1nMttIasCMxMkMppJmPoq7TQM4ArkV
Yn+Kwp0o3GJDGBUDPk8/VCq1l8svmXLIGO9UQcfFSY9ZkrwGZndi6PxclNTywQDGp1DhLjCiddKP
7ffu6CoehLa+SwZC6Xo68JvaeqkNN2Siteon+Pr41bkRuvGnEWB51qwCn6L2e31JNgY6HVfEMWJD
wOFDh227LAlF3bgi2OdHE6Mrt4kCyNprvGw8J17Hl9zyufWSwzQCco6ckJ5E3R+y0PloEirreWjv
xLC0k0IeWvI0Pr9P2IoMjWXyDlVCLXX1WMFJ6ecPXdrrkT0UUSHlIRY5O7IfvaynTofguOgIue7l
bIpwtz5p1IAQwApfEsO3yhvG1X2BIGayOc5cnoY16ZigZ5oMAb3eGgy11py7fH5QwcnUlTsi7nG0
ZS5nxHLTrBOAAp6Ro+02LYpMjdbCUjmHJfSnJDqTm83Vqs2+CD/COpiVqDiBnK6khxPEBUC3YoaR
2dMzSO0r37bPlaQ8r7XOVi2To7lmiSX843626y0p6xf49JgUumcwFNd+xxR6aKffci8913Ch6Xgz
PMyC8RTztHFv6NGbUlyBamm2dpbtjBAQDWIrwHG0kbcFpCTbLpAKOkwHYDPSmMdRN/XzjzHq05tI
3wC0flMtASoNOZqLMm+8eOoc9YrMOjbC7RCEb9rjaYxMcGYVBqqDSpItD9FHPndc8ZKG6zw+s3xi
NXmDuura9HG2eaz6CB5U08bO71fWhKskfRhSiawhOVfj/CODLLeaKw7n0p9wFcOcWHNWACoht8bH
OmYlfY4MF1vd2Ilmg/RD3mLF5tTkRsxi/ZmpguYutHBKENUfjLAX56AC+ZjMT64iCr5myoUdkus0
oNgrVtXv9Yd2+dzRPxKq8VVbV+x+CdJb5P/xalS8WatMKSTk0eXiHjr1fBxLXECgMVEkNqGxSUXN
X4Vu9lPElzD47tMS/MgBMD0qQoo6Z9K7eY57KOUXQTwSM8Wcz7Bp4Rj18KYq66tygwQSBXtTJN8B
9LG4sPHRPTtGkblyZdldMKB4Dz4Fls3i+T6kaBzwlXZTTtNVMyimLWUjA6jBo+nho3G1IIBMUOsL
/RtCL2i3ZGgBG1klVkcrLDI8Wtj1BnnfQlXmykR4GmOaoiY+FQRCGRkm+4iUW/Cq3TrS7niM6oZn
rizRfZq2+ZjYzCQQiN7hESu4g5Lf0XIu1V3m7g0j6646ayKszatvA6CvG1Ra+7GuoxvtT+z2kkNf
a9ve0naD5R2b0OYGjvm0pS43eN53bU2rZ1A1I3Hwmsdx1PDXpGtuGfcmZ8mN0Ae2+/+EunlDhVo0
xVf7X0sC9kdRTnWEkep//dcvf/v/iM2pgWqa9t8mgvzv/PMte8v/9ZZ//uscfRTvb/W/AMzx1+aP
MSH/+Um/8zo969+eEsJzoHVa2hTef4JCPPlvKRxCRGwCrrXSLlDO/+Z1mta/+V8kUE7SO7WQJvEe
/83rdP6tUZ6Qcg4iAZglP/f/htcp/xRf7TJf04JXZvLK4IPy036hdTZNRbMjGuu9mxpPBHQcYpW9
w6Qjz1pr1oRLqlYVdS0khfC9dLY+OEVodCfpIalFbyIB2mUM0iD5y5XhdEQMk2Lcq/vZELCd7USu
ceEc3EluzTm8Ug0xbX9ApN79Thb9V95ld3QU2wZgqeQl/gE4urwF1/KEp5Y4Fg+03a9vAd4zgEY2
rb2b+dRlhnfULVnBjroPQrDoTogEnqyRdwe+Ms313qQFnDiM3//hdSxJ3399HTZx5Xyi2lP619dB
bVC6g53W+7qTj1Y9Hqx57NclhwVsgmMR++uwKpl9edQljcLr6DG3rxBZpLZ151XN4e9fz58SYL4/
Fse1hGkr4UDVI2vmjxxWgFEgv7IUnVHHldQzNZBsjrMqv/773+MtP+jP7xuAHL/GJgxdWn9638SO
NC1wRABxUfJuVi/cgcQ6rQax4Tk+etTvnlRHyehbLuEKbubx1heIQ6qjzzJzT2gwFlrrOuytO65q
h5mBb4NEpYrUfciVjc69clbqeUYE3M5np0VWMcGVo4OGXRZfmO8aWxtrNTbT116SV+JMPAmCs9Ae
USE0MWraKP7qi6g5culRS3/FSkxUuoLvwvaNBnGUAfhSkLWcds8TxRM9INCdlX1vSXPkJkMmaB69
t0NLt0dGSK/aoyX0DyQPj1GJjjBnxsslDuk5XMPlcQt93gJ+insQM15mXESNtkR6Fh396N71FYlO
Qt4HueGubDxgq2r5mqQGf5DZ1838U/aqXM+DzQ8Bn7pqyHqIwa2sS8lNziUVDqwKNU/yRQg8aSSI
QrvyGRfAxbAB+NlGQp6ZQxJN/OWh23QduSc3icCj/+CJ/6e1xwb5p++ebQDnkDAdW9i2uzyEf4D9
aoxxaRBVJa07b1+0u4bhy6rFTsyDzYfMNRfMqHP2JV1pO6QTj3STvoXBxVT7l79/MdaSafTrg0jt
6jga7az83lF/fTHgaXXZcAfe15MN5hO1kSlZgURePEnLOA3uYGC+rG+sgYt8AJ0Ar6YFJ1VAjAm4
97WuE2ybThjrGDljR/goSvZJbmxUQ73ii6Aq+y0FLdOEznsZlBel2V8sU9JAaYd9kI7vWGARxDp8
hzkAsNH1XosQVWjeodRD0kGcuUJ6JewlveGfvgzrrwvRdkxXey4L3nMAD//6/gV4hH5iFrrvkI2u
8ri+V9yo6ZTqi0UXDYFygqSnp47KSAlkCa1g9291TePVSRmeqfgQADdX8WOmsW4V3EmRcJLSM7pH
XUFaOw1JgFLBawACOMfvnb6zx12hrjVpE8Tv8HE0tXeZkgcChd4B+MPuQ9/iWWdt60uS4Gxw/H/Y
f0zx16/dIemKuCv2f2V7yzP6h2cQd6ghatAY+wG7KkU+r4QxOTd4OnmyBm1XOyVHEWpNEbLODKLV
/+El/HXntx1pS8+hV2QKUBG/vgIY+v7QeXW69+HmraFh4XWJUHX//fP9PzzeMLrh1LiCN8me/utv
ydMSml2V8j7bAWe6LG6nJzKvaNLt+2kc9rUf/tPyFn89RBibszcA+oFvJJw/xYj1ca/7IIbExGbz
1cYS9kp+lVgcnqptn2fJ0UqVepGjPntB762/n28F3J+iAASoSZMioiNmeRfHxBXh0d73QCeIydmn
CLthcB6hPq1bg03bg/3NEJQFMnvle2RAQJ2j9w73+NbRmt5edAfKYFdl4xOsHwyf4LW68s3uZ8qP
iH+No+k8nehifiHYPkLcYEYW8lsnIiNSe37q6+4ebThzqzb4gcl3n5fhV5hwEmlTkmXe/yRlHv0R
Ldck7468nArWAAOCpZZgZ34u6cYXot/XNhtyZY8QYPRnF4rbzB7ZA8h4Yfo5F5wt5X1CXDSYIbGT
FE6uyq/IxyaEOOFqaZRvvoKN4UWb1mI6JVKEi0gdj6UXelAcKaDykD1c40FG/74uZM8QIo03uEde
O/fTcYgE5n6Hi9y45A2tYTuAFEHgWUE3iAFXRONv4NrLxEqdCF3/SEzOsL9/GuVft36qUPZOqdlz
BefWr49jnEKrC3gle6LKOKtpn2wKi04hKnZYrSsvZuuBcOAMi9mdUCjx4MiEWJXU2yeMw9gR9xCK
vqLlmDT9dA/sOYD70SHrPC+bo4k36p9KNN4sr+pPZwSQfC2l1Ca+EPmnPZIRq9Zh3Kd7mCtfVZV+
kRO4EkOHkpy+MM02WF5+MX/UQb93GiqVAB4A/4fR5NE8eMbQbHTGOzOi4L0yiBaZ/b3XcIbngX/B
wviFweccObtixGdaLSFxjaa8CGhzj8abyjvc1CN6uCRBw2cABslaZWwt2T5PZo30ioTlOsA8W3U8
0G76WJiQjL7LFCt3LwYjEvRJ+gzq52se5ouaeInR0Lmo1KL7abypIZgFTPqkqg/hst8PPH7wURaq
PD5K0862DO1E+lrQyBejX6yVOVKUTvUzQPHzkFQPRUQzoyn4/UjK6Isp2tvRF04evkS+sO8qb6Ln
YhnlM5HcyxQ1ImnOYF2hCcHkad0HqWOAivPuhogEeeJx2/IhyMEQQkniPuGlkiIoOwi4CFI2T2PL
8pclJhagKe/LqlexdU/KDuNdj4qnVl+Jit4zEUK1gOA18VCbD4P/5Ft8tnn84JdMepqO1SMYc4Xk
ofuIT+io/f6dBJD5SfjYpUX01VMEN9K+74qGGGj3ZLYMOZLe49BYji/fo39Z9gXqmPT9+xXYc3Yd
MPmv6td2gHlsFYC4ePt4Xi5Lgft9xhptci20dR+W7lsLdsFrCFrzdPNsmJm1uqFwezZzFmQOGnht
PtDXG85+3R6TKDr9LHFPULDVQM+KpKbD0YD15xmgebXMi+gAaszsZp0zouXWFejX7iEf+SBrqZMN
SYXvSriMztAgWBVhdwSak/PNCBJEk2vy+JIRCEejLLFML4aGJREk7DeDgjkQuTdtjvmq1uk7HLEL
teb78g3rNP4Cr3J0SnUVensoOnQmMj7OjE8qaNsHnDC/kcCOa1GgFSJQtSjVEdgItZRLqaRGxfyN
itZmKVdTtylQasrmc9LO3jOp6VsfLCzC2+UpmoPky/Zr9que77NKflpktCgX4ECwpB10oPr8Gqch
zzENPFnvlqfBsnkgVUVG1v/h7MyaGke2LvqLFJFKza+WBwxmMJjC1IuiqALN86xf/630femGjiLi
e7vRfRvLspR58py9144QaS40zEio+kgdvqURZwehwDwhxFC3+lF3UenH6m2IdS4fgx6d9CrYjdK9
ru9AQ71oKmUPbdrgZwY3luDYBIZo+rGY757TXHHG3AVO8db3xu7yi455+Q40u+0rpdu5L/WJebDa
v7KCiQCpblcloT2IPNy9WmTyFodL5HjXvcvxJk8/Mgf+/dTOLfkKXFGr02kus3O8hEzNcZ1W5K+s
CiO4x0F3N3fLq1UbT3rNihgnxtqCA4RNIt0HTrqlB4n2oeJndmXy1k481gaQo6JDiU+ISwWTOv3Q
Qu3UONNumepuNTvhB1ENx8vvrcihwxgQPQylZeNMy5G5OYbY4Z5daWcZ83ZKIF5NQfhRevzty86k
Frq54s9G5aGImjsU6NvLRpot+VsScvPy4lewCMrsYAhWvcdIDmh0srITNmuSjI+is86tzLZLEr05
RXdOGlbWiYLRhlMcYFlgKYx9O3BOs3RPZNkhFWVkZsrypSBdJwQutrKn5KMq/yyi0i57v66WqMUM
P7CdEpZhdfTFWVNm8Hv+zGHTD5CxYyGPsAX+cQn1Y4DCMuOwdvzvkZyzN0H4XolNOWUR0jvWtApp
MqDoD/geLE/FtO1ab2017tUFJ6/nYJS5wMrjEyto6QRMAWdQK5fVWIfKK07zYv8g5ueExW+TG+66
BT6+tga1hwBA8lm9CCOic17Pz5eXGt4eDRSNjyZrw2BHHJ70uMLJxpdrBUtc2vLEZH/yOY02NuZs
3AgMuoRGCDNYIt8zxcCG5V5naGuxJ+0uN6FpM4K104Wg7v6pSAmKsCkzzIDvntjBFXFOP8JMKrFn
vlYus4WMwJVtcpeXhYSzcdBvEJ55WyuLnqZ4+lNXk7dFRBo1nrYOGeQQb+49hS4/GtNi8t7FvXpA
OpeVfamdvVqK2zriSe9es+AZ3GfpC43tIrX1I7MzwCWd9wrcxkN5Aj0s/TFBcMnZpCdpXRHk9FPt
uENwMmMwHdV8ZAhxZMlIEe1zkcR8HfsJdaH+bNjeLxy1O/V09ESzCs8hZTbhseT1bKzfmjn86Ca+
vDvw5QssJH6C/pAsLAiTRLslq1Ojdxz2puzKmuUNLThmZgvdAqQJqB3Gd2EaR7UC0fFdthVnSTwL
g2/Vk/AhGaHGwcZhg9NEQXS4nEkydFs24JnLVTrph7RYtWymhjXQzhXKZ1IF7OQDFqgfOIa3HjXl
u7O7dc753o/thSYxw9VyuhVpuJ8s0iWtSa6rvPtDeOeheowq/aGPvZOrii6HYrmIiDCztJ2UTBBd
AQOmVD85WQ5cstEax7rLPsiC+kiK9qzW6qLL/YoyPY2r7RSNe7UBV4QClll/iDIU8WEr/d4iucBK
EKS2j7hMz4TLlWZ+jnv7LontO1XFXI5fKbuLxIk6BWwHzUQ34LLuttpdH8jnWSPqygXfx7Md8Qpi
JCv620roxzpm7TVnGCWCPcvAb8CRxi6du8nhD6WGdZwbInUGuVZLmGoPqYXIseXxsmWpumzqaKx1
wZ6TwQ1zVrgnBriTZLxTj0Er6KDrhapUypouj7ayW1QxJis16VxnNx7eu+D5snerEwc0zQ+ciG8A
PPAv5c5Rb/eeN/5pBC/7Ze9FRydRWLqnEmU5E0zPz72RZidHCsCvhBEE/a2wHA1MBlghUBrw8O3T
pCSJZjYdJDZLxWE8hsq31jccTbRquU90hr3OOTcaHwn5jY59aSWRH/+v/8ShBilvI7snZae3lvKQ
RhAecDhwcuc22eooLkjd7apnPS8/eq8+64t3yudNPHEEgbyYrc0g53p922LHyJszWIHUFnd5kB+6
MfogaeVn01MX6WENFAg4Rg7FNOWqKesiYGabYWQJQjHjFJyoL2eqAZRrh8yUzEWVK8cdShm0TXlw
beksc1q86JvYJHGB1a30BMdzzTzmLoidunwnMtI3LGf43399KQcvH5cpvmVbZOzDxlFvSFWcOMu1
Y39lBGr8PvPLmfxBmRZP08JSE1WSbc2l2HY5+FcgEHgcRsSkSEZifo+Kd5lcjcq/1IcLYZaDy7HD
8Ditq9eA6OJzTBIgERbFgcQ5np/mrqty9DqqpxWqPZ03p0ORoOhCryPcngyVuy/VaaVsBZfrbJaR
R6wnzJcpJat2nbRgXNlQeHuSAYVeGLHywGtv6Rv5wdxe26rekArMmlSEA6D3JhS0MF97nhG1haXW
iYCNcxRpLk56vdsI235PDG2fRlxrp17LQIYHuA73DKp4+NwYNIn1ZkR0RMSUvl3eP97xN9Baq7pK
n0mfPan+I6KqOynyO6KL144qgGGefowhta9dPbtTSkHM3QSy8CoNTvJ125xbw9hUS/TqmFwNLHOP
higKa8TAZvLHmLDYd17zU6cHunJT85jUWboutg4gVwgXxA5JtbHXg8vBIbzL2qeOgCNol4zckvnO
tJxtgin1KpQSuOyo3/Zml65FY/4yDPvPQEo0uU9RuNZmsryNKnxGessjaIEGww4Pr0RmSKUW7Zgq
R+syvk86+o6k7pSu4j3DT7VyChZqvLpbo2bDtqVDgHbioAjAImiRZcOODipQ04Z9WZREKNXkHyWY
i7UOKjCWIj89Ttgm+pkLdON2l7kxEhGTU1M8xR82wqAexFpk1QoiV6yjfvL2Ye8uNBLFNqoSFvcu
hN8cAJkhfRvrKBHeIVI6t0zWtO2hMlXdkyE0m5lxla9w+jUApsMD3Pl+N6b6S6xHuS9MHemCRhc4
LdF+pw7cu8RbXBaS8NYwFnEVZorQhst64vnQo4MzVO+s5xP8oY0YtR5eCGVCnfMQCvk0VPiAsafG
q0LHgAMlgvdqYNw/S/QL1RmP4k0jEVaJbHgUGGYTA+qAWutS5HTIp/bgfRHP9tjHDEw4C25S9CyX
HqovvPAtZY+oRxf5skfeBpMkKvaAYDCYiCsy6noScmLiQIxxxzgIDAlJExVrnlfaHFU5f+Q4UKPO
JN/RqWiA6HG6tnHdrgfMnJEqWnvivlG53ZEEkPoh3mW/wBYBiyXZTAUkqAbRFtwAZHytIps6t4Mn
Proh37WiH1hzyR2KiIdc6X0EmMpczoNs3odyuu8KAVYEXERHU55TBVoEUsi2ITEw9LKo+KVj7jsW
WmKKaXv1FYWRLVqfLijmgqg/D0Y5rFJmwUBsryudzF8ALsE6csm2LghpWpu0n1AxkBE9BFB7rQC5
UXYajPSkt/exTo9slLq3DbtVUaI/Jff2bFbFQ2TwBxIi86CmrseJQB06478rZyQ0YP5t6zOYKMTm
mh4VzMC4Ikg/r2VebjUKALpmyS3sn2vZqT6ey8nXq+iX2Xp+lSQmmmF6Duu8/FnpgkjkFGcVDacc
ijDJkiCc07exkMe5to94u4+VRYEs5oUgUZLrhf2gIadHmwsgwY2RIPVb3aXsKQhNleNLzllS2VoY
wd/YvfdTHuaUTXbA9+lEN7re/7hURGrlnrE0J7m8r2x2ja5IDrkTosepyYrT7huntRkxDD/SXvtF
wBSczyr7mXRqBNLR/O8N74aLbprgMJXZQ4KHqsrq9+iFg9oJ09kBJ/ibSHoOYrS1Q9n+ShwaamMj
h/WEdB0SIc9PvXcdzqwZcbQCfBaB4SlPW/xB8D0lbeCtF4b4q4himFc3JNwQE42llMGtpt1qlgjW
nel8jFP7qxX6o5W4P/EKUgNYZg6Gcx2mIBdUB7MPE3yluJzybuju8BuhGG+wympAdWqOUfVZUboY
jr1pOns+MC69MUm4yo0rT1WniL1UJ4rzASnRgD5vPTVsu/yyGi0MPEoofWGEI1JDoFayYnUioVeH
qqRg7UfixctEFQIiPcMds2qZQ6+cqes2PQRZ5ICSm8AARE0S1YQpSu/Id3mtkQn7MnlPF/ROAG84
BSmTaOz8VI08VxUkaeScLhMxy6tadF6qqsohCWRvKSeDoJe/XqUdvpFLfDQGFcKFtwlRRPQm11Nv
vmQDRyEZ8ovowbs+5sSwDufE5XK82Tk1HKbTYjhGKPg30aC9R/gAyT+9WigT1Z0aXHFs8XDQtU4Q
4tg6EwzVhDDK/kW64Fmjt0juiA2gyzzdUYd9oPo5RsNyVy/ZtsM472seBXA4wsLXtrrOFVq9B5ln
UQ00DiAMT97wrEqfMfVdOI3lJgxvhJw5CSf8h5chtP4L//OiNvxzQknthtSrofbKEeQa6Sj97Tfo
r6ex4Zmv0yZdJeA38ng9dhNE1TLYlC0NnSodbls736nb1mk2MITrzuP6Sqag/6t03DGc/RqzzmX3
x4mu9JARTGJqMoS81I+ecVu0P6NeXuevoY2bf84PRI9FV0Ud6f+74HxG+ihtfJnjtjGyvQsZsBwH
ykdVX3RqGwBPt3UpISAZUoX14dsoggX9wFGrjXZtV3y7tgRDj58WJSF7tKHKMBe2dxOdSkwrbKgx
nw2NEaAiT5/2LGiYrnn2WjAdyY2eMjtysseuhdrU5wPH9BTvR4sTkv+zWxJYB/Gl7R81i7p2zpF4
CR38JDBTwT1lCIStoEbEFgIPF2oUSCzMG3CeBzcOGGeZpD+4Wv0o1Zw+TtszfcLz7FJOWPMr8rCb
2qboc2zjTqSgM8zsee6TdaFxJgsCaN9tNAJuesWwQDSU6m7InEd/GPAGgI9MZuK5kwxRnB7wEiYj
S1IcEvnngL5UL+leLvYfQrc0H3QqEmN4roUDabZpH9S0Jezac9MM3aYtLBriAW1g3dj870UosuOQ
to/qWAsV/M+sjdeJaxhXFb3BwKTbHnIkC1OO19Qmz5OaN6rj8GUy/BITRE0XbYr3VTy+ED1V7FTr
0sNj35vRlUnt6qgJA1kWx757DHGzcdn+ZaLseu7OdNMD0aMnU1prTCq3hGjcBKoFHqpx72UJipQD
pmDJHprzXPK26dVyKozugP9yyF6k+i16G/lDnOknGBhQ9/qBhU3bU934JDtx2HaACaKUWsVaZ+EM
ZoUZikGCI9afI1xLxBW86xHObri660aA0/PYETCDo56L5xuo5rgk+SD2ywAFAsx23NBAnvg3QbPv
BBKFuHI3TUxttASY3JMac2lEJT0n9ckVxqHXoGlxDKfoQTjCqSP6WJL0g2qO8R5EEmZ+R5xgvHp0
wGwk2yvN0a4m1LTVAmqV5+FSHPXqCDJ5JdiBcEJkxgnEbYYXPPyTy7abcS7wgmk/oJJW/R6tSN5q
0P9oi4NTHXtIZon3cnqLJAvqrSKzH11427bHi5eYd1ISkx3Ot72adl1aZIl9Y07Wq1IGDD1XJ7i6
QIFu42k7FQRAOZp9R8q1b7XGraWUBzH+WnXNl0aZE7K29Yyc6LIIfZXo6b29awzolskEJaO01yEO
LCZ5TPsGDGrwQCbuKfcEoUsK/CJ86kfS8NRdgv2Dd8Eor9pQ0kPS3JPq9GoJ6yVtyqtWl/c0Y9Rb
B0HxTQ0SC3SEVs9WFQzOqSv8oBuvL7uzkJxk2p5f186Bk4cmSCP+iTexm0Tsg38fbv3XJN3GfehA
YnMYfH6SNfSyRyPJkWRnBlwrel7OgbRxzY67BcOBHr3kSGiZx1j1Ov/+2brSK30aUbkesjDb1A0m
pJ/H+Ibr1lYsUwgdTgv/Elg9mQ7aRlYNDU1NY5BY09lF8+/TRoq2QVJ8FLCTvrmK/7gFnjBImSZN
AJCh+WlQlklD7+MUTogLnYOpfs19nvuHoJvs60VOm1EQPm4sw1Pmut4DcgPUKigpgg2Oa9LN5Yeo
yHsYyvxHjel9q8Ppb2tbPH1zmf8xoPZ0/CYmoiuh0/P/9xTSKIi7bzyORa5xGinON72dkXM/i0eT
S/Fi4P5ZeZraht6CGq4lC6moVkDqx2xJjLESI1N28/eL+o9BPTIoLovp10Xd9+9ryikKjK7Qul3b
YB95M2rT8DH4AgTt81NtVnda/vj/+ETWW9vC3PJVxed2lbQQEcKs0WPTNyvdWUlBI8+UHxgsUpoc
/Wbusvi7GfBX9SBKBAt7lOtJHdGbmrb+Q3pR4ycwMCF2u/QxmHLBgYJ1Q3TuKZuSnMxPxLx0OjqP
WmYJFO44fisXGo+je4rYaOFGU/Squi8v3XRdFphwa7HDSImttzm0WB/h/QG5cDV9E+RH85sfSv8P
6YgSZtqW4EFHvvHpPR/LHAu4gH4RivAndMlsp0/jvqGxurscyLSKHm3ldgQQOjfDHLTXf//d5Ffl
iGWxxJiIhAA4IvX89w3sJYtxQEjuzo0dko5ZM2kIHMZ0rc/GUXW/RTGsy8BkGef0tjIFPW2i7uAQ
pJp1l7tAe6h/sX3Sb5LpnzmXV4FZHBh0HkxvPOc297eKvlMa2V9/d8tCtGfxvrEO2PKz5NKdqjl0
wnaXe2AcEbygPmD0oKnKdoiIoivoxamLVUd+IK0wazjDaUB6AzIML/qLhbhXV8D3vEyaSQ6lyaCV
ZxphHyPj29jYtuPwM88pnrNGqetNxuP068Arf0RkTCFNLc+Xh0j1BpfO2au2tvSSDyOKUCI85Uv0
O+qJT8c1EejjwPyNVn+g+KWq8ZUpBehg0owHAIKfJkJMQb1UJ/ZjHJlPdqo2RhRbo5tfyXl6ycfy
3DLIhAp0q0SUxUC9HcImEfSb6iLfS+IdbG056Sllw98fk4uE8t9bgtIHWyZqYQ+6+2eVrqcPU0dD
p9qFAWc77HGQkqil1QhnjJOEMeny5ujTrhIAASWVT68xg+0K7y50+A/UHRo8GOlp4eG2o+oIVXj7
pVLUqY4uJ+Wgrs6FA7S6d3LKVR1gy6AOPhKuih8heWzy/IDU/ma2scNYZYN+XhN7NXYYjOCH1nqP
GWlL3+2GX98QUhCEZNRkIcWAlfnpDRk69qdmQGFoq9lXQ6Uvfpi1NpAsVRBfYN/RJwNm4jYbdVyM
1Dg1DSmyvMpGsJ9//P2n+LrfOFhVeOQlem7hmJ+e/MiuSju0Q1IyHO7GyK2UPHZ6R/f37x90+Uuf
fnMHZbPnoOF1pPN5bUWmEoBkTyv8zUeXjm1doijBjMo3UwfHaeQVa/BQ0e/cCuVPww/5UQ/dL8fh
GBqr+6Cp0x5wpyJtuM6enI4gtoDv0G0fK47W9OSStLuJmKRwA+F9OTic1lolnqKGalbvDnk0nVSH
hNwmKmmacUzBD5dZgyicvZK5eiGHG3bmY6AbHzgop2/ug/4fDwBSRiSmlgPL8Yu8uOgGyBJLVGFc
5ozhleEbuiQaxmj61AIJF5OaTDUmaprFU5sA7zTv5pSto6+jj5ns6L//MF93d8fRLUSWhjTMr3tt
JnsYQ7pe7QiIwo8xG3Cv65MlGbYWADIy+jXj/N2Hml93KscxGGCjtTVw07if65xS73Cqymo3j8CD
swCJSRXzG13O89PyZun9HaAJeiYzZGDPU8dt87nwxk3mEPbXO78NDMAbux9PLVN3VjtCMa4GXt4E
+nBSLT/qvNj1QXnVNT9M8Mn+pUdkLcvvZThcDthViKyESuKnu1i/pVJfyMreySF/8drpldYlvOSC
RnU0fHPHdfWOf34VDEtpeh2Q/vy8/14DGmtCFj2xBowWY1hFPhHvHbXrSnCMQ9jddQfbDVjUenK6
BcdNhoBiDf3zG53nRcj5+ULQmvI8onuzrM9vf0bFN5a1LHeX8dFF8GGWNIyFC63W64Irnn/emXCb
tOVtQqAJ6bswnDKYVYLtJlLiFDWdcqf+ufe0FTZYrlO1Aj2D85yaCF20A0bxU9fvxr6jpZUxKqK7
XHsdmgKIi4t6tCFpgEZL6ceMP60QpXOGdgczxtuEDCYK34cOYUA9a5uLHD5GAB7ZVFiG1Z0doie1
yjldOpqFEq5o2VpmYCU66WJHZ8PtRjqdcXd0racso2Fjiuh3Ngwv4LU5Hov8j0gdIIdksvvNMBS0
iOVDnnByd5If+OgZ98AT9nOdmageMM00h32ls7OEaW2syCP7yPCo+cyozGAk7SKCkw9OUnSgrs0R
5KJa2ZTcwpvD52jREcqkH4C8UbG0R2M8aaNX4+xELTix3xgjncJC7Tz864eoSKFWUTL+/aU3v1Y8
PHuGiVsGpa/A7PDvR7CCJx816DF3hrtvJ+Ng9TSoDGeY4MSyIxscTHOzORNt2bEaYdPkOySxKTf9
3ErICB2MB66KzhiqC0DBm7B5HCS/X4+OZ8OdsB38Mz1tl6Dv1/2QHZTeb0ma9LroqofJcGnfWuR/
x3mhb2bRPLeCMzmTsjfTY+qbjDETzJ4o0173Lzq8wuMPLwlZaZ3cNhF5Lz3Nka1DHg3Nz/757zfo
P5Zpl+2QQxgWEAG44tM+3YSmMXZ043eFQ5ugn0a0n62r6D9kdQfgmAsSIsLGy/12cfTjhIrL1M2t
6QbOWufVqIfg6u+XpPxTn5YNrMiOZeBLwSOkfzbkeIwvPbpb5U5ko7um/ofDqhS1wiCzjoG8FQKr
WbprrKJvLugAQu16AufShFGfyVzVq6AkWfWLvhycusaxCZvHZ1eAoaXJ64tsYNKY2fYow0Rk3LVh
yvCn8NDDYD3JreBnCPB6R/mC3pOumkgArNalfVU4zTkBLhqXwlennzgczl1JVw0Rgt2ifbDdq36M
EOBk0+1lljEujSSiiWBxG3rdVGJaHjPxOFvI/dCmorFpbNWcYTiXM8tolFVwxtLl2z1DsgwzJRgq
Dg1jtG9LdC41YU9JTC4Hevxr4pxC+tYzD+UQb1H/nAwDZZVgEODFeYpes5T0qcqFKb4ap9kT9aGH
TbVwsaLklXkQpIC04/LN8cz4rx+QE62re55J7Wer0uAfx8uhpu+ajFG5q1Im1wOPuZrRI7Ym6E2n
/5S4GJqDjHgXEUQAreaVAwk1YZFaYipXcss/GlnivnBQ1PUPF+UHBGWOApnF3cJFfBlwLJJCkpG5
T2oqO3qdI3UkWSd7DmfqyIKY2O3ipt/U9F/LCFfalLUss+SQfmlcwNMj4KMIy53mmjs9oKJTi/NS
bmjFsL6rJm6GHOPvr8SX86bDC8GRjWaJSUUtnE9OhUhvg7nBfrwDZcqoZonXQA3oBi/mnzhfmJuz
bJGw+QarEnE9tTYNHISswNhrwwD6oXRTqu8FtvSnhFHism25Tnu+/Auvmo4oCXfVpB8ZVn63Bn85
rV8u3mIZZn1R/h61Rv/jcbBnUAwaWqsdvtgnJ7Sv0/pgjWQEzRSzkMtuYI08GL15D0Rk//cb93n5
56PV8oa/yNA5q3+pQNIKIEFYplQgHKxU7Q8+DLMhTWWfTs+3p57L2vTPSsNhp2A5xZOKrU73Lj/k
P75r1AylvTRxpGTxwSazgLg02pQRxzmgMDMbFSDBODhnpAuIeC3EKA40JnHowIuOi5DJUeoCq20Q
Xpb72BqDK88iHjWcpRI3criLYtQ6Wl/roNodZjEEMkUt6ho0QdAJvGFd2x2jVUkrX+rtMZLRGich
4gcb6UbpMDYMiOL2tWU4dY7c4av/2aahdqNfFUbCRLQjWpY5/lu8dAWxotgicSuuYuJZlGjh2PQj
GUFT/1pW4wOar3MPZuwqN84z/eHtoHOtgjj3lRMSzEskCM9j3r10siVvEkGcz5mQRLAWUUVoIZZB
drBp5+F5CsZtZaU1IEmG7VP7O3TeZlG/CjwRm8GA1xKCD2l7GKMegU8VDjnXMXaONBiRcOBazfCL
hJ0PwHOMa7vWEmYcLYnzs0UDPzuGMk63RXTMbTmjBggOWeG6zPH7N+hsL1GenLGFIKZh6fTEWdA/
poGULVRT1mHUoSWUHkEx0Yup6/ucMh51CMb+ymzgRkd255uSLhmEqj7qYmJuZXXTGbAFFX3NGMSe
IAKWciAMyD4qyizvvKj5Gsxi8uzbaI27gmBboBt19ADaL1SUt2LbwDInuLnZLRL8JONKxBuCQzwV
BHHvC5F/ZpGiOgyMXRJUEloDPEDa8vmNNz1pVUAmk/ZUdeZ9GJF7a4PWsOLg2qXbgdZBhhy0On2t
1WLeGJa2l7lJ4AC9I8bg3L5vXsTPe4ID3VnH6AWIzLIFncd/LwJeiNNQyzySW5cu9EnX86j7OZxS
mh55tjiltsIEVDzj6BC4U+YohTu8tW3fcEONsKHsDy6Go7GQqm0zO+NbxBgDUnONxf390WWbuZE1
cdZOcp/0g70ism61wGxmVhX9BtVLxI1VvLnIHmBLIZIlApJnJadRkkdIDdwEdU8Gc7EzSMRrCgKP
YKdNQrvxwnbeCC7a1VvnGt6zuTK9BmhAwJ/yqtEkLLm77yJ5Sjr7WY+Hc2F2/GtOg2sBvNdo9xkV
umeNjwGn4o0o2YftML/9+x3+fN7GPMkCx+qKkZBNQnzadIOu0i2jTt1t1CxkFMzqcP9NNf1lxHH5
DMdx6aUIlD3i049YU43S+Azd7diOh5yvuioHJlIz43VgTs6j4drvFglflaf9NOYZ/a2GGOrv3/PL
qZKLYCM0qehpLLCuf9pOQs21EzuCnOSF8FZgtCN8Cj0AScUyMhmwrwCZHC0NCpjhBmuJ3WaHen5d
NoKKtku/82vLz0d8lL3qcCs5x+OmoiX97yd7ruFBJXnpwBGrNPLQnvnYAPq7tvUWxBoc6JKEjw5h
c3AysmkCz3CEAc7AQX5s9ZK6sYBDGngAFqWzEBxvZGto97D2kK3//ebZ/3mxOAIlLRC85Zfa+x/7
U6otjUMGvL218ZkS/ZK/DHPdXo2atpYcSKBypgnqK0GZhdv6Ri91YNdFsc5q4SnYZHKPfJ1X9zjF
jXU3BwQoV1mk7YzRRh/WB0/1bDf+ECSmvxTzk+HYGy11FoLokVI2OtokWAV11+z1AdoUaI/FH7eJ
jrKYVMsrbCHGKtfC115nJUeF0PhdXW56oEj4mupjrz+MPFb7nLNqHkXZFS7scB1J4foIbFZ6PYG4
spzr0pqXB7kU92lFY6tnQHqdZzYBKwVILZEMnJdLoLHkDzIy5RT795vsfnkVOW/iv7QNw8BgR5X4
6YmIOxuAqGnTr5HJFTz2+3nUIG5CQVLAPjzqsqeZUP3KAuzfl/vjlPq6pla5jQrdRXUTpPC3mw84
rDr6dYhyRVj9CCJ8mZm6WUsMWTEHYBSlA+k0XrdLBE7OyAV7BuismlrW//zDrDgYTYv8yBfjVzN5
8LwHRHllVV3JQYa+RDxtdDepJB2KeTwI2Zka1mGKvSzKzZQNB0uUv928tXbLLX1aPKFdvHFTHASa
pRrYVfiKG2aA9N4tq1yWamzRPfblvu7k4ueVXNaBbYOfhG4WuWJjls1p7rP2yqi0btUiFvXF8LtD
qLB21aM3Wd6pHimdQNK9zksFsBTrftxAFKqAGMIYggswRCuHIpz0IciDlVG+pPm4ymPgqKMba9/s
XNaXV4Zfk6mupJfLoNL43DyqPC+Il5gwwr7I7uiiXCe91tAyGQiSHp/y3ETlWBhyHXDGSmue/hiM
gS8hl/mkSQs/59lfpS7sWdKy+IZsK0WuVBMenRfUsEhrrRbuOjmKWXmb6mW5ATjlAQjaO5z7lmE6
C+DiNwSyEk0nq3tWYG0dGzwBBQDkOyO7GaZwJBLd/pjH/Bc9LsEwDxdWoQ0mIB9C6npt20kuzY6f
EXHea2UQYHXPoFzFBgpK4iG/OSZ9LfpVz0V3TKaMLI9fiv55iiP0Dty1IcMFiLQwEw6T73kiswb3
Dg10ciXFWUdhtJ614DubK9weXrJ/VeKmoFgBkcS4S3rOZ3M3PuZcih6qaB/2j56X7g1I6kYSj1dp
l4tN2uTAUoMQzvdSEIXiqAQ7LfgdpbK56p3uV71AstbCiaO+qx46B7sWwQo1OMcV84nXhriD1TTU
HABdIk6xXL8wqzmMoX0bLFZLOg+JcfY1XMr7oUqRk14WxqQ7p0n0QMz6LyYSy5pQ3xJRT31oEjar
sIlTX83COAF+TPZobTv84r4cflkxKfaS1HBEqjxDEq9zMtk/pgrWalt50I4I/Rq6fW+wH1NXYZxH
4CuzCZ9QK2zycoyQkRp7ZTIbzaGaHlJ4RQ+uMncTeLQG7IGkEa8BsyBsn9l4blzYZhiF71JThzYw
AFrI8mpTxnAatHi4lWZ2ryfIXxxpHzu3ICDN8/bV7Ohru0EDbtpIvok3+ZV1EZE8jbiPiCm4UT1N
QArJ1iCWAA2evGnVN8fMzhfA+EurOx02LDgrJw5+S1Y73ne1c0sLc4p09FUrjGvAtd62yZ2EjtC0
00cDtRXlbq6ZYMVRWCyjlW8srZjXaOLDdUIOy46q0NmE0bT1TCKBmgJCo0pEtnvR+ImwZt9qTAp5
Da7nnPPPhj5agDxTuWVkk3rBeztQiNY2axzugFs4q4ihENQf7IZeWR0ECMHNFqMnlPudnJDFdiOh
5xnZ0d+8XJ97EI4Jjgj6woVdoMqOf+8vLfF7aY5Xd+syFfXJPAu34ZEnmTZeRmltKgoyx6FvdrUv
Z2lTZ1JBgWNYLvXOpS77R+mQxN1sM9mytoOMiLoYux+pp6CiXnQTADMWldODhkHSkcdpsy0amJC5
yW6DfTIjTGCTKK2+5k63+bSgl2pQC5UtimvN047zUkc3YKyJ/mhKC2eEruzUu6akmZZEAYPRaixx
O2OYHl1QRDG/x3rpy21JKs8WMiNZnhVW0gh1Dhas4jfJMPuZAmubCI7EdgAf4LJsGuX0gCapX6WT
Bd9ZMUSihNhvHafeZcVWRF7afnnza5oj3YeT/zQOxrky5EeT72fPQacIU7PjT+DNOlhT7xJ/xlEC
ssdujDID3lzsUCqZ1qao3QfscTzYNHdgKab7JkQQ7mVg5oYMs21FwNKiFQ/Cg2kcDT1nWRr/u5G0
+SEt8nVusGaKmOQCvB4PtUXbLNaAJf/9l/1CYqKY1hlQmS4qFJbqzw1XZuZ5oy0luMvU9L25oVRh
grktBoonmYQnAGvvS23vl3nJtwBiEFq2+rWZjt9ciLzY+P+9aBvC8mw6h5j9Hcf7VNu7eHJqkl7M
bY+adhPPHgQIr6gIOEndVbC06Sqle+FrSpeXuGQX9i4vohmT6egQQKrfEKTWbhuVnag2oLVOxVnm
/I4OcFv/trWmgKAH/mct+OWTLngRA6sPMeiNDwv9ybWabF0RXeDTC7htczI6izDZ0rNgSWoYDbgO
5GRyPBYraEAN8Z814xYUZ761ivIXKZoIvk22dGm3h5jkp3VDsnnv5ftEraKJ3THkktjsgvzR65Ke
02q9jdjceDEQJLqipVPs3rp9ZWymZi84QLjRb0lnhsIrfzLn8geI7QWvJXeGpJTCH43+3CNMvEmP
jGqgdfVTTvHQnFqlFSw1xhNAlp2m44QxVD7x0KyOEGGhu7sjZRQTyXy0GcIY5ZOWZ+DD4ELmznAz
TQwTnUZ7skYaq2luo4M3dUZmGNwhCdYLnrKhYMo8/Mm9roKBQL5hkUKb9ALs9ig6sRtBGlcvJh1s
RO9+6+KIi1eE302SlJXQXTUxNkx64ACgq4lwNMQoueQw1P4fe2e2GzmSZulXGdQ9EzQuRvKi5sKd
vrvLtSukG0Kxcd+Ni/Hp5/OoRFVmdlej+2aAAQYoqKDMlEIhp5v9yznf8XFRLk4V5iP3QmvJKGRe
RoVkdBmx5sj30EY5BFTieww9ncRAcO9tEl+gh7YPaZqTjk1+HEgWDxkKVddQGiS7m/FWoP0Om86H
FcI2yoPnhT7bxs2XIdItamPrEYCny2mblNDknc7+MpZPXk7t1IsMOTJvceoqm1uGjBnd8VVjZH9f
WP9iAWKPkILuWvlfR0IsmIK10kUSq+YlRB0SbKMbsyduxuMtjkZ1JBoZ/pXjfEUUQ7J3sbqQwN6F
wGofutZToYhLuY5AkqC8/6oUGJMBY3Av7SU0JsNc0+idrdvEIvaWU1IS8bKg7YJabaNzEEdebKTM
t9/8r+OmrW+U4w6S5GgsSF3rgUCosf/pBDEvVVI6KE9gxMI/5q03OQzsK2uD+Js03kKDMCWHI46B
TFpp8BNG0Kspm4uKuW3isVhCy1NrCqFsa7aWJigLv1dbGCEFOUc4toZBjkUYyIGuL/duODHz+msY
1gT0M/yyqZvpgXQ8yU2a8AP9OuNuFMP4B67yQsd11f+ZY/iXT/834nT+91+SD/8tH/FPuES+8e9/
cPipPv/0yQYYlyIa7kenH3/0Q/EPtCI/4u2//O/+y//149d3edbNj7//7fN7SZwKXM0u/ab+CCwU
pqDeudGk/on+uv0hv3/x3WfJF19+ADctPvXnf/6Fv6MOLdiEJvsvVwjLpi/lW04/evX3v/nBb75w
6WShF3m//5vfUYeW/A1gCbU9QhdJGx+wWf0ddWi5v902iUy/ETYCqKP0/vXC/PWF+tfnf+QEglX8
SyUPMsnxb4MV6VP1eM5fpk4DwTO+W3qS5id47oo02/TOKAjcIh9vbsm9tcBxrFvV/mzGgTB0X8X3
uhH7TpKVDK3jao0m2c81Ho4KTmgoBsjOMeIsKnuVbG0I6eiwIWoso/3RscXY/VJoOOY55QY6l71+
HpbCxVPC7i8iVge4LAFJ/Crn9ZxO70aHMwAzgHc0MlcCrrAofGtFuHmWlQdvGcNSqWdqwfjRMVP3
Og64CSQXmA6W1youim1dR+5xcOfuiosEpwlhqJ3BQJGiuAIMIJ0TTYp8QyfOaF6pMOnThoDR9ikw
rWTv9b3e8kfjnUuwDzEENlaG/zkIe77Spbn3wo/lPSoQwG4yeSWgsD+ltKE7hR77Yi5EfR9tUMGH
GmkA0ARCozmFWDnnlnnHtKTbYYJlNHT7tAWLirWyIrPpFk6thnkjsUDeC6qXx6ze5zDKQn+YHfJz
+uDeSexvKWr9ona+1bjzyAqp+3u4JjuwKFloOml57yOvWJWTD5llNn86dYTtBNOnb0IdYrxeGv5d
FpjZAavBHC628xWF8lc3Wr7r7gI6loFR36yqIH8zkkCsye78klWYTyrLOniJ+S3V7Aw8u9tqq71r
my4+9FlAQz5be2EWZFVW/uO0sKJZ8rdAPUYLmwOfu2Jkk6wtY18gZMNzmKpVMSckXpHshne5f00K
P7vGOAwInzq6JU6EBTP9A//RS9rp5Fh7rX/nqgGuT0+H7sg1qMFsg3YAZ5sEbBJl1DR27EIpbCA6
ZxyyIYU/IyIepW3UP37pstl7zZPlDYUh1hN/OhJWxDI1GdTG6OafXjOvpjnYkGoOILqb3oyKdA8c
vQfm6y8o69rW/6ZtxVgUNwEuwIKhWiBessaoDpGdS7aDJpkCjTqr7HYIORWzNTAxsWSlbACdEFzI
E4S0I4cvrg9mmXU3LgdlZDnd2hAjOcnCUcwnExtoN4Lo6XjcMgqbLIfzNX1aFlCJgIQHw2t7Rh6p
DXgHq6qHveK+LWo+IDe45IRmqNL17mdcIGX5yBoNZ40Se4tF1hFv7e8f/vUpGXf5gWQCbkwPZIAm
EGIVt6xbmtZmuiVi89GaxKtKhn7D8pTb6OeSGM57W8Tm3sHlsDHbBwtf6MM43rK9Et++TjPp6mlv
Wog4ivLQDdHZ5kJ9iH37U6QT55lS2yK1zY8gT4qV01jTeukXMAEz7flSSzhGaBHCrpDmS96xlUo9
9QFkzr7DGpBtmsGYb2p32PyL13/OZnmeS3Wf1FH51NuSIrBhHZg0SXEnHHgquFSzfFBv3o0BRSY5
t+ZcjAdnKhE7F91HQSr4h9E634LI6q5Dr9cYgPrHrGBNCPCObMEFme/sKr1vOx9fXNA+JbwlMgS/
e9ezfqJbRS672C2uGAPYT1+gG8Tpu7Wor5tBWAf8e+MxviH/yy+sP1CYqmJ0j+RTe5u5yX60Al52
XZEx1GH5+PWZG7nuSda4rJ0ykhv65JaM66I7Z+VOtrZ13wgtAO5EwfMUiPdhDDYx9S7wIPZYUlR6
p1y1XGbT/V5jaS0p8unDk3ba11HqHGfkgRU0wM45/vr8Xx9+/TPixbC41V6812Dc73t101ZYHcjN
2IYm1XsxPFWHtAtidcOUdOk0GNq7X4nNS0/qrZPFTFHwbl3aoeYptkgbKEjcaxnnDlXwMqQzR5bH
iiUW1nMkp7VXe1DQCJ3bmJrGmPE+HtZKDyecCsRMpHCfqSfXGMGHO8Z9wTpgyr1riW/bBAmdMpF7
IRT18Z3k5pWty+aztetpM3tZciRRd34eAnkfacc8OGPq7KKuPoM0bV94f5SHci6/j6rb2YtfnMzK
mg4z44aq0vO5i43p7L2WdffQJyOgv2D4YejSQ5iEOzHyPSMkfWve58x738YxJ60Wd5QYNFu35iIM
3NJOAdYt5r21Kd8tL7VeIpXax0Qxbyi8J62mcpuV9kvPckyTp7Eqc5zrtiRyp0lmuZ0LeqT6xur0
yp0Bu9+qS3FoLUTbftCDjqk8/Jg+AUjCNFlhkhLsECqonQEriPPN0WhFrZZLt2oGIPZ5jeYlqn10
NGc9Cr3Ns9ng9I9Yaw8mrc3M/nWBXUnsyqaKPebs0sfdRxr23sWYGiYG1qSeG35nc2DmZtaHlL20
vUEFzgKy0IVHjdBYr716yyQeU8raVqHd6znVN8Z25r64mlJW//igJ5eCu/eeysp9yho5X/p6mi8a
NfZGd55i3ssrmmAx26K/MtZoHoiPxiLv2TM0J9Wq+2iAOmUCAKgifdaNx2Y0mcZz5NczWnpWLqPh
RXe8aMQmG/o8TAulcnUzb3Fca93+HFUbFrS1oWkH3VbWI9NEadYEM2ZfjLghRCTl9iOhYkyTdBuo
FgsdWJqx869T7Y9Xwvf0XJx8fEOgGdxbadV8ZoP7nPctbt2lFuty7D9UFYdqnruNInN0O7rVPaLN
ZtPqHr/AhBN5huxY3TKf3KvXm69JjUasywgFc+2guhPka8KBKdeqIRq2r2D9x0B/DxJYw1qAPF7P
sqt3wvbuszxXuyTjMMmiiOFWDmTHLiRhVQkL+rbdyrk9I55+CGDg6ZTfZoeqvrKQzyWAcTYwRVfV
DEwWnHGGpAUCf76shLFsKuKo1nro+kvUGf1FR1j04NTvyGNDnucKnKJW5myVp8VFj8WnEQQ9GAZ2
DSIa4co10aUh337pFiJCEbVsRVH+IPX3sxyEZJZt92sUTrAfWq/fLpGR8MMrcdBoI09OxlaHu5Kc
h8W8N3xsqS6hf+E0xkdl+jz4XcwFDRqjzFmJZIJWnRFoWcJwMEy3PI19/daPVrTXS1eu6sTojtV4
W835d9pNli0E+7BIFrQF3kQZiL+ssp0LOq96hw0EqMXyAc9lWs1MV0O3m6Ei17zsDensk5jOw3Jr
pkXyoFjWEXWHd9IbDiXyoJWhmg1wWrGxWlj2PuiflsD0LOG7FpNudmiHw6Jp0wNy2IacazZ/fha/
2sR1WnNFyaLaa53gqU1q761z0+FhHjZG0L1aU38nkXtAJJhQWxDeRDJBsLV7mZ54+7034Kk2hJAc
avgpR6Nw6YKblu5/oVKBbXbACIn0iTT39QJ/6oIVaQ8mRO39eMJzUsMtgUXxYvR1tGoQ15Kt4K1b
W+4tp292eZb2a/huAaf2ZhnNaS2oVFoQOke3RZ3HILtAluH8SIx8OJjDkt23i8ZNWTK7Dt5lMV6n
YjS2eNnhLJxw7NxrU++zfGk2wh9fm6EaGDWNT5S400ZYvYngD9JIRbxFL5Jk4/TiAyLUDapqF6QR
FeU+8Sn+bQOp3DKy1K5GUkuMXWCa0VkymVCzd0Ru4F37BEgkuc2rZilJsa8WXOWEJLKJWUmyzYaJ
dqCpv4yoI44FeVPAdN/bhG0ToBtS3ArnjD3+tXPNjd/xwlDivCZO1h1FtinqTD+llvwCxkaFbc9L
/X+3Ef9/Najg926dgea/79bvPmOa9er7f9Ks83W/N+vubwjqEbIzjL/JDf6QS2D/ZrMSoFlHg+b7
1m23/69mnWYcbmpwU0Hjf3D+2KwLxBy4k24DAI+Jwv+oWbf/uiVAYy1tVm7g1VBgoTH5826C09ur
7X6JD8TV2Rf0RVLTk8RpYbzZjUl2owVVrpns6K1y2sPSumIHWxBvQJw5m4nwzY1p6BPGB3MlJrh3
hWGxL02DH8LPYyi+1mNvjshaM/+b7dKFDDHBPmL2wjwv9rWdld8inKRoX4GtNNEthhYXW51wv0eT
tdGZq/cB66fbeeMRRSzVwSU/cZnyAN+udGH5tJ+L2YldHwAlcTiiuXCxn8F7yeri0N6IvbYXVm6g
T8IhBNLvT0VhbLs2efEy7NqiOyTLkzkVTPwzb4//gd5DcJhPk9i7tlx3ZPWu4q46+hufAJNVRd25
MdIBOOzCgK4xESkXMZAHO0KmlHtRurFqEIDskBP34rBHpS5DwhV5qbetMvUZL3l6ziv2jZ6Ii3Xv
JAbaKlUiDvDl3h6YZohkMk4wG8VJ6pAajoAXJnwoothJEOc6Hn3UpUescP2+GTEuE+BJogxKdNLP
4br0bnIhBAFAMg3pLFRzrhooAHHZp9eSoRJ70Ph7Iho6HDU9iYKIaDOeo1OGFJlwcOgTAvirF13z
kteViGn5OFfESmI2XdIioKNpWBaVMl9pW9KF/JRduuXgBpRFfElIK/WMfv6ceqV9yCtFPaje3Fne
NbM6R7yYuTm+Bi0iwaY2KbsAuyE1k9zndKhdnz/A9US0eYphNkU9khW3GQgPB0qI+ycfxpA64hTn
56q28hNDvXmlWmBPmAH2VconiTagSMCAbNrhexVNtL1plJ4oCyD4Ezh/k53DW1PFsKpzjuU8IPwL
2JyEfoEgyH6tNU+qMJF/gHtr0YBcyRoSlD9esXFa5z2QVFWwq/M3Nl5A14aqPJW3T50ci7/Kj0Fu
7CXekGOuzmR72Ec4fGTWV9a6dBHIIL1ya3KrDf9l4qU+OWo8SXMCLNMZpDMBudjWfvpdW7a/tUeG
5xDSHgnCOtVOAQDA8ogCTa+KEcKm70/Kl9AGkqghMzL9mckmf3LRHiCV+Wl4Yth7rL53WVxJYgAL
ASIo/6w6OYTKy29I1Pd88uRh1NXF8EcVOgPFdd6qa91/xGWBx+aGWxhk4mxqV54T91U3o/E4laCp
QI61+6UeLkzqb+TjSry08cCgrBEYIBhbNcnEk/Ugizj+slQEKNhDAhNGY5VK0vGIsomfB0gEqUnA
VdmJw/XrVrAiHL7JcFEd/UnRya8ZRLaLhT8FgFWZbstcgHb1h13QVdDL2xxOHc7zgp3GalyMBuL1
tGNGXV3aIDHIPcPVIabk3CLxqHOsL7bzUVTGdRY/LVS2k59Z3yI3Qh5X7byyV4zSRskhqMgaN0W8
neB8oMcHSZ5VojoTANAfxpotI6SwUwL0gX4n2lb0VfslMpksxXDD5tz4Wmo0WvmU6bVVnctgMPZA
IADTBWN0zarhPpP5OzwoTQwdMQHU0w+jVaeXki0iKoBV1EFBw3uWkHKXHOdZ++vec43VnOovTr5s
ogX4V64vomu/Fe5SrCREGKfP6VZiI9shvdoLteznMn8qCDQ9gIpdyywi8JY4D7usH3N0NDvBMiIr
YkCpVoXy2cpeF4tYqinXwcYDArOxM80SJftM5/htKob83Peq2UFLJcC7nOvdYBLU4cePHVWZ2eWK
zglXfqolEprM7/l9WdumM87OWH3ra5N1kdv+7OMy7BRNqHCn+SHllkK8+zXHD7oumCxhsUcIbVYy
JG1qYEXC4DdJ3o2l/DHKNEKYxJivvXENmTZ0CEjZ9zgjWulI4P4pvYMok1CRUu0M9vPt//2ci4xi
bQibDLpfnE37QouvvmPeB+4ARDPF99tW80M+mz/q4uYyLkEbB/qG8mOPeGBw5RwKTahgX+Ydr/8h
sIbpXef3xI7nL3OgP5ZmEldknT/cKgGAhGPqW0JoCY+wbZ7NZEayAiJyT2zkIeh860lLaV5qlj4S
PDMzksz8ZFtB1TmY3gOdurv28p6E8uBaZKN1xRB7BfIU7Ho8msdfHxY3jzm2aRjzcXG3rSjaa+DN
7HhYJoVeN/Hp7cNQeG95lutrbzPmwiJlPsFKK7elByw+tdoDD6A4jEZDimuyGJ9LdMd6q/omI5Mz
a3CgZHmZvx6t5QlQrM8yGfddKso4tNvOuK3Skoe0cOcNaZjvy2LDvpp1rglBTOZLUneoCGBtABbC
lTe7TFxUVhINGkele2Gv5exrwGIrxS4YBsd3su5G8jRS58kwILHj48pPM40kkSJYuqxW6CMSIhqr
vOWFn6IFjYg9fnVZVBHfugvaWD1VmsB3Cw3EYz8CrXPGSByjZsxOPUUFo8OVks14bbB3eiufK7fs
SDAQsDHddlB3ibK7UNsT7LyUxqsLUKS6/tx9lNiBGPcMT3nOEVoW2eXX3RIlVXaKUz6Qi4OgcSTa
wJofnbqUp7JE8hILwgcQvmRHd043DYbW2vk0qhqJnc6LI2rTs4OmbcP5qK4lgbar1lXO2paYQwKr
ay7QQ3hEEp/xpi422Hjnn8HOKTuLGSbGpGhA1RfhSSAmcZcDpFnlhtHumAq8Y3Xa8BhnB4CwxMrV
c1gEzNY6VtyPXsFEjUIrSxvnuTZ7eUz8iZNAVBGZci3TcBGU5b6P8mhV4tBBkVvph6buL/3UJm88
xBfHoI1lym5fCmnP28XgZY8y0obZtnmnNmVfT/auwU2FH61MWrU2+oiLvUr9U7p0Fz/v/J1ceL/k
uI5PXS7zHYiIB01ZfIq9RIWNh8IWrNby0EuYevZooxJAlL91WUqcl1JHJG7a7iqHi34pG1gtuksQ
0TP8LI35Hnlnuiotr93Z+KhSp7fvGMC2d54a0Uu03YRDPzKf6l5y+i9sXbQEaTh4+fI8K8EgJYuC
xyaCobDw7nnoKV7NoWfCSyTwWVphySprlwXkD1rJQn/eRifT5zuY/S1iMKCBzaNpXSWkDlbVm2R8
u4ki55zeYz9uLkUy3VUL+ixkXWu7gCxgtoznVPe1kM3R9AbGB75AChgxTMIehxS2YRIyV8t6xEKD
WqAe1nJqwfvNlyAlLyyLU3ZSfYUcTnmMHdvpDholPfOMfqve2XPA2Gcw/T0WDTbZ8VftjpTqXXHI
R98I7enT7+xplShqv7jPn0xD7EpR35Xqcxjz99GdOHSLh6G0JYbHmDI28e8htDyZY7ocVQNouCw9
kKZJAei8+p61mNuWMlKhPTsPjRakh+cGxMNJbElrWvhVB08UM291aj+3WOOcKjkuLlpIlem9GRsx
M03kfkiCfBt1duKjNmqq8m4R0dp10Fw2twyqNIHsaDkg20zmWOWYnwrZ8fXDNIXCNzWjwRmpLZba
PeaGb3mcFTsrM4pd2k3umcxedjJCVATyMO6ardF7nLrxu5ft0sSsf44chmKeeQk01hBI5dHFbT7+
f6/939qMS+FgIb3ZE/59s/2i1Gf3mSd/7bf/9bX/aLh98Zt5ywiijWERzabtn9txz/vN9XhL4FH1
BJ6If7bbtvjt5vvFVe5gOyMMkB+krweV/P1vlv8b/+KmvP+1T7991f9gN257f1a5EhclCOCRJvt3
JKF03PwQf/TWoZujG9dpsq97tSvZ34ZBHxRXpm/1zmPSi1Osmda9sifCMKL2Mlup+rH0OP5kVPbl
anJkDLQn9om/IZ+dHq9yDbE26wzcmaqiMMqm4sUxjGgTiCFnmnerF6GTmN/Y4tr7IcOWHDiGu3Zs
qMMQghjluSPS9y4zoQRi5V2lRQW0xFLVrqilJAXBJ8IcLqGfyVcNcDQKWM80fVuvGzcYbpTO/q42
uumRgG0Cptu8eV5YkJf05qymW8nSBrYo4qQAzVTZsqJMXDPfOkWebxlfu1M46j472z2dojnETz5J
CocMYdDaGAXf35NPddc+kZ7wOmf+nVNLe90UqFWTpQWeqYVPzEguf5KEzNi64WhnR1Lkx2Vp1JbU
+IQCbO6WfGXGnfvdUm2KMtiJ1bzWoG6TzWiI+m2xygLUe0qZCHpGMtP3PH0Y/UQ+U64ZBxUjm80J
GVvlXT6ykTSvkvXbKZmd4pM2Ogf8hNQSKBM7QJvfsUf6ajODn9MBWzXbb9xzj8v2jJYJ3WWL58/v
ILxa9TuCcySUgn8CvTs/3MqhtZkbMuxG80cvZydsLFSNVAk4qHFZdJeaLBKsIXR9czHtWkcR6FR4
w47wjmyPd4rhqKV4WJr04qAl3w/+lPBiYgFPrDjYoSZ6NbnV6Ew4/WT+QchQsCqZxtAeFQKlnpuN
kIA8jlHdlKfe71gi9POXuOdsNyfMcyStcU4vcbx1bEUB1Zjfxjjnvpgp+rtAEaQEVH89ZWXERRL4
L7FBjQ3hs9jFBm1n68SCBXBX61U19XrlWqC4i1Fg6fc5+D03oaCP8i4kNPOCxG5AVeziTSAn6r5D
C7J1I+j/bRkYO+yb0b5mWb62tGQYvlgehsd42Nncy8/QEPu1q4fhQWnD3JRJSpJ2b7gb/HzUGQFS
cROPMD6V5sOcfVq/AGWESQ9+yudofA8EuvOxGMZDMZmCZ2jBR+jnJv2THWVnMrvck+s2dlibMZG/
SogPqjfFL0JHBz2Y1LyGCL54uTucPMOWj52OiP91I+9BT5Jb1ojjXW+pbAu/2Fg7MkMI3aXeNVjI
JDbnUj4ZWIB2Kp5TLnyNfSa3jcfGl80e+Uix6YK6wcoUmPdp1vWAK0sDB7z/ZKdZEUKQs9eLYndX
IJzk7sIMZ6e3bYaqGF0ZxdBAaZoElXey7EblR5uy8Z0XWwGFrlrD28M6B/ceTXTQ07wcWbnKt86O
6Q8laZu+Ks9iHIfb2q8hGjproxeH0JB7LFL1sXRd6vaiXzZ+b7FQcudiB/ve3qNEY2nhvoxYDy8c
1wUyjL5jsxV9Jp1xNRsVki3I/KqMXhtn6QgDL7xDPgm8TkvVX8HqWptOpOmm9fI2NEGFIguebHCI
htvewfG4aYf4ywl0krZ8792p2WlfI2wcRMVzXGj3Ky1L/mmxeNtFFUCTotNzWFld3SNasSS+PD8W
MUugmszmNFpYrUAl8V6RW2vM5EpcASIl23Ipu/ui5adCTwJ7LgDpszaDdi8s4zXwUBtVdropsqxa
t0QpI2sqr8FsqrWKS/auMh+LvTLsZI0m1UPXnry2rc071pyrbW3TFA+TLxH58hXJDIM5X3od+qMN
VziISLUgyat7XhrHWQ85oTK+0ArYO0aparZ2yxSd1BLfEQMy3x6DBjmo8UqWFZCFJOLZ8SvzGJWq
eTPTJt7LJKG3tMsAZ7P4GduZPENekiHcvw6rPEJmqrTHpcDF4xn9kEJKTupnuuThechQ1eSF0+2c
SbXbkSEKVOfEhKLgxKhDsPyBTYF4jgC+ks0VTcRzkEc1iSp9pTlPqrp8aE1XHc0GX51EB3BIWhS8
VHUTu9f66Q+1w+/ywj+q1Fzvzyq1/3gT/0W6nJD/3THetXbI2Mti5xWS+jqYpvYgCUkFmRxZD2ox
65s/P7iZnhuVbWSVersAdd6RjJ5bvGzJe94aU3QvdrODGMnEmaHwl6ZdJuSxiH6z1CAhIVMxiNtg
uQmDR0DsBxb7oA58LzUf5yJmbNsX6hxgG94zFuIPdaTRbqbabkMnK6i3BQstIlhK/F5sRI2r2+S8
c9SQnmOwTRuGNikhB4t4chALbIhA908ZUTbIzzjNyC0PvnNyUni7rTbhKpfRNtZaPnkLc8S8kS3O
bMtDvz4jiXXUtBw7OGebtCgYAYmKDbYbuzBzqwrpsdnaSkC+BlGyikfNPC0PbGdTObyVdE03dNP6
Nl/7WCE4S2nrg5EjPegie1PHVrubIoyUWJndLwmtShDWxo0lSVkm7l0aXAacY+N9Sw3kBriCx8gM
dcGKoMMesIKnXh2aPhiZMvNUPhGBQAwPTKT607ANfdEQyD+CbIaqvPjNfTl29rBpsWaEeauWsIPT
sp+lYV584HI/CQaR26YuZ9TgEelLlYXlYWBa/wShwzxKFhoPI8A0AUqPcQaWBJ+Mg6kKmrObd8hx
66ANfkgKIMX7t8GEnnZRs2f/335vvHKp1sbtzSVHr9YblPw+aAddF84mjor5k9FQzWBHBB9Koz7M
IhxeYd2L8S2bmREkGdbpHhbSURk8Y2hOUMStdVdFp6FSLVlCI7yQPqD/qdtUExcUz4cSzcL90rgd
buxfZ1l5O9ZK/p5r+3bUZbdDr04JVh1vB2HPeYCtgnyma0dD/kEMDWdmlQD0XCNmTvs7IkSYr0dT
aXTh0Bj+uwBswfBOq9fEkPPeYl2wy73Kt9foiIL7UcrydTJLEsFERAbQJv11dxiNlveNlRXMlxCy
KZxGVkoiRtLzx3fIZ8bbDYaPy0jCWaf2iQk2kzz4Uu2O5YJ3rRdNK164Kn1pCt3HIV1/gZzLx+2z
zm+3sGNZ4oupa6q2XhgHdxrkidLwpkJomnFHSlZ6P0K2OuYEjpwREFBrOI7hkVQgSc52dd+hcir0
fTlnE75MLc+GVY94l6S/y53mNqCMjOLFcCux8MghoMHDLHCfMIcHyDijiUkjPF2o3R3kdh2oX7+t
CdNCsLP1UqGoVacyv0uHPLm3dBWw53AnRZkMtqjBX0E6c+4/uHUQbaMi9bcQADm/PaO9N+q0u06Q
pt/s1vbegtgV3w2px2dv4piKsygNRa6bn1ajR/76lvvq482a161n5nexIcd3AMQ2yMaak9ytTcG7
R5dP3W1Dntto1sgjaZYDueX5frB8/2QC3V4TJQLViDg0ZIhm2z4TtyI3lVBAhufWSh/TPsaUb2F2
xEum/A1OrgWyKDEZq3Yo3CPjOP/sFZF9rYwuYsSo5lezase9ILR8K4sy3eG7GO7wDFRfNeMYUEUW
UYWwDj8WfOlX33UzrFlGGqYjE0dYGgkAOitnEMz40AXHFY3dyRmc+pjUjhOOWRztxyBvrkQI1ltC
mZigLZbcInN0N4SaKXqfOmephAFuZbPHPEfoSZ8G7qWfDRbHZ9VNFf4f1ovkPGdJwDqUe3k14iX9
TuhCTJ5mPpy6rIreZeRX76meXcbUTbFqYhZOptXcRqD2RutgvqPDxCPakaTFA0qgZJWzPlrIGCyz
smVxF/DOTCPsbhPI09DiELt5LF27OGZcQThBs+cGXy1mD7MWW/xS5DpYyTBv+8m/vdWtCv3RUKUM
TetqI4yS5MIBHeu6laWEf5BH6WuHiRCA6dR8gENYdJgWqfVmI4gO4c8QGrEgocIoOPT3/LKar81g
8+sZjbcJ8PfzPExUBTdWbEYZcj9oM4Zo2MstuYbdypoGup6+9qHIF8t5sZroMEeRtTPZiJ+npad9
8J1q45rQhBTxTadGkrMUCAd5qXC7i5kI80qAYPVaJoxqIK9k8zVmKNpClmO+j3LWdEK/tPOTH6fN
xwyM/VlYdfeK+Lw9Q6ZWe0vCogAjN38hvGzc+1bjHZXVLJ8mzsiXeCyjp8QtIhgQld+eSpvq08eC
gZyjTe5EPGchnlRNsUeYCyNCe1fYlXnu07T8Mo3muEGI0mDPNcax2U5W1u9ZaZMZqAMjIeMksAtx
sibIRtuSJMKn1LRvc8ySpt2cPPE9rtubiRsFVbEzoes12zFh384wEy9FODnEYLlD566Tg9mLBXgW
u5DmjvwU5F7IeB8iZac/SiFZEdgzyWad77K7cLP2OfYHI8wcQBU40OSTK6d6O7vxR6E95Lrj5BTY
vj17X7Jo29rE6tCVgXa1pnHYsXZ2kCZPzWPll2c/9lnQklk5d/3BpdXbT7Ndbat0ojlw9DJ/stwu
iRQN7CHMXSe9B0uyHIZlIFHHQ8nPy23uqEXnD69n78WTj7yqNdt17Lvt2nWTZ6AOdJHWRMdmBBBg
ymr0/g9557FkN7Y211fRC+AGzIabHu/9OWUmiLLw3uPptcDbiktS/Tfj10ARCk3YJLtInoLdO7/M
lRsVu9IBx7K0dNJWulZwZ0bwoEF0NDH2UZf4n5Xkhlx6DghUyJi4X7r2IvttePMy2914TslA0fXd
Lb5xGsWHplp0MW3iPbrKHW5usbMop4lpyqObIcodfaZixohB5sNBn/p6qrzlVm3M9aaxz3rYQRTz
NHdGLLMi6hjoB35FsaXrNfPa7pP5QB/JSFVQALX6PqS3wqIjimC8TubXb82558jeIkh8BnAUH+ns
5+VoYwIT2JhEvuZK0YlV3BnK1alsb563qr4LotTe6L0Il2E/+p/HgswM1unKQtC/80+V5rQ2oPhO
XFnyn3Wfaz5vw+wia7SI2HHRHhgbcbObg3iQCdI+sDSnK0yb1dpgfT9LfEOdi9YKN4xrrJVJuHxe
u1nybSWhtTdKPboHQWku2Id2hKDAoKMnZBs3Y8liEk1fi7HhsY8AcXSsI9/b0vqyazpmfV+1t6Vc
nXW5XDgCACOoH2sRaySGuyL5kJyUAXzVgvTAd2GxJpu3pME2ehDzylTjdG9WyjBPNTXZZKrcbTLd
q6iiI9w46YTfzmsQasDFOKM0wsMbp8M34vyHunHjRtVmJrrVH4lQo9/lP4lGtgWqZo42HTCYhM1I
0/wq0NkFSxvBoHXJZXIdnrXn/E16zi/toTyTbE6OUvQH6qZQf/kXyXLCRJGJT+I+sWFumXh9fpYE
W8cV2Fp8Z9kA13yP0tJngBry5JrgEQUaluqBexIZOzusIlL7rdD4NM+EE34jXtu0KoNUIVKdkU5I
ZeLmlORoHLggrccWDdvPH4QfpSc2ZEhZBFuZoVNWgi+v8uPx6aflV4HLkGyM6uN37RRnlamduMQQ
N5eRUNjNQZbZaoOffadFYNwy8rNrXY/6ayRJGfOjAM8IG8q8p40l4PpYFzZNJwHIkYdwNQmSLgTZ
p3/ewP1OagVaqJKqVgwDPRcT1e+k1hL2atjkuURRbJdvnarCxJtHxcYd8uCeNUzkJ7A0mcOlvrtv
VFN5KUkiU/uM1/zTimBU2xpDgUpSgq3Eu/FEha/97BE7WkZSig/VynY+EcWZESjgyTXSCQLWSRbu
wjAAwtAnZXtShKYIPKymdwfyYG4CQ+2jWT0KiprN0nhqOUPyVgw1IcO4MrA1DaMGGf6QI0F4I00O
SkFrhqNnCqsq1qvnH8fp/+cgnSZbY+T5vx4VXH1ypPHPrry//shfEwLrXzyIYL2hLjEf+DEJ+Cs/
Z/1LHkPz/9uEgDGAovKF0GF43OnE+P4zITD/JXPXyJZGzF/VhGb9dyYE5q9PA2J5QuNTge2zYEJZ
Qh8HCD+l9h3NkxPqvtRVZNTRrGiVHYaSq3q2r+mDgq9jmurn9M1+lh/NDff+Bv0IP80kL+HVWZrz
nDX5zDXsVe40Gy9nMmsn8ksgy0deFfsw857iDskfDvQwyZ8IcC2zot+H70WGnzv7aDp6UImKhI/4
Eb/VD/tZfWSl+o6uoe3GWmRoMWfPmDDMIzwQ3CB1gpkXygsewosHN5XG4HpeGEGJ/aWqF76mSBOt
zFeVHt7zW0Pv4JgiBiZ70Yx+C4WCgm+3oOCJgu/kYMOkI8zceX8Iqmu/P9V/P6rj///pqOpSz9PO
6mHmRak7d8r6AlzsSO+TInfz3qJSj9yeo14oFZy1bJ7pW1x0RSVPLDPZsmRh1rDt10PyMezza3zN
7u1T+aTL/tr8zNX8RjaLmBdWHf/079v3lxjszzqV/cOA+fML6feP/tvrgRdynBWZ1q9aX6ZFTdmV
Aq6k5Ld8OIu1JgeYWT34przj8Xth0l6D+u0PbNmXWqMeQlU/dg1gciMHGSIjAKeWsQO4vVXMxFmo
1K7Lukt73NnmaT4JI+OOywNIScckOzpbYhjjziq4DcmKp37VzFCx37uKwHeNnQJdMNrmcoVPpycc
4dt6tiTKfolQkRsahTjq7+yY4W+OiVA8/Wv4vgEZ7g6eAk6etZQiSEXg1UBKfNRCJOswD8MZ7xdi
Nm7SzHtIKL4G3rhSMaPz4MZOH6dLvDPmIdabrRZI8VrXuqWZhyzzmGpEqCcAWEC3xcE77UzqnEzs
u9kFC0/mQex0upgN9A1gTUz2GnU/U6+GWkTt7rdUGOzVxwHyEMnLVHTTixucDE7teIoLzrX1aXDe
q6fuKb8n1+KKDJd8YC7cDSHHJ2wgCUqcG2CVpDqHbC8EQGmHCT6dB+6G8V2w9i3ppMosaAvKKEUS
yYvKYJMpZk7n+ovArD9aZANPQh0NKbSbqXTkEPbsl14VH+TCkC+BMPds8VjQjoLcgNZBnA25LHBz
Sp3BnhAng/2iBvf07Jfqvqme6tfYtTbGIyyjJ9T8ZX1IZe2FuJnc76Tn8i1+C9+EPpE3bSQ9izKx
t07Yr6rAkGZ93W/kwbvVsBmtko2zgVhPwdw2v4fn9FyhLOB2UKonUcrnjP4jZCwkLa64hjNOmuw+
HiZX0TfdzXuxn+2PUC/ndlutvVv80I5in2cEU5yguApKHnFj7tBVDgQ2IS8NdBA+MH59SEH5VD4Y
fGD6La0NUg79Wz6lpTHBgknBFgIECdH5rbZLL14NeottNuabjfRc8zALANJMqZqkX5OJKBT9MVtZ
LYJGSWdarc4H+52iULBQkX9A8vHmca7AdJBXyi4/CKV+0odyqco4d+eR1a+d6EOWJmW3qd67d+U9
ZXsdk+chDzRJoTG2h+qWJ1eJ7zV+899s8VGE0TK/SM/tI30zFEefQPsmVWBZxE5EN/Naurpc7NL+
oDbLUKuPRNlIljgwFPNkOWjJW+iGL0lIhiLc1gdR9MfklN38S3ADU8HcZ1JkL9LROZvWEoJKhTrt
Z9Was5J7NmWTWGR3g/GmYxSatWjMmxRsmN847lJXCBz69KE0wy4voLmTxzy5dyxtT+W9vufnhulC
4SzyjbYrD33Q0g7YESRWWah7U5Jjt87EAeMKGNj2wCopKcztO+gv2miAMAXH+qskkUSVVObBTArY
3tv2rcRiggTZzqWsvidZvtEP5sE6Eenk9XL3X9tQSuc/ysntEJJ23c6ImlNegzZQsyvzy/QtvgsR
7So3mA8rG39qoNM8GOBhh5UsFhoO5LQNdOAbnHkO7k4+Vbn0RmUHzhhbf8NZjJHFLsigFrk9ieo3
6S5ubPXxkZ/8e3wfnrSn9MzA5WTK2Yv/mnM9D0bJTLsNDzCmHae/co2Go206OEZHgiHrodyOnarD
MgMo7xmv7mv51d7z0J0HEuPBEJiDF69TZlpkoN4Gdrgze5lrCkD92JgbH4g410Du6inopyIKqAHr
KIme+2uZy1vtZ0iYgaAccupJzhczBIYGyyFSjwqIETLtpMmAlO2wQW6CS0wFJTUky7CgPjPy8IY2
Y8R4EmxzexWJ4b2+dQ/qOZ+dq3U1evzBBgHI13JcC0TvOQuDmAVC8eSMqwVCWtRqs4BwxoUEC4pO
dC8KevHMr+qNi/c66rOZnFnPuZkZoNXJDIbohummuJT8O+IZ1vdZdTFm3fSzesSWfdX0AUNxBmdC
fdHUzJ2auffc8W7CW5UjVCrSlzV5M8viFSCGPIlv0tmhcKYnkjNLomivJ4zp3pjhP7pNk3xiqCTM
jE29tb71S/U0Xkbjs6c5sgVJLTpZmCtT6hDOFRGbM0EG6bnsjJNyVuR8PrTZrH22lSZhaWNGExfe
A81s9t7ljVTT4RCv3aD6dhL1k9GXXb7bZnbrn41rqWPkNSkKdvbJI3hoeyQje5oFJKqq747pbFy2
iI3z+BRcvAsb3wnCpRxzHMQxhkZkroNHf1Quzo1CRnQpbG2dmJLWCt/KsJyGrUf886oetX2WWTft
IE72Jb7n9/Ledu5zSNGWOI3vI+WpvkdUQOebauXfCUk8xa/FtTxH8dHyrtjzV93TwNcU16SIz8q2
Vhmo9HZ0bbvt3OQbEB/Sq2Jdw+ymnPtT05Xrogve5WfrOpyVg3MrnizQkUDzQRmmm1IVD1tet8x9
+d7I5Jk09cgzTB6IbQsT+37kbJo358MPIdycpX1rNvOufNS0i5pJu4i9i3auNkqYPQl4KVws4L4k
2Cj7aht7asNs6SVeUr5w1OySn9Rs3nTsFCLdmVABErl+C2ylAjmzTTC4jz7OgHVZdo+v+bE8Zn13
R6fRQMGdlEf3UGlHy51zoeKqfdM2rUT4sLCDl1xFpyxM0FTQ2cNjdC5AzDvWQjphmjaCmbqNUkCg
9HsPwzz4Sr7Ud7en1yOd6S/JV/CavNpZsvKD/EzKB+zlOjln5yIfzfjF1Nnmp+QS+9GO/ERCkY1U
kO3Icclh0rQGIDC4aQlYUqE6zr9tcUdtch5mpm9l1P2Gx2MgW8PZt6NHXKnPemCf1AzLbsaXd2Ak
eHttXRm7KQUQ9iSvvCsZcQzrZvBcN3zD2B7JMBbentTwpKHZdRLSJLIgjY5E18Pr0Wwxk2J9UyAi
+DHOQrV3xNoXcT6RwrWsZ6zQ/OLZ66QNWCT5S/S4cIsOThqNkDSt4RAt4pUcc+UHRNcaBR1XKt71
yMQwhOzW5VqCO0OhrT0ishAaEvlwxje4dNbkdtSFL0F3sC2HAR+Y9DLQsqmVgKmLOxMbNpFSks/Z
Om9PWq0Us1DId9gN6jh5a7c+TdKclnwGOGhYyG7cYf+HNjlUsB1hJ+NB9Dm7DPMR7cpV7ubuhKbk
jc7efeUFolvgmVq2iQmWB8SCVMUwf5wSuPGYiU6p5wCkKh08YShbIxbyIlJH6D9BxAhYb1UO1rwV
uHmC1GNYwhCfKUnHLWWbkywm0YD8tyLZs4kh8c6loXpiaXt1otxdtj25T1NI82hcLJithaPRDKfI
QxsmbpfaUYr52bIc+dRoyR5Z7wFT0pxlUYV1WT4I01+g152CoNvaZemv0zb/FuROODUsNiUxgTpK
RCKGEaA2aKOk+nekF7dC6ckwmLSOmnqL2Ab1DHdqTIVnA+uCITbKe3By62QjA85ZysOXoUXMnJNi
Xuj9yeq5cGNHWblmCcIlGy7CZ8Xha8m0CxxzWkrxFZ26nUR435l+EUT5bKVAWVt1tSnBgc/CFmr1
T5v7v5nlK/bvrjr2SIym+BH+oEbW7jfijEWjXQCjXFkNR/UcP+SawHxol6i0yRv+bCBJoisWPEvt
m3zpz80zzjhIr+KcPqgQPgIqFKhFt+QWX0x97kjtpMLEwGxLqZimKAZNDsOxeR6erfQg9WTSRXvy
H/5b5pc33XyvWWpK4lNYzTfjozVs61W70Y9Q7JQJu/aYa7szmNy7bxrxb49GNv3KMPskXt30II+v
opB3Uje+nLDMQYCc1Mf8Wt291+hePomLz/tM5r3WnZy7qX5G1IOFD+VDqe1FYMf7ch7j653Ej+BW
45DL5AkdOa/5RJ7adGezzMYtXabPQ13MEq2nh3FifquGR6OPv2YxUF/M7NO7hKfcH16b2FqUfN/f
Xtyd7PQj+U7V6DOl1BvjghPuM5HR0M7WJqrGV9OSmQKx85zHmlgnKw/APESXN9iuk4hvmHXu1YVP
6YTY6plkrczUWBoZuf9CYzo6aNnFwak4qmqMJ5icmAl9dBL6eh62R7N5LYeTcy0T4H25467CXF8J
f1vneU6FAvvW0XozWqzymmFScGrMCbcfSE3u5DKdxrzlxsPYP7VPDm8/07uG8bHg96LX/sl+8e6k
5zbxgrbzu8zXlE/aKeBtCp31ubhn9+huXbSTekh56/7zFav+jR7xywU7mlN+0iMCEUVqGurKSuoY
HVq152zICa1dzPzP6rP1PDwip905+KSVF3XXysnScoOn/haxhateQYx4bOqSc8IG7w+fbLxVfpMb
LIPaCsqvZCGgnP36yRTo9HEVdspKu4aP8E2jEYS6pHV30q+ywtzlNny03xrOhr0wIGaIV28gaqkR
MpjLzkWJ6JiRGQJVLBJMFgv5E7fcHxRz3Lp/+JC/1WtIvhM3XJHqSvebkx2pX9i7AR/ATZqkrxob
MoJE6W6pk99r+7PtkcWs3ll5PPpHdvIZWgTG0j3YJMLFtMRKpT37ER4kbv/y0AVNOvX6eOWE3o21
TeQzwZgqmTxX1vJ5vOttvz3mj/ytf0iTZmFf84ekYOkLV/aH/VytZ/9rbtA/qhsLF3GWru1cAHKe
1EG+k9x5aBsXVbuFl/iSncJt1vUn0mZiG8mUhHeBvu+KOMOij0F4XYqa2Ck2y0sbMA5kQ7v1dgzU
1e8wPaSA+6QaC3D+Qg97zXtwqWPcnQTjo4zRjR3Uqxh81lRRTowVllr9HpQKNIk25U1aAkjBPFMX
SEjBI3kkyYjYeo5vw0O1GS+HW7voo0l6CrbWNh/31lpuX2MfyU94aYghhUIX8BobBbzrJLwVInsq
3pRHezPHgu6xmbkwPQ5osGvH9gIpvRbjPt/dmXvnaoMkL9eyVsyzt+7B5AuhRWxGfa26x4gG+ige
jCoCez4kBQ1pYWAzC9cPuSE5B+fsLpAg/nD5j+Od3y//kUGsYBQ3kXRHuPRPN6YCkFaRwlJZtVS6
mUePiQnzw+/gs9WkTRLt3JUux2Iio/kTcGmjiQaZrJlkHK+A9glIofGpQFm5BqMfwdMQ6uw/TD70
XwHXPyRi6+fP+JtEHFZd4smqq630LN0w0aTAYqI9De/NOz7Z19z/rhRcTfIjHLRlty6yW/dcCVST
JDTe/VE+Ec8p5zg/aWA39Oyj55GTvfEb5iW7iF3CioQFLjNNE0kjeZXf2/fyvaC1GydX9BEiflBu
gRBSFcXSzcunfuehefWrfz4V2t98m8jtyhhyt0im/5ib/XQqYIQb7MVzZZW1xZO3A+RaXpqqW4Q2
HR4l+HLiqlR+ucDWs/dm8lUPjbuUi+xoxvGtsGdYr8txz6COu4eSbUS0lOqXaNxZlFtpRwvHzJgX
477jTwuSHw05v11Fv3z03+RmtcIOL6etthItq4pcnXuZuYh6de0zakIAJznfa8vyTCYPgaB5Kmt7
LpL3CifYNX4NX7t340UiKnz25EPDRDzEepk7GKZRyy3jVMN0b+p1f9av3bM3ZgD67gDplImvinBJ
fH1JvPTQmM863E0BRunsn6JLcRB1e1R3xYbKggFvsfeiRdHb/8Fp4waygcLiMYJh8OsdFMlKV2ax
DwpMOAsGai/lpaIqUWA+7u7VsTgm1xxliXEAGzZmccsICTcEnjnE3Vuie2tm0Ecjw0rb6/OKmE2a
S0+qscTCvbPDdzPzt2Hhff/zp1ZHFf33M/bzp/7thVy3dpkqiStWlHSRChJsJ1E/Yem9mMZSMeqb
OqFacKK3gH56azTS7oJttsmdBZL1NDtX94K9Z3CXbsop/cOdoP7NO5nDSeG0KcOK4L+/HlKv9SWS
spa8wmSxSrk+0i/jZUhB2QGgek+/wi+FvSnuw5idqgbbJJhFV/cssZRjLxufo2PG3rZkjyvopXcV
5Y0Q6YuZ8uD658P4d8OKXz7pb4eRd6kGPz4Vq6gpv/jJrNbwSHXyokT+K16rL//YCKagEvvP+6Dq
f3h8K393GseDJKtYw3S8P78eKSWzoasMhrxStXhX3PILoQu24SXb8RylOtPXbV3M3X6LIwoAgvSH
nYj1N+s6vEb/+fd/W5hwddSVExViRcqaFIprr1gig3p5p3Dmqj0BAXtRkwvwJOS/GdHfMyvUu3cV
bMl1thHpfrw5YqRXMqETja8ortEMNvY9vTt9h11sxR10rVEmuycN3kVuqTv9Pf8iIjeob2Wz18gM
DBufZJtxaJlPjH9b7yDfFTn7Lusl0uRPC6m0X5XIphryaXT3kFLLUVNNIOGOGquN2ErbAd13ebxv
Rh123Im0ozJrnoyDOMTItYCl7vKo3/7zJfQ3h1DI8pi5smSV7iblt7eb43VtDkpeWxXPuvWmpDXv
WaYqk2JUax1kW2fUb0uE3OEk9sVMbVG30wxLexQ60TKrId9eUoq7/Az9o4DVRXnUFsTYx85gr+Hs
BtEDjz4QV2X8MjWu4+uveGt67xTE5A5w7FmgqeZmujVj6a1pMNekwt5ZHYZR9xzuSbxdNEedFkq/
VmOqTJTevyhheM0QeZt78SW9uAZOWuRGZGAC9eW2QxgOj/4xGJVik8JNhGNs0hkycj/qyRlrHe/V
QGTuEZuTs/rUP3Fe7tppGNVo7Q/bjx+rmF+fdnBEbcp1mYtzmPXfblNJadjzD4WGU9le1nRSJbda
lTbMOUh7Ez32Oiw6lBAeMwf7ZbyLhPedRdN6lJ4f+ShDW/d+06CqFK+JmhoznjvwT2tYKdm1/47N
EjNGB5RpnRShh60VD1lM2WjDcK+QYVnXYtdZPrBsZR7q/RdbPlSjLv/W+1fXy6J1MQA6w4e08UDD
4ZBMS2lWj20qvd/Px9wVTGmNKGlxNbpnde2souiblOlW07s1ney5FfGmpCjXr/R96HiLPAleTX1i
WPRrx/JT53bNlin12PY6/XH9/l/zW/y/yksiEmOwmP6vTRk3dv3R/zi8fda/GDP+/cf+MmbI/9J0
+g0t1dbHtQNWir/AxqbxL1XheUBHD+YPW/spvKlo/6K0EqgWbiiDpaKOo+Kv8CZuDhMfF8kBYZog
jmTjv2PN+FFU9Z+7xvzR4EAnhsYrGE6vrP72ZCpyDbMgz24KUbJT2poAgMRKM/PTOPgVuoTB2Nko
cXUwjQzyCQ1CuDnouUSx1Ikgat0WWMzyp2P4N9qXCkP6l6ULeGUel3CbVQ4X4VaOwa/vvE5S5KA1
s2heqnAVOp1aWBGw/yo65cOwQESapXlmdXPOjWDe+EDZe4utome03dSUFGdiJc5nTspzkllVSnfr
Jh+U/pS7UbIU1NpMvLDeiD6I11b8qQSyupVEZe7KjJRj68rROvGTE85YBFjJvTWN8+JnA/8SpKUJ
1PMMuIU6ph/Sd02Ly5ni58QanGppMQgvSnsfewkaNWC7fjRYhaVzsHN0Y0UzTjx3kx3+KyZvYDNE
1MZzEUuYtmZdHtrramAzQwrA3xMdpeBFM5d6zhg1DPuLnKFB4QKPwRbYuAXyprwlEsBD4ZfMAlVG
tTZxy4vZxfk+yKWjXW4UcyHHnkVehS4WUuQBKKHuPcM8NosMJVrYGFwmMWYwEYOIoD2mP4QFTczA
gRXXNW+lPcCDS9rRAsA3bxDHw6zaT0mPNUi7xYkAG5kRaKkLMnrGwKw9/04td91qnrQ2IUyl8mvW
21tAWfXC9VViWjo++mrAtGBG5c526DXw2IoF9ZxlBkphKyWr0lQfEN21pTWW67biRgHeJKeGYtF7
zbDJ45kEbsASVjxRfVOa56z/fFlZKlaxifAlBBobvFaGha+Fr7JKwjLDFyEZX4rP60FY4tUxxlGe
lMCC9CxnY4QXu/4UpYpP2nrv1NKeFjUaaVWD7AmJ29e1zgCThVcY1cMChrc3wTd/UpRwWMAUnlCK
1+Fj2Qxp4C5kQf7QPuY+caUCrz+OPUmbdhmtwb7Ikaar4nMozP5uma09z0ZyVnhP44Ar0BevqekA
0xzpUURhq5k5dMHVzdMXYKTpm9bV/tREEKe0MOKELqJWJuplNg/ZDMwDc1NvWlU+kYwhIWFaWdZS
a4Gj5rSfTjQ6G5aBABQduHI1T1FAwWRKxwyqbGYawbJSGolKJ9TizpbyhZ+gnpOqPkljZkfP9GxS
ts22rn1pi+3cmxSJWi5FKvxlVUbvUn3iG3C3eW/BxjCkbV3WYg6YC/IHYvGy0/pppBIBh87oYFPk
giLK58/TsRkp2hSJKM5W6NGoU/bxDFiZtPWr6JI74SrPbcEQUs3ZR0UYscp//y8erOUybxBvFR5E
a8+IXwIP8qqibeqW2A/t0e0WxJfiD91Bcpl9DsJ7oGhTEdrZ4GwMI5t3rVlsWVe0uI5af9FpaXHw
29Kh0Mz9cmI12Js1jo5Oyzcem4CpRuCJ1sWaLo5aajemYR8K69v2GofuA5kVbGKy6qj38HCsiYpL
gaNt8gml4jkOfeK4g3YHndHzwu8p2IgSCN6+0S16rsRJgEPDyYMrlEi4vA0zucCrzwMlT2cBRwQD
bfBkKV6CjzpucfPoE2+IXTDLkb/qfAxngLGxOgXGOhza/tV0Zlpjl2vPbaiZalBvoqSCF5PBde0A
wGs9jC3gJVsj2hjxYDOzBzhDEoDbrYu+LS9kquk822Gkbk35yUoATSb2B24BIhJ9BD+4IhzqYglF
FmpOfjg8RWNOG2RAsqQZo56GYML0nFYXdxieBmEztnfF0S+4i0o/SCeuILcy1CVJE+xzZMFgWZnK
zq9EsdawiROz1E58tLkovBraTmQvcfnCP3PdQ2lTdkIygwwJhWhzV8s2XatCJZPpHG2LtdsWVJsT
/bf6Yyrr5UROs2GpeTHKXWfsennfpCkWgJhb1Gswvg8mPwRWS0YYgj4g5HvunrVCaaeBesLJz98k
Z+mJ3HotRxdF4attGVFQ0uWX0DStTaSlKPB6qu+9mkG6i1BZDIdUoXe6DBlnakYdLrBr9BcpD2lu
qehwIbMMPfURtHWzMPzuoVfk+NsS58OPl17peJS5AK1tWd+uTX1sGQy0bqoSW5mz7VJmBbvSyuC5
A19nWVbKWRKPYFDW8Ka58zqV1uqhfddKb2HoFMGauU2RaE6iSc6PUle+pSQ/CaP77dJtxazu7aM2
8Fl+NNF7A+4ozzKfhWo8QO/uzaabV6BM5nQPlLO88U5lmX0Zcmu9QDvcWkq4cFxSriSLSypqc3NG
PaaYOK63NFwW0boHLQFzvLOIKwvtyDCYlzKDTGwcI06NIsTFyxxbd9VNXeaIrqYgvTt46Y7yYcY2
gUh2g8YshXUYYnhDM1FpmTtD9xpGp+NPK16Ylaz1W4JQ7T5raFFLowoMTBJ3e+x8UIzrnLq6wi3l
JYO1Ztc46UrWIfCY+k14zgfMXW2tRx47wyp/7QEFLDuDJHDBPdDaMllJDsXuCKU/2ypJWGwVr8//
+mH8peGk+XZhS00KsKceCDXHPFrnaVYQZCm0ZBvTN7hNUgDCgcy9ITyLOkYPpOSGlj5/lGo+WEOU
BG6JWpUt29gq51XU67xqzCaoDplT11vfsD4r3YEGoIPM9tOXPHjgS9/5CZsEuHNvtmIhrlOYNpUb
J9n2XAq2qd3lOhEryONb/lIi7iPVmlYVa06TMxbGRHTrptNHgpLa7QL3ze0SmpfSBjXGcrOl4+rt
IW7E1JCHetco9pcT1vfG7Nytoxvu9sfPXIOf/eeXTtdSGdRI6uzH4epDM98Omq+hbqKfcI3uuvEH
vj9aYZrXLIdb3nO9HJw068c0izmJjFxsZY/AqKLBgg76JtvUejCjr6PB5OXSLpwxs9NSddF1eMVk
YIjzCorCtEHZPHV+viBTttLcgRKMOngAAG43kgKyUFNGEBtc95TsQegRNzUMcCGpmxK1c0i1KHg8
/bJcm5Xn7ZmwYIyBZDVDR3cl1dlneunsaZ3YDzrlH0aem0e/92d9onhrq6AVk3XrHoCVsq80cJBZ
xWzRBQwxKXq9OpW6r060nBd1XM6tiKu7r9ObisUzjst838YB0zw5ClYQ2Jyp090xZWSrEeQNoWDl
QHRuLHfuxTmLVUgVQ9tOchqhGrdZNH18bvH8HWMdkJxft6B+i+cyoieHNSYwY58vNgr3Ew4LXbEo
SJOM58hMbxJloUCeME2XQRN3nV6y4jRGVrBRU8Qh53GJm7i9Bk3Vb4VtS9Pah9EO5nCkOW+tJndY
dh94OWAz4vk0zytxNmw13nP48SijgoKxtl8taQjWioelsUoqwkosRK2S8TU1hooAntgNYbvtCJ/N
bKLo9HdDZxFd4wDqoLGPq6JupO5QNulAso7FdmCPkR87cTa1Ro6CWNh0oDZxYYg7j+91A1F1TqdM
y4MCWKVqFunMMT/dcYofQ1nPhnwtYBLMg0SPXrn0WF5m3kQp8wgzN4wyL1imTRteu7BYpaNHQmsG
OjZC5XOgNnXh8Rq+NBgXZb9/6KF8bqxcPUaSteYlwru31x9V1sozq5IiyB8eBhW5mTGYlpdyRjdb
mfOqbnEiIXRMWn6bHQJscSoWV6yOxBY+FLgHVr2htOvhpMQpgE8bzCI+6FbQsF5AfB6TbeFrqLJO
bMWm6Eanr5iURrUtYMi6Q7IqCuDKfTr1O/qKbMPetC32AlFkGIi9km5bt19GXkLPg2yZG+zMs9rN
MY/01qxIOxWIvgXaROn7VZL4a8MivW/Di94Qz8EhyCXTsUq7N1mkLVuL9a7pwfZJUiG9ahSfMaFU
uZsepeqZWyWOlQmLYrLhQ/xR+96UFddG45NekTx02lyAVUb0q7wqOFpzULxbI5PwZzWWelFV582B
i0HdDtOB/8neeezIraxb+lUues6DYNAPepLem/KlCVElQ++CJkg+fX+5z0X3Phe3cdDzHmxBgrSl
qsxkxG/W+lZP5qtlx+W6H8zd2DTh04OrtQBw3v0S9aU1+evCqIjwqxWAabo5uJkYtQ+p4VebmOSf
hXTC6TibaHFIGRQLZ5zZTxRFehatCrcBcdML7Tnds5sUR9H5bKQSdehI5NsNFNmLIPHUvcCgFoXR
QdK8LTqE2ys3SvSFnzCkreTdSeUFc79z+utXHs3nXQL0bVhS35LmD2Se4cIhH8VzRwpMm22qMBqX
wMYNqhiZnGJQJ7DurYOjfbRY6Mz3fuTtQ4rVSw3F86wQQg59sCJWOF+NVZaBShuWGEd6ziD+tFPq
NxC+JK/5nWBVwTlfYsOjDb7ypHYrsGB/9JwACE51zHE5UKAQEFhi0hM8U/P8SLkci/auOkXF4JDI
FgUfCGrZvnnBK9vBaG26EEuLNvVWZoFcNeQeWo++Qw6Gkt5JkFS54n0dUYSGxXUyrF9YlggQzvud
xyPJZx2jIeIk3B0mIKm+WKuaqhD077oVsImJXbQO2NlfunoqDp7BMpnhGdm3fc9KE7X3AeFJeMgO
pp0+Gms/vJZuY3JETB5K1qR9ra2DzDC3D/I+EZ9zAK+5kOioYGtyBcqsUUch68cl4OoXuSkLy/7q
KgWlzfPW1ZyoO2oR4lGUGX8MHDk9LKTYcvT7MGNRQ1OkbhwuemmX8plb2v2IjTV5Y/qzp0oE6WtN
fEobicif8SncWXmefPYdtTUsdVUzg+n4tIdlcEhikzq12bdJjgTHIx7PTpxpBUflhoa1oB8jfSl0
mn1Qj+6R1OKYevlcarnyGC8hYaLzgAFfHFGrNdOeqUJ/M9vMuhVtS7pvlVKNEkFk1eyjqGc3s2O5
d/bB4RJoxKkCPXgnG5sbwa4PYTkUKxeh5BoGpvsxhecoDPzPUbr01Ek4bmpLEnSQmPZemc24DDKy
l7ty7Ham4R90mjc3xihwYfRorltcrWnveyvPQ9vYkF9J8zUTVtsvmAl5+8Fq262pEF9MFv1WOtIm
JBHtZkWh/rhuMBD7HDgofFW+ayda4QDUKbwftZtzNz6qgpTGabCxoj5iQR3hHjo4gHbcLC2Mdvug
ISsq8wrk0Zk6QE753SAWxBrDRGlQJ0dUJLYIJz0kzkA6b9fYNyvIIyiPgbWnfdj6Lqm9QZq/JQkS
tM7rv7kp55swKP4rGa9qlX8XudHuJTRq9Gr+F5ix/tBApQY6CNk08aarqEq80zgpd1X92cUe6nu8
1juTgMFF0jBYHusBSqPpv0o7qva60vXVCcHNhOMkVykxkaxCyh0y9G6vykSsMNcwEWpq9wJ7CGsv
18RTDnoM4lbk3LA0oKo3B6IbBuvkl0ybOFRAWylhbOOqdRn9D/vImQbQUfEq6TtJUU6yks40YVQR
REgfoMOQQfVSAlWzW7XxIUEGt8kQ1bXWXF0I03jKUJC+MLKriZ3S0JYaWb6U+VuFDvzROhXHC8bF
5sUlI7afar0uxtrb9qaXbdQEZc2mIBhJd7sVJt8DW73PxH+k/gq9hT205LIyaiykKfEyED7lLrOR
mcSewGYw0GHqubG+nAIrRhR/zw5lDYwE/VrY/nczDZvQy6qNzkgrK6whXA3MFjZjFPJmVo69DmN3
0gundvfmONt75iPf3pR9ubq27joErlEaa6eHdmAHFM+pmvxLBYErq/z+fW7YtI7FBxFqzRokwU8D
98FmpGe6NYMPr9G3x5faUHBZKjv6hK/9swlF/1J37YedRy8uxdEHgVwgj82sRaSdfNcNyTX5YEUX
yCH+Js/G4TKybMPVBMhmaBROGD7JSf3VKzne26x4LkZyJROarV2QBXeV1j6vKp/ePiFYkphXf2zK
I7nBPGmwqS8DZ8s9EQauZuj4hG5Fe9lWOfhgq7wCjCh2ufdDTIUN4aSbj2H0VyaWvapgA20SZFvU
m2RCwpPhZ3VYbqd8B0I3fArEhdn2dO5Zbnh1R15I4zz7NpqYgmSTRZKVC49osBfwZm9TWwPwS/r0
7MLy9NvGYfDllRtS68cFwVC/QUVPt7kYHkDQPWIR6zKP9TI3QqDs7WSvxnz+KbJueuqdNbzquKyM
N2Zl1rJ1GXH6qv1t2oQBlXE77J1iTFaDS8ZZbxfoobL0Z+G2A2XQ8KaILyH9BjU3bFmUXzLmw5BP
wWZ2Le/SRedUue1TE8fHoqcjkn7V7BLPj5ZmgSYgSdAIouhs71XVooZAU9IkREYlLj33ezAS2JmD
EUScrRYF/oiFae57p9z4Vn0BM4hMl0uOR7rpD8iJN4mqd6Jx9XV6/FDOPYx2xj20H+uAoeEqNNqU
JJjuNe/sXwrC1mrkf4eojvQYc/0uBfjBhOWPEXDfF0lf72snP062+UvxcK4Gpz08xIpyxtYLa7dG
aJmYOWRay8+XtQt2moNQeS9VgK4mZ8g5VJg33wyUGcc+k2uC/KDd4fFGZSQ3c7EasrXrK6glU7kX
KYegG2fdKk8RPcG32BJMva1tmlYoLcsqM7kpQ1RqDB4tG43XlL65Kcu6WdqUgsi7ARuTcJ5TdEN5
t+uBiDwbB0hetmtz6n+Mtsy3zKS+2vHqsNxbmrk3bBwHI2DnoO4MiDyx2ccFGP1rXDNBBhibyW1U
ARpgqKtH/93QwcPxI0MqvW6tDQSLrVOrtZb7uuqp/whcdMXXXIij9OwvGMfbpAkIjYqDs7AEIDJI
UFxBfD+0AXtC50Bcj3Wz7hzjFA7+H8oWoNGIRF2EYWk7bCsQ+K3M3/LY24mseXPcd4e54dKPmeUn
NkgKM03w1inzC0pKDnPGOmpISosCTtkJ/g5JDyQ65FhfF+TvomQUGbvGiLmPirszMMjHm8+ZpzzS
hnIfvLQBcL9BedqUvMMRtN8OYj4aFlTN02hyIchq1/HZfRJ441NcH3b9Q/HZWc7FPK6MplhbwB+P
eQSaUVWkKRnMLH1epdip3uCnUyqbt8IhGa4h+8dnIhYWIPbXbeufWJFAnL66OdKyhNyZpXdxjNRe
BQGcOzNcpbncWaKnS2Eku+49+oGo5N0TUABQ5UV4ILwLbLO1RQi3ynoEkTWWOsMESZg7V0kOtJzj
XelE7cpH1r4Y4AQu/GysNgE3G7o4wE8+uJSH/pTmvl46KcFinPxnCCwhMT09UWQwBIoWOB6gZO/A
zfPGgAXX01hw+LjJ1mmjTe8z8S7bGCm73667GicTTkxj2c0/XH8kSiPYauubLQVJ3Ftlzr9U2W9C
Pf1pUn9HEJvFbqPIj3/9UALA2k+UQEw9jFMVM1W2AvYKDvoORzl7vsPVUCbxIdAlwvsOFB/4gEtT
dR/krv8qKf4pl82llRgd8vrhYMPNPjHzfAYkjRLL/CD0ZEM9YeE3rL2rmYjvoFfzLkyR7Keud3/8
BPR//6kkXrVcb+Dy+CvfC34nqpAb14rqFX0v44oA2RkeXFQbCRm8QdjJc2GmZ2PEMjEQ63aG+vGl
6EtWpjkUa6Gj5tUqHAQKtcnMYKj31kxSoE2jkJm6XUocDwuzgIgSdcienbTcBIMnD6RRE2yPBG9c
AZ1K8CCQDASBCxgOqQmLMYyiQ5FPZwKZomPdol5kihcd//ol8H7IcR9p2nRH19cBlXld7wKYjWuk
FucOJuVyBgN4kBhECMc4TFrc8jJm+q+abF2VrvUiboE9J+cmhDFa8/5xjibZH8LlKyRULQZBSxG+
MEbryDTHvU7Ku9CifYYtS+rHWzmb4pdtLVPbn5fV3OvDzIJ3FSVDuTMhEy6U9udTFc47ELCopH/r
3qrPY9rt4iIIltyvzkqblDGQmKblGHsefudxlwhtn8MQaaARZJe2P+qkVWBJ6EfD8XFWJag6J96Z
i9+QyAJ+x1iXmbeM9SBfhCDPhIE6Alr7TNiMybeCLqEn/88mfjTCZpS6O+EH8YaeujrU5KMu2B4a
p8LhGMoz9+QHY3a1kkckKR7lV+aXUxSSs8bPpcsDwmN0HRgPxgxqFgSUkQIru72VWftcWCXvPNMr
YzLFKiEci4RuFhK1EexoR6uXzu67JQQk81TYc/rSufrklq781LL7GAhfRbfRJls3Ry8y2Om4VioT
m1AaeitIasApOwebgMJ0pQqxIDnbOql5BEvGQcMffRL9ON/aGOB1Mhvnj6qz1k1bzyDa8mnZK/4G
7nr7xZeUdHHcLFyhOJx6/ZIVxYdjCr0m26pCnDmZm8TrsRvWVOIewShyxPAlNGdCafvXKIe46iJ7
57VLy2YrONgXD12JmRZA67mN+syyoB355T3QwmQTkgfLsQIy282mvmVx/5ykTkVrLQTzGnHqjA5f
teNYdyhH0wZrkwE6NtmFosAsYzoUIbX9MSTQjskcec5bL31tzIbxacnSLXjsw1PkomnYfsfmGDDv
AcZuMk7OJIs3IxinlTH646oWM8bBySoYSo8kwGFXhp5lQ2isCnlN7fQrJO/y2sPIvSh01boxiHkI
/avspHfGciNqJ9lFlXHrMyLKdJCMB2j6IXBzK1jqevLJeI0JVtJP/qymjRnnBjP0yNozUt7kjSab
GEkMUz493LPcvxQzNilnHIPXBFfsGI/kf5hdtWkdaziXLkql0mRgU3LzBI/HhMHFuOy7dMDCFBNR
7KdsnVrxMoDZzS0yjXwVH8PWagMcvMrY5Cm5jn5BLdW1PziCcEvVEgvw4Np7o0jcTZF7W2iA5YEg
S3Fu8q4CAinKhT8HJKwZTr03Hl8wE9eaJTP9cpxjCxTNoJcd3XaL43QWkc372WYXUiVuucjNRT11
/nmMoYzVqq13bOSMgy8U3rK4fZedKX8z8KR2hHMZ1AJdbVE8on97e6Usifw/C361FYyK2aujlVeH
zTWqcY3a8wTEedIXt5n9E/Ls5WhnwzsRkRaRcox2I1Ez6XQQYOUjdOqoR+PW5J9DXoHndNQWtBuU
+ZE9EhrHiAmdFb2zTKH2sWDsyiSBNhUuUpm1T23AIGTtC/KDy9YRy9nIAeFSFTbJMJ2UtKdT2yu1
U5F3jkXsHIqhcQ50P9tq9sJDLQI2YLMkKG/6YqnOONCqgM5aDyeqmJZdPiUL9npUnTp9tlXj7khM
OXsT9j5KWgtltIKsPZtrM8F9U4mk/GT7PoKlG4Zr2Mbjhkn8a5A5xZPvx1tzSD4p/Out5eXOJhdk
Q3blcPYikT1N9jllKjyb16z330Kz6eEkMB2IZ5nuMlGal45VlAXvG7S+0sc+HKki4/A4svauA1ky
9B3Lq1OxzNC9B79X2q91Wm2LQBgnKm1epnY8WgHrgYJFQj5odXQeeUF9ASmkrq1XoousSz+ziMwb
L/rAynNyepfBVpFjPuxSzmPbM48VQX9RN6ds1up9MMzjeq6p7xvd95fZa5xjZAYAgkkuziaEfsWU
NRsNq/uRmlrusd3HRFvmN9SB6j3P31U5H9I2HZ4kVV5G+XfIwsgCFMptoELGWY7HgiTN84Lkz6Da
xTM0ZyyI+a22GGoGRr+0ura4pNCpUcKSaoaF6WJ19RvDsPpOECWGT/rBQxE1d2VY1ObMj56qEiGm
jDp7a0eRs4FJ9KT5rnaFwDtfZLW/eyxEQb4ASTA0JRHzqZfQJnlION6VS3sm+qBo3z0juc7rvNQY
taPpZy/r/sVhA+03yWszd2QlzgmTM01OGNpgEeGXqdJ8PTSzcYyJaKxZ3yymWOCWqXdeZA+3ocw2
0sFLqXyyLxPKNnJZ5nVLuhriHyZ0pU3dqh4tdLXxBtPZCpKxV1oJrs/aF+sI62CsjgUTRH8mRscI
bNaRMcQKGwDv2BYmsVZlt4AxPR4ib94kvfkuR8yxYWhUKxiMfHxANSxgEhPqlhisTJ2qYrP2DO5p
OqTxC6ynYp25XCkhqpKdzeRp4abCOPP9QzzMCDXJLR2e5XsEfOkEzOICrLtd9CPw9taqaFxFhLGx
zewFuOanqU7FPrdQCVZ8cJal736mM0ovkmGaJZRX9q8uXMqhxslpgX6fqfCejGFvtmm3NB0/gu9a
4eCGx6XTcVNmQu01GqVlUuaYjE25H81mga7AvrjM/fceOySYt9jWjcDbYyq2rknl2lDCvW5jss09
g5J3On8FzHlaWm6VXJSap3+jwSVD8D/+pob3bAYNKG9Z7VgI8eCSIez7uwsGMkHXk77TrWWY/7Ao
MHLLQHdQladgtC7ovZ4bs/7QeB1LKPJTbN/nyfiq83KtBUf6aaCLEMHwZPZsWCiKINHH3/5s7+ze
uzwUH16Y0i+XxR9aO5Qdqvk3QvR/Vcz/8xtwhcB+QOmBnvihE/+7dyRsZZERQkUcTnUz2BKGodsd
EmKbRjG9pWZ6H502+zdaPNN86Gb/rhB8vG6BfOjwBP+uE/wXKd4EghAYJI6tsg3fbDDB1MFg12Vl
DXtSoduto/tPI25RJMcMADPJ6KHyZfRqIFMrGD24w1kl8tZ3XflhiOGFcfsCg7S7GQ2EAINxLnQE
eyCbbzgl/VWR6m49HLUcXNb/KHd6uhL0dBH6D7Q3NPmEYRmlsyokfSFKhnQgTol1Yd5COdCJZ60G
H4Uf6CNjyYT1Z1Ugsiay5xw2qJpSe6cjPPyJRg3G3R5XQO+HW4u4EHQiipjDKB6JyVb5DOr94pX4
xC3ILDQbebEVBvBysoMC03sBT/2n1dEve3QuKbRSSDpfblrdEuXcsnC4O071Kgf52zbca926L200
vzmA7Keg2KcN/0YTGC/zRLBOFO06GAmLsU3PoWVta+LhCda61WPJXDR9je661Ajt1DM5kDc3R+Wl
sx8T+6QgdTesNe9eb1gwcsWmhlf+wAI3xF74j4AwV+4IvO83sQ3wehpJgkgIY/wAFI+AiGgLQpFK
oqhbgyBw8zFT8Ge4hoZBnmDsH8tsDdTT/+cn+f/riaFn/P6f/+PrV0HyddJ2KvnZ/Ysw2HYfMSz/
dz3x6yMP5j9u6uvX7zb+b/7P/5QU2//wH34Mpuuuy7P5eGT/yXojDUag5TVJZOWJJX0VXe1/xq9a
4h+26bgSBbIl5UM5/L8lxdL6h29zoAQEpjJDEK78f5EUW/9Vu8tsxDFtD5OkkJ40//r9v51TjzW+
q3pnoDB0iSCzixNtxaJv3x6tWTlucy+6Dvp3b2d/6DzuQx68PP4LJ/NQa2ydmbd/HKlxbdzgkZ4Z
C/ssGQK8qv0UXSfbxkRt5q9UchfIzknWnMtmprgl78CBK/dlRAzt6Drazd/eiv9GluzY4l+tMGAt
mXS4puk7Hi+ty8n4r0dwz8WILmYYtvyr88qW7UHXQD1ZmJoLQmAerPmrZvq0aXvnjtYIcx7paY7o
LfKY5S/TQ7ESoE8kvr7+0U+xucm7HgFR84GErT4Jd1VGwr6pprWPfQm8nZC3sIQ/kNXRHrnodCAZ
fDrwtKI59kEADLAPjr1XLzObG8lr3Pg+QRM7elPTrFslsj3bF71IQKjflI5/V2F7EaZjnqcahWbo
WCRLBckxwUcT2lN1imsmYDKoDwgpx+d4IlyPLQzz0jxcjykIPojxxBnoB+OrLrsN+2w4Cl14CWcb
E6znfDFDzXckfu21CvzT4HpnH6HSZyV2bam32TxUH9BmYALE1iczsA2cDkET7fXImWtgPr5K7vHk
VJuIYv88hwkjP2nJ7YgA+/iwcS9BP8E3r6a3KDZvjVvBd6tjkrArYO6NnR/rSrm7WbvLQXQepzke
X9fOn+oEcynaRhSygTjnGJEoXlcdo64VyH4wFBBLkWGl4gBpnombaT8742+IxRfXwGxdKGxmU+HK
JTWjwXQRMFQ+dsQUEdlxqCMmmZb/4oOQINt3QPTXJv2majO57GPxoxnM7LVzfeaIefOK6iaAQswu
1QbVcLD9MdpN7rsAPGOgZ/SjQUIIhr88DASeyXIt+xU0qXKPCtJkbcGAcRLzN0FGYqHFtLFC0rfb
+uj1oAIa0EWLgjmPaJKLhRtIOgXlsnhhLLJg80Dgi15aI2JogQqIWIFskVKzOo/eMO3sV9ZrcoNp
+ztLED3Zs0Yl7M+HSblvOQm6DI6TJ0ZC1IONr06hylklEraXROC3pYr8rUmYwEujHbYMrTpGMvxR
1546IcxoF6MfOUd3dNJLofWPvAvhTc/NFaHhVnHhLFPF1syN95I1MkweFkJtwKbLh3oyVvPdm7s9
Y98THQcw+rq42/rBoMopRwNnU6XZa582ZMYM1wwylY/5kA2xu5GafTTd7GL0xC6byU1gH6V5/6H1
qWSFLeLcs6MkQBAysn7MgBoS5IOfxmOBL2L/ja6oJFKqIu0H3szCCeBRrYMmC1dw7U9VVn26CTk6
QZvvET4sWbFGfEISkGwpYZ4DqaQMGK3znDvb0p1gcxlUSgF0FmseT5WrLpk97VyHpp0nZxlZatua
gLHDaz6ll1qpEwOpcyufYtP6aZmI1V3VkkE/nx9hBE3qbZM+3JEnu2+h6i1t5Dv084DQ0yx5nUT2
164Qadl4miHTqxC1yURwXqTT7zlkkxilA0UvJbezIpQFSBHArypinBcxpefrXbnZziUMxsjSH33U
mhCImpUyCcIiXLVg0m+/o2j7zFqvXjmG+5ckP0UzdbDrEB/C/GQYx0r0allF4I58dnNEzMrSf+f9
5PCTqIw8ZEzagdxXJZAeo5ckIblLovSvCBHYoNZhV3dym7ek6N6oddamOxLV20V7vs6DaBRqvxza
ocRLqjI0BA3zcqXODhGW/I577ugOCfSkeC1m0PGIv/Ve2mi1pVcgEK5vRKXtSOFBL2otPDn90IHt
cBqFRz5iCB21GywcA0Fr2XOZ4VjBp2DH7/mkz2pW24q/frLliUDDk7KxbLgAQFg0TMKjm2TnNWXm
umf1uEG79yMrIzYX3g+VxG8mIQhhEPwBrv/bCOYAsZ21r5P4hF0QoWOPhni+xm3+iefCJ06wLNBq
DBUC5iRyFsAQzkJ0WxiQqFutvtr1pXFJJ77GIstxP8Q12QJ28i3kx6i8D2Msdr62b14Ea8kU0cJ1
22jdQx9b+lZwFUP5LLV3qSYiSYcwFhxj8pc/jBx4yTsNa7/PB/ZQQQjJzUrIN0e6Y28rGttn0WZM
ESEAkfNJ8JZpQLAr499zBUzY9ZdeGoMddJJ3HTMQ7o3hubQRQDqNce/n7mfRCW9HyMKnqNSPsVHe
svKIthqwv/SK40X6ETvcYGaerpJs5foDSSZwTWTe+9t+5vJzW35JFDmkpIBUlqArNhOkxXWfzk9z
FZiL1LDXGAj0MmYFSvhwes668JFmgV2jHe9TmRJEpirkZ222VGwtF8Hc9BsHzhBJZFzujHCggmPt
QEnZ/Gwf6586a93t0IA/s2DSRQ024IbEkGcNA4e9Ocs8ZqYxsXguMBthDs7BMBQSdUKuPa4GDhwg
l5ECa+nrTRtMV5Kp3MUwfPJNotYKMnvDAAoblMloX1jZ9zj6Jpk5/vtkoh8psXQMZf/BFM9ZKk9d
DBdGnhXW3w7TzVydMSYlC1pRJKJd+mN02VG1rrXw/aRbGw9WZcHS21bOnWhxEixRniwg5fHI9E69
HWTYnv76Aar4OslEum3jeO8iIF4EPV8HBgRoJCqHNhDbrB5MM0XkZbW0XYzouxafFHYhx0bdjtEB
/BVQGLaaNHBtO6plnj8+YLhkBixGflT+lFHKKZz0t3K0Cwybwbx2HiJFryEKRPH2Bo5FRHODkwLa
lgvGqOAsBOLPX9qssJoEFAe2t8h08CbCaCFysi1tySo1yy8u2r6N7bEGku5kIe0XzlLP4qrJH0JX
ZbxXEqlg3ORPUUfwjlFTi7kH2yzbzYS7Bqs5i45MJSeQjQzGIOOS7ludRAksy8mt/GSS6AvZsDbx
DxQG+NXwXg0J8XQeiiZCXohfLYZncoJfYt1vdMd0zCUxd4EP7k+sSSYyfVwfw963Zqx2gfWicEsx
FJnh3YfklxN8xXLlKw+4ceda74qZ+UXvmo9RUnGecDJtcWY9YQn6kNMEBcMFVQaElp3RtPZ1Od+q
mu0OOc8Ub9oedplJongQoNxOzYuMbDxCNd1nM740A8k4rtWy2uyOcV0uk3oAZKdna6XFcHetqt+I
0cbFXKZvCYl/omKnS6hrz35Y9tTffoaCy6168m9VvFWPMJjagjBSVMvBmg7hkId71zI2k/apehJI
NxiZeXSbte/UbJm4ZLJ0+lkTA89jmOWbCNFsSwqVX+vnfAo9noYoXndA9TgDGpx5vOTu+HCYF0aB
qJb8P+pWlsUHJ9PfPoD9Fad2v0SAE8HnD+QzY8O7bw9npFLZfTAG6xJF86up8Yr1ASMgBxXxvs5l
DeXC3uQGO6WMtbNO6otbW+eOBEQSj6hp0PUPONmWsesQlY6fA1jBliSSeJU67BdCR259TZeAQK2f
NXwr0/vuCOc4PRhtfYU+OM26M3GR0ckuDXkN5M4nAfbqIMre4uyLdwkqLTtGIxwPLm5GzX6LTYfc
TiRZbFoTsbfQUrJ3n/2Hrlsw0sjTa4z96JhV5sHqhvdARTCPGdYhlVogEPY8Q26Usx4TryObPXqx
GOz3dbLTyh6ehIyGpyjmhql7le6DjpkjmqGYOYscjmn9CfgY6X7kNReLjf4m4lW9F6kHpisdim3j
8+iko/xdq/iUSe3DTEA7w5DQf4g+JLtA0rNBvpCDyBe2K/zhRzKx2l38n98wBCeQToO9OaGg8zml
Z3KS58kxnqzBoHRjf7Zwg2Ym0xCicpCiCUzJukXyNL8m07Rus9l54UBkOsO0fsHW5N4koXrKLbLn
GeI37K26Q+/7qJCy9tbYrAJZI1DegfGCjz9+Or48DKb3o7CHYg8qwzrJ4MlSeXwZ9Qn+NCGf+YQs
2ocZ1Hf6RzPHT5ToX+iWviX2CT9GdRFiJ2TRExgOuruWyNFRMOZvvd9RMlHCMG4d+4hjOT46vQfq
N+dF7NJiD5MWKXSAZ1ICf/WsHxhD76SoIOvA67q0Ga9Jk076sVJIXDSmQJU7WZ4ms6nWXinQ6VeX
rg71GtEhhFYzxxARvcIuOYd6h9QCBJMkq3G69qjmDeMD3ly+g8pnLIkufYFXbtghLKSUiR92U9KV
OgKbUbo2JVzMqAzXeVzFOz3ahNzwGFRe+h551m62yBtvVPrTC6vraKGaRvC8wg6R0ckUB50plxfG
fndgeoNs/3TwRMZJF9za7EFYJTSI8LwOsYp51ZiOF1EzptjmdbTvdL7JynrVqjp5ToHCMm1FcpHk
LAOtlo3NgNPnkvVi1Rmkhjd15TBzKJ7IB6vOQ4QZtGWtusGOQ+Fql8kyCuY/Vl2Ba8lmG9SWhRZW
ZN9l/96kcXtK+c4CszHYoxAG2hTbwEMHwzXBzqAhcMQLASHQ1BRTz58Z+iufU616ON1GSh3F5dCU
xN6pRownbqzhNW9MEijzEWxRipchQhf8zDbGJcumt8hKSu1b5Ml1m4TJBW/Xq2NOcb/EkcVbf2PF
CC1u6KsjEVrVIXA/TSFtjRMKEY9FMtwKL4cFjQ6Jhu+nvHBR/IWGWD9MaW189soY6y12ll1azUvY
Km4xBAvKqqtpxGuRdsWWkx617uBu09+ajURajscwrh9hYsTIup1Ba2K0RGgOKyjrvzIH4E7vyd3c
z79n0b2iE/kS3rTo/W/EXD9N2JfLtocRQkIRwb6Gucgr/5AEjBjAhof0DenFJ9AzmK1TY9lEtMYv
YUOIBdP5uxPoy+CDVGFaC5JJGhMFvUu6GIQGrAbLqaZDqrW6z6qblwhksLRO+QDvY8RnFGbFxWed
t3JDAjyyAEVss2UsDAc9ztVqCqxuS8pdX8v4XOXVyFrL8ElEchFD1NmO5S6uECRcnOTdwhHQDMnl
YRyTL4uu0tS5WfeT3g43suymDf8cKLBUBtuxonBJExejtBzfK6y+B5g1CsC8PQwkLEUtIUSSA4ck
nGXZ6f5guHVwbGonWhlzWC+HIlLH1OU8IQvs7Pso2tQcos/KvpGaE61L2E42OexM7Q/4tMuchpTH
T+4rMKAJIIKr3ZwI8FIEEJWQQ5FzDoCk82RY+aq/Eq/JAGU2N41u3nsDMGf7qLQmce4fh1gXdh+d
6KBdxwREwSx8C4M/DfbqYKLB6Q03W7ZJjKKhcdHjTs9TOCV4cVl1aNeBdQtWbuDxlkzQUO412com
bsBT81FNAy1idkYlv+kJn7WYRq98FKh8QMJVEJVn21BsLiMaOndEssQTHZXNajLGrTP6LxH7zFOK
STGKITAlyDoXmYVuyvSeiSZCIFzS/9CanChrzQI2vu2opVHdov/F0XktRY5sUfSLFKGU12upvAEK
Dy8KaEBeypRS9utn1TzcuREz3TRdSJnH7L12wECfPeyW2N323kxGf1UlxJbix9LcqDfgKCZMP8nR
fDf0G76D63PJwyu1VRv1EvYZrtV1OMK78Y3uAhblMoMWZ/KoHlxb2KyFQKsUIbevmWX6pBt07LUo
Y4hdkxnZ86NKpLiq0qPcimG4T9VzEFb/Jqq3c9iSGC+c5XnRZrtt9Sjele99SMPCPWLVJGaGKSuq
EnxsTYbFLevB5PFct1TUG1WYhxqsa6JVgJszrXdW3R5ujzqC13zfxnzM1U2bS0pPDk14wQE0qqfO
7/+olkveK9U+xahBPLDUayJf6jvXO3Il+idDBq/uOHcIIZrHrmZ/HvoUnQ17oPUyhFdejXTDjHk5
daKzDyo3t14bXFocN2y3l+/FmMgvlDGMVmsl7OalQrsSTbpTa8NH+RzfREkOsVNJXfW7evzjrQe5
oGxI6o5aldZyFwpnPAUz2MEaI6R942GaDCj8uvgJC9lh/Jm/zN40X4DvNmjsOhoBlS9AZEW+zgjG
3qSt56CrN7/KVOszG7U9d7o6KCzpq5Q9PeED+HizeL5PnDfIQNgNpaCLGAucD5UAlOUryARmq99b
Wz1Sojy0XTjtsWiy2xmXm3mvG9bTYnHStsXeDqH7E7K0QZVkI10bOQfr69zSoQdZ9jSO2RlxGVxJ
xNDsPq0iMtoiPxXjc5U/pF2F0yZrn5pmuqAwLHd5umxdHMXMUAbWqkv9MvBrNktGSvHQOx8dG8Bf
5ojkLYTBSRTc8x2ronFONQfBhj+OSqYn37SwLPtQl1TgSzGByJCoPRkg4gMIN0BI3C2mAUIdS+tV
pM7WZOS1IboUh1GRcht2/n1hjFjRClKtpSGXlbTAshqoe5gIPieMtKOGMLfLJJoI09eWfI1qN3bw
FH1c8rsML2sSEshWOqcGb+8anzrhxsz2kJklr3Nb5auy5fcGBTR+bBZCxsemmfNTGCo4Tf572PW7
zCHLAHGOTOp7nchTK/pHQSFY0HZNyXkIy/0kQPX06iHhYumMYWss5neDDDdyHKKICgWoJKn+4TM+
Gm47rDD17xuVss1ritM8d4/t8BD0vBb8FiqW6pcCCe5IeFvXAWdbuKwYq5o2PxTi+8pGP0jUMURb
EzGRkd1WEbSpY6qDpr1k3O1N41VrtsOSP0CtCX6UkYy9Hf/Zjzxm39Hg7r2i/uDlXBtM0XYZKj3D
QkvdFjCdiNEVzr3T+WVE0Tyz9SzQVNkYqyaPcxq09Nai38v5FDNSSfXEvCc8FITwrOyJC+m2Epj8
/oXP+J6WNuALUDJbc8p9agSXmWXDNDvPNoKOBpU/zj7U3whf2QTUr0ZlPotGiJWvT1Ylj7ZF3p8b
auo81KK+afzkvfuL8Rz5j+YM+nACjuCiG987z9wRzBVyAvXovFvne7ReO08c4oHPZ8HjSTankT7r
ElNSHoiNS0T8aqicC1rycrXDOzjloJSC/tGadkKLbeLodlNUwRUBCI0Vhlx2XEzimHz+dSbQK3Y1
UdC8OmJ4V2HwNkjvZNuWHfl0hJHS5pXT7bkr9U478sTK7sGDOUNBy7o1a/CLc5/QnZcpDQS3rhLN
T0yMyrofraOmZNwQDrMqKFBJmJjrEbFxfhc2dbt38KyUpnlHFOGrUgx/A/ZaKw0OY4PlgyAMRvxD
OT0VgfMvl4KOJzxrLd+I2WLUecO9h8Dq219fFDfIck0IhLwiAnvzU6QRangw0vFXKey/mfc3+EWG
V4rmsz7LJai3S2huXbq5HU8h85N6Q3MN3SPUpBWk471bNkw5p35P6termbg8fIaRUayUHuNJxNGx
/xlCVV1X5vLYFgVG7daLYpn4kVF42WbqY/jKC2SEuGcebLsCunT8WyL6QxsPg100vrumJV81Wrdb
k6K0mYJuX/ggNLreZih1wTTln2w1OCAC2pPhf3S6H0+tD4Y0ZT0d+vGyHmRaYiHwPns0vCsXek6H
63mSesIpcjsmJabknNTouTMgYqUzQ40M5sGs3zKTwNqg7IiLyYlg5DFd6CBv7cp7r1tngxOa4QMG
OZKSp2EbBJhdYh3kKGnwyDmp8UheKW644q3RjFbFXFWbib5DYAY/pvhJVrjizG3SmxGzMInURXvn
sKLksHzcoSFlltEnzlFimdiJvjDQwHBk+F2BsM/grWpKfK6xiS0lcbZY5/vjuCwHiJdAkcd5uqAn
W09dcyJLriICZXmaw+cc5T25UUi/a0J3MeYZCua3QamIHHdlfxkCNkfq4ffvkd2uhD+igC7fsaPp
OBObRI7xSprFr+26J13RGLpvs2rCKKatXmEOOfWNeHVag7FbwwvZyG5PQCTzDxxxxO0uoiUVMR5l
5JtVuBY3uxCjHTzHjr2XOPjZC3k9Qx/3k2AB5orN+DUyE/YdzlF3ArsrsNXM47eF0qL15u96Woad
YwAm9wzAZZByIaws1WY0nF93CPYJop8Zk1CrLLSosw+UxfYtWjj5hIn0p+ksrujGvE8nhyJrKkCj
ViWpsfJ2nJLzuastJiOpxtHXzz2gvyJ5xYf6N1TTibbeu9QI6bzZYWpYBBi9B75RSQGAWg6jXxBX
0yEB5RHoPH8ImuzLr6pdL22SLm068NTKnhZtmTuWrOo4Mh5EdI/bqkjnjTDiszU0z14bm9vGDIpd
0ImVh7uYAWZcrjG3vWN6Tah0gZ/H7fzLDXHHIKniSQLlsfQgjJgXZg3FgjBG5os8nRESjk1tEEFr
OFW+MxIZICJn8JkZwca8ZQZ3PoJKBYFgJRaV7aq8I3+gt3dWsi7MUt6NSfudWClgGjslMPgn94rg
tRivjFHNkRE1g7URDMxy8DL/jNK+Pnr2JI5KOV8lm50VyPl0707tMVOjfHDM/C+NxXtNaMuGjkyw
9aUCMntSQAq72P6jWVBnHTI/lgQJVEXKhT9zTGkx7VtVHzFbLIfGrp1j56fryam7O9sb+q1CUJ1S
50/+TbfOMeyzcP6g9PaOBGGr52Hw6aXKmkt7CqiD45bPJu4uZZ0Ml44+P1qGCihIad5s+xp3SLaf
l7p8ipuGi8we+s2U4o5RYGmGwgzhdgd/nubktYLXEIrioadwPPSyfaDhfCiwJWyVM6kdBblkUtKN
zr3FpufB9+lgVM8qj5eF/JTagU6dV//CXuanqgkJvzXCo0+Vx3BNPxbxhNnJIKCD6WDP1tIN9L+s
K73TQrI50hvoCCJ2TLzzRKnaOOMbOPLrcAKCNS/pK/RjazNX80+dswhsOMuPktaagitFGdykT7Ya
+eVcLBGQml8zZVVB+ieJOjFNgEv9EjOXigKH5Z3b5pQLatPkAvvGQtNpjikmYN5jBKS3JfBtH0aC
PAdVXZMJ3k6YP9FSUBuSER/UI6W9dqMyY3Cr86zAel3Pu7phe57Ezma5ZbiQfr7XuopXYCtsgooI
bav8ZoO0AgaAD0xZDEqioO5cniin2HoxVCvMVA5vLMAT/L/2xU76hdVQs2ykptyED+zYabanFWOa
aYfZuhdmCAvjucQRkJeJPsehz1AZQcKqYC0INp26qRiuIbDLx1xC5Wh9JOBVYx76tkKtkXIgp5Z4
uYF/Ysf/86fevZtq4zo0AxttYb6GXhHubgK+wC/HY7xM0VAoTSZG+54v8tIlWf4CimKFTa9/ajOi
iESp2aoQvZYavfGa11ThGucgwLAifvca1NQYHa8CKcfOMBz16FlJcELS/9J45KmUy1vs12c/ADAz
yR9CC3mt3Os89Gu/j5lduncuJUJkOvaV/7+YqQEaFwc0agtoQ22wbpC3mRYfeoPRcI2lBmJX/Oiq
8GGMd8bgvBs5sRiqxgkTqnfH0ZSidvCTEqC0qr3x2GLKWA2ufwg42VeTETznRfeeZT9x33xlyV8C
aG53kxk6rX9nzPP7SBx3HN482Og0+OG/WW74mBNsxhmOXjSjybTFNRjEsU3VyQRxgMcCc3vRyFMG
rTW1s79gke8hW3A6nL92Sf9sDpiYXS605/yj6yiLfTgE3u4vMxnZuvxqMzODdd6afyKfDuZUQNua
v0K8uYUNGggUxh0N0PNoqnMbWgeLVJpOT0/TZ4dznZt7mVcjTnzp7RbYr05TfkBBarA8Q4tPA+4T
/m3YZf+cYHxYCsyP2HvAqRyolOfNGIdbZ66BA4Y5po14aS8N4sAHcC7YcYA09NY3W94LWwjnNZ7z
v1mjAwlzaiO07/pSIouNXDndZXhiGHrNu5GQbKQWpvM0pMaltNz8c6AvjuI48damcuiSa7+9z4Un
zpiP4Zh5pJDQoG3ph7t7JhQ6nCHN4yQ6YQY8wLT5zotcvUJmfBiXD7dTiFVzoGF9ht5Bjo1GjVuv
e8/JnqQjYrZ+oJZKC623cmSJAW6s90kovokWnzdtUuR3XTKcocQWZ0vgy3F94sk5eVbCAc2hSQdZ
5+TfbJampc3Dgm8ZhbEuem1uyGJxtl4SfCWWBCsrvOPksXovnCSlGWTGMLljFJTkEGJPLrZ83+4x
vSXbGIW1U+ivdcsAsnDkXiMi2AlChKO5meTRSwkOTobgfhmdZNd7I3pw3t616mACs0ZNmIysWy9Y
9mWj7uBPSJaOVKFy7rZdbE1HU38alvmvTbFY4aDJT82gmARl8dphcPg45M5rMgJ568EAgCvb4W5h
sSnTA9RXvi3O7zX4zng1AK3icTUveK7ijUjUUflpZNBSfCmB0xUyo4/ndAfwLmUKvFDqVSx8HLDv
29imM1Ule7eKkyvyfPeiQSk8u1DlShyuew/vQ0LA8LsnCaOIcWamJpIa/EYrMGosgG5dypi8Z5VI
9glsGVYp7n2Qc4zkYHnqnj4ZHg6GnenDiglMn+cgPRUmmQiGdQ5vSpdpyZaHTJpP3DUIaGrD2OUB
WgGvav3D6I/+ul+wjLJx3xG3Io69TzMZe84Dkgt9GmbC1tWU7RXU/XUo8GKkNHIHa5EkAScN+Kxe
c9i3olpbs0vKURnGd+gUxGXCptbpKIUmCSyaSsoRgb6jmKgPk0Uv6NYJU09KFaCH89lKEaE6s+2/
BjHLWWjwcdTyZhUuLMkJW0DRD8svFuOrHopjwfbh3Ic6fe6CgQSY1i92XsaqKCfHTaUzMpIMs/fo
ooFPvO9+5Pe37a1Yg7Dw/z8Wb2LdiAV+Dl7CtHyk8GP2Ecx7nFbg5cbgZQQcsprL8ij6gOhICjLK
ZTcvJVlKSR+lSQhLffHvvQTOjdVQh8QThRKZ7VHBMG6ANvfBNIF+gy8Y+v6I2ifsn2blnm23BmXF
f/duSonZ+cMeHvlWiwBDfMaT7b2Ons1O0D4YLjxSL0x/uWDtHhVCq/w/TCpllA8UKOx9Q8cDeRMi
HRqan7rDUyFVyHuPhXQIYJCFxVPjZwzVlgPhg+4WXLLYu/EYYz1ur9xo3QXaBL0wkipiLMiYZs14
xKT3XklnYWCFoNAP5LN00nKrAjQkjmPknAq/ia0ORu3hsUwpuS09PBRGYN2nRnaySuQRfaanTTOR
EFBYZ2cIfg1Wqa1B1upEI4oyIL3ezHcsL9EgEfPN9VZ941O+TmZOLjXjsvNUHsm8XQd17p6DdLgO
sjsJL363hqmKqjrd88QEwIf0iGOXjI/Wda5jEB4dSkw2I/FqdDrS28nwifSc2OtKh3fow0+imifg
2OwQuRDK1SJYQ6FX88FtbCa3Sm5rXx0ZfnXvAgvYpbnP4mE+cgk00DPT3zrVOwn5BbgmjxA7E5MF
DsDJyE2L767EDOcsWD0WaUz4afFosb6kVfJKsAY9zmLTBKnByJhGpQBdaNA45GDhYIVm214O92YX
S27XNtvKkXdINsPXBK5CybdUWigYXRt7E7llYLYVV3xIrmVrc/J4bKfcsliXfNvQT+rrUgb/VD68
kt06jnrZsb0Od8vI+cLjRwkwI6JoxfCpRD4DqJ7ony0W7UmNgAt+yMqwgNllrbqGFRwxx0/YhizO
n50yEUTISH3YGqicqLHGGsRR9j6kAOvFaVLqSY7zQunI6CGnJax6YyuX8sEAzYLVqKcnFjxBK8cQ
X75Jzrj8KhveV6/Kt61dxlGjughoF0ur4T13BxPPMBIKU3rbFO6bpZMPcRnRSsbEPFLA10+jDVph
aGy0lhp7yiyeXDN5Rxk3rl351xf1gM+4I2Vq7q8tSsaVqNtyk7ncLFnCpVb4T9LMP3QeFhFebpWz
lZLtnx7lX0xSHyjXfqVnu1kLBJ27fnJex85dVqHVy43JIKiaKZpr25Ygv25ZwOxiWg24IPM+Wcj9
2SwmVnnOjiHx/e/Er9iUmXflMgC0c/B79wa+WDbNjCxoGJblqc2ZvAzNDKdFfS8psw2VdtT47ORq
jwWukVBpKTmKjWWGpy4X/4wlfO/od5cuaFdhgrhy6IvH0iUoxWQW2DdIMeZzmJpP2L49hpLhslMp
sRRz/ox/VAM4jhgwIOT1kq9R8tb0w3zwiueimd6R11pbnjdCvjQjxaXlAB7EGlqNlTGJ3k8thWK/
eHaUed47W96c+fA93+jaSEJK3EXswoSUlgQ2AXmNXjFvkLFxyXs1Wuape6vsGoNaP5zCYQZDyCZu
tghp085Zp93HiF53dpc7Xo9mlW7wCKKrQxXIMkbtKl+/dSmPsgXmVCzf/CxfDDfToK3d74qZKh6k
W9IPcF/2zrhFkHWvWfesiwRTl62pY3BYMJimO1dDeA+Z3ypYhxNyOV/rmK1kUK1QwMSHeUn0li71
3MXlpSpJVB5uYdt6uhom5toEEEjbTlgo+8fCI1qszd1NPczJgz8CEMzaZ1YZfwzi7dXIOOCMmtdV
LSbqBSNG0ZDWFkx6U4AJWxVxdund4A8LaTSm4dWAxBaZsnxYKInRXZOqDA4N3NVQfvq+w6SeAlmD
WuiKkrXXctN42g/FuLyMCZgPy3q2gyZf94z/lyFf1rzy4qZjONqZu7GN0l0Nuhy2hbT+jah5ysRL
rhPAvUK2cmUl/TU3vYdSVwi7kDUU+bhb5MANmam7WsKag/Bz7BwiRTQ7DiSkgjfKjQihs84V/vb2
L5U0U0VigX1DrUfFke6hqUTFki/HFL5Ln2VXdF9fkzvcO9UpYPEWWcwcVrBl0RokVbWaOFrY72yc
Ah2jjxIDM+0l+Rns5qdTXX7vpemPr+UJPR7pOE7xEbTB89hy8htzAZp5nE8J47RMCuaWOTLpel/Y
OPzYzzyKhe2bO2XnZAB9RNE5U+MjRHKJHGkZi3pm2FB22uuA3qV10Uc6uNtJBljeppvnOn8wQvE8
W5DwCCfejvNNpe0STMEYs0+Mf3nY/9/z5BgDUYBV6bAFsNeseZN+U1SEDMrvk3kwWJSb+9HIPpUH
eFr509ZhUDvMxY3VTprjbG0xaSs+mhGJLIP6TWG/xuQZjj2Knc5TjLI6GLt6ZPs89ObZtOKD6dfv
aeK0PNG2pKCo1ksMcC7Auz0MgNyKzcK9j4XCJfF3giyc8JNzgFQVqbfWafHmZB4er/qyZKEdBRKO
4jLiIJ5j4A2sFwPwA9tZdUCyuSrrsDp2nbAifjXI7/gTyQ5hk5BfJufeUAvEDd3ch/i5Wu/BSTj9
+BoXqZB6Yrmjc9D6ueiRCbTSei7bl7DT6wCzdKiTV3zRE0QI3JpJhwg8qdqaDN78gToXQ+sy2W9O
x/aOhX0r22yHlgvFglnjsVfyMbPj+RK4etNDQvuqexPVj9cijuSo2WYBbvVK3WIzG4tltiMtcIxh
vwuc2j/5wTytKTvYzt90Lb7H3LWIWwgjTtp/sifd14tNQqiXEiI80aenFTdqC/Krv+Wa9k1jIZfj
ynUs76hqF6GuwuQOL2E8OZ3z2oGajPAYCmAen6aZ09eHnAlha3JrJKncsk9B+wuazasbf++JZdfZ
CecdTuRTn01Y3ofkbI/H0smMS9MU4IfiGX4OckyURg7x4n6Mw6JJzkyjPpH4LM9DTsNI5iKZd+C8
t5aHa5W2Wt0NsXXAVUSHVUnN4ColeXSocPZMbX7WPhcLrm1nbZqUKbPhfLSgPSEyTU9dLBakDXJ4
XHJq1CAA4AAtLUpK1zujwaR9t9JiO7NI3DHn6Pap14on2gW0jvUfEcGrbKFB7jK5h0QvruOIVFz0
Mo3w/50FfLYDP6D0UsmGh9ZMME/3j3afqj0+omcvZTKRkKqO+wU5AR6C7NS48hJADN5X+DtWBgPN
rRRFuInfi+BJp+bmpoYYWVpzafZrOMG8Cj1hARzeW69+qucaaFVP9b0wyU7QIdf0GaE9vbmtjZxt
TQmLDbT6sCe6s0Xrv8BGxGP+lXF6bHtMARMgsXXKfbuTYX1BN4RGGWSIYWKuIAHklIkjjyeLj4we
Y0LmDzy4f6f/jAANU1EqYqqN5M+zA7JGJhrShAvQn0qkfVjQO+fsI3DyO+o0twjRwYzmd8clBQLE
usvQouKGWAFIFqwOPoYFcVHWYPQAoON1ZNI3uj8VoNlRfsETiqHnumP9eUsOvE2M4Blh+Ilf8yk9
QiB4DwrtopXjgiRtPviXdMEFy/yh1Mt6EhguxPLlkeYpG/lrEto+ydZmB5oVu352RFS7MNyCHvi7
oMQOcuIA8NVEXn7LQAAfvSnIhWQ057Fl7YycpPRq4faklY4mY1hObgs6pCs7ycCw+50ql8zuIXHo
WAhU2OjE8S69UOZuTMsfFl127B1Cq2KAE9rH0O3hh/Y548ssDTZdEONQjbGP2Tek72BdBtMJtrxt
80YR2NWB8X/On+mOgn2XIc8D/xSsbcN8tiTObVvkyEtEcmS2ma6LVppr2L1o4CSBAbEwnouxTs6e
cBH3LZxzWV54exe/aJrQ5LuBKd8Kgna3HiwqZbo/3k1rod0U1PdMwFSLzSNvEVwA+PKl9D5csUjW
+KieScCCCRX6Hzea7NHyFSkFBYzTBRkQzIQfXMTpetTyXxOkUEaC4hcKfLILhgTRpFmMJ/fQKZVd
mfHsCh2Ki5Emgg2NRoDqj/WaoIy3bL5VBicHy/pdbeAtH43OuCCyxhwDxx+4VmJKAgHq/KK8pOW1
BJGKU3wzEKK4QAHcS8d+5K9LV9Yy8W/88ZyBTY/Arb3bjDk7o7hOrvkyFmS550bCBrHgJEFccXCb
aT2Xd37g76s6eRnq+26Ot7kcadW6koi4aafBXFxSH0VaAHjKS9kOyi5+SWIKbnzrZVTcNKxueXQo
55I64JGavAfBSoVNCW+2S6R3NkfunLEUltlzMmJoUWP4RjzCi24IpB3KamsZ4ZNG8B9NDJi4yLOT
aFqCv0Ng0IN298CRZkYnQ3H1s3DP0vFxSZLPQqmUsQJKuhlvSmpga2p65jy5+ksAMBpoYdaFwunE
JgXHB/tZp174w9PLoDxG8egD975q7qwKHTrOjVN5BWNVM/jG/gHgEm+wgR3shuZxgaOB8mQDHL+6
nhus41BBqXAg/dVGZJu4IkQD4Vmp4GSZbJgbFAIIQLE+mJEaXLWrk+bNAGsFdGqM9zXDn1uJG2nj
d441Hx3uOw4M5CsgUQ5B1iDtGtaVQ8TErG//GNg/dynfDi7ByKFvQpZNl9hlaH28GxSqyYNoHEO5
u7n1NnpCk+qG9Vc3ypx+EbFSElTER+n2BeI88QqZu/OBhEdoI5PtMJYfo6DaqBV/S4YRn76BwkEu
IQQdfwvdDvJps54h1Vlzg9GoFA/Qw49a41BYWOPkdws9wUo7qbfrk/I7m3+wtzTRqKgLxz5FLgda
LnUP+pZqURbOr+jbC8a6kk1Xxf5kTB6NMQn2SqjjMKGrzLYDs32mfIAUiqRJMO5YV9+pEAHGcsM5
Rpk6CQ7mfkG/msz3Aw6TFT0drA6GnrCuQKf08oMQFu6cQfy6k/vpOCPlRJG8oIhCMIXv0JwNxMMp
4nxoWsfb/9ivYIPyWGe2bAybEUFscgmSmSQxg+6h53tgb2Fsp/xuSvHOclrqNdJA8gq94Jy1IeBO
omMixk1RVk71mWKZdtK/aS0d/5EO5At8oLFNqnFNBclMnWqlgV+DDKpcB4Ic+RTVazmCBx/sJ1Dy
RywxJzFbX71j3PW3OWRwxB2PGHyy971Vmauu6K+CNpXJ4b1LwhBvFXR3Zyu4vjQXICxYFu4OggI2
aM6mQZdiOstp1P6htV7jwaIOA4+5Mg2SebMS3md+dJf63+zG+WWKzfzCgIKbFXNEJLMHu7sNDOdm
68QkduFTnNd2j3+znpGkamgYLGDMnr5pvg3R3PmkCx6rWB2gLuRcpdQiFYPm3nvTU7hh87uVHlgD
qrj97CBvrhH5It67ldTWI3pOe2V23BWAgPws27lOAo3Kyj4R0zyGTU8DVvYR+4s6MnrL3niov1bA
9oWGXJ3D/VpnwQENBRP/4IpBO2qNot4YHZnVReDudA3Exa+fUkP/+FA8oqa92gkR1eR4oxdrPmGu
jysGHsg2a8YSS79FLu5cmlgZkVTKWk8ypwoq4R0GnfVtN3x4jfr2YxEfknSO2pFZrR54UqB/8bir
c9nKNwtmk2typUwgv5LQvAZN++QzKrSq5VE0jCczdiha0dcJiVbXLJ99ct33TVkS0F6ZG3OUQMtR
jDCoazalmg0iDORhyLtgh04/XWkvRfrvJJooDEbCrTCX/aBYHM6qPGZVAPZb8NUDv0LgMZivRNOf
x9L60RTDW8O+mdKS7rlp4zfoskeMfce69c60hW+aqLS4rjcq9o7ZaD0Bt93liaQhK189yhM7fk9T
2R1KtVBZlWhQjHBV0shEmTk8K1yTxFA+plXyOQNcWrHdfUQH/myH/sZzpp+47jeZCI+IW8I1ClpW
SMZwFKwioekwCxy5y63lirTouyz1RjLx4X3vThComDgzIayWm5cXjhBED/dI8tJDyE97x2acfsok
egj0vn9kDXvCBFUcexvG/wL7aAds1Fh7DXIhX835toc1uDMsY4KL7h11qsuHrIFo57mf01D6R2go
95C8cKeFkN0T+DDrmlxVMIHow11BmpKAa1HBXVsLGpP19Kmc9Co1qrlwOQaGuqrE3MVgcWLQNGvi
mX7xt+BJMUgfMTU/54ZZ16TaXSUlE0h/JjOjfBksZ33XxPb81MT3+JxKREEGBKAYJdYsGImd5r4m
ekoxYb0Bv9jTIeOQ+KqWBsNbM5P68z8GyN+GjgBx5zQhLnDjZXLY6dfWZ94Zj6qy3nKfJyEvJwQf
nLYhEY8LyU3UAtEi/GrjjU1KKIb7kYXM+yYgxcgqC0b9jbv1fTS0LEiY1hGJhVN5bbmpf5BhcMRY
i9vFbNcdFWWkcqq0FKqWvNXbWo5IpWmrXQawyMhiSJm8XPBve1hK3OE9effk2p/BDMd7yyThl/jX
foHUCC5iWwiXlBrjGKc9LcnAy1fhNMMCqM4LZIHjnI6HYIIHWcUS6B7c03ThTA/To3CSYjei3ABV
5VyUVuHGnFFIg7n0ViMzpH3jhberoMQcOcc7oIfMB8Is34x2Y7PwSvXB8VsKk9vJ02AlselupOtY
8FOrZtea9r4oNUUl870NEsnf6pmlv3llGHzPy2KcUxawQmtxEAZKOamdgg3V/I8TjyzsZPyaNaGE
6dhO21baxaYlJw05yWgeQQqt7SqxDsAms/3YMohyg+YcGuMDsg7Pd2ZEnRYzbiNZ9lINxiar7Hmb
DaQe6oTZpCO0h1reW85Vj9dZkWmGTnA4TqbBQe1Dq9dzewyy5KIt0AWZd3Nwe+JE//SmCPhKpvJf
2GEyVJN+Mnrz13ADZ8vR/i3iAacp43RrUmJHYtYtmJsR8jnx0/EqCVTok54fAtHdvQsGQU6Mg2dU
vDnyZg42Rvc4tlqMnDjPuoQJcC99M8LBfOwnsM0JITyjbu8FY6eDtwQvCbHfuVHFO0FUY1Q5Z3Tv
411O1xZCRYipVjJYjx/aYmvktgukVxYLwIrNJ9KhQaU7LCZnCvhV5YJAb+7nmDp4zFwvovQLEEd6
dwAjmUH33bvnDd9mqp+o/k2I+k/SAqOvZLUdEMjCR2aYVo0lehSsXL0Vk3SpkII08dl0hxdUNfqe
r/lIOI1PdQN0ctXrGoFsBkwqncjJkPRrvE/oA0fmEqEA+qRMisOJcsnIr4Frv3gLWwiXrKJpcOvo
azbbH1ss73aY3scZ0GoP7t5qsu0vxhPo0xWwsJsiJHXmL8Ff8wQbmzUuupYNs9+9vwCjK9Ls2a34
u/ZT8Lqg4uEptx6CEIX8qK7OzdyOmDCDCi+JCZzin+WWYOc2vywf2o1KoK6hyArLeVgT9tGuWW/e
Ubmj/Jtp6ocErJFMydnyvTd2C5+DnX/laMlQrqtVYbIytEtdH2dhfbrBf+yd2W4cSZqlX6VR955w
M98HXQNM7BuDEdxE8cZBiqTvq/n+9PM5q7sqi9XIRN33jRIClFIwItzsX875zmDwbWPpm8eRs3Cm
Nt/a/XhnQVY+a6RbNQTyjQGZWoFU5TqqeB0RV+omEPy7o+aA00UeJ0SwglbHItPRZ+tXwxvJ3W2y
TECAWA4x5VPPUqRl/rbE+Ow8ctV1S3NMUTKJ8phjHtgn8TxLKDncYms0CTOb4AMUwdUcgGVwXp0H
Bu8AF1HqWGN1E5SJu0vKHLWOq79gV6pu41Rbi2Qw3wJ291alrrWb7smyGG+KzgYNzkC/7+N4N9jt
Z1HdjzoYXcQGro/y0rZ/9VNZUFq5H1ilzZW02x96m16qpPmZV6ehQYR4Fb3OA4GCaCjXrYz0o297
b5blvlRjTqZCzDeR/TqpI8xM8Wg0Jt59da6GtSpnZYZrHvE6vwzy4keWc86Bni2kcpYwLt4cZGns
4Gz6lewxa0+tHaIYB3igfHzHWm7emb4BNnrkniGFS3IL53JX0Eg7vfBfjTFcNRyDXDLzNMYu7/ES
HEdLneuW07+SEDErVifb3iVocSqhZee1/Eh0tjPKwo2ZEQJzM7BzD4mGTTokD2wGEaG6hn0VSZ3h
Oe/UY5FZF1Wo7NCSVXUTslOgHY/vU6NtFoiLtR3SdIjKqaNYpY0j8P3AONhmlqzY1g6bKLZnv8n4
yyAt4Egm1Gcx9fISILrcGvSOS417KaIkJ5/RRfGXvnYwhyGMu+FCJ65qRsBtXKxSC7C2uzgyj/gH
LuQQxxBUmnQ9yp9jRuTLzOmd7NLh44wubjdD5NC+23VJfpVu70zHcvfQVZvSmbnJogV7Y2+rQTsQ
GFAs2xj/ODYoXgop9tnAyM0KxBtRLs16KEh1yj3iv/zoWabOcIO5TeYYO2g2xzXxlaV9TaLiUsDU
XRrSR02ZllvbQxY7OspatDD6e9ACVMzOJbLxVAjDuamZuDgRxjluhoUbGsXRjvPb0CzVaejT5F5W
w88W33BfSFgzqyYOINPEDog8KOerGNHAwM4HTLrS9wQtPPVDdhUOItch/mF0uEUTAtJT/y5tG2Ai
vrPJLSm2pmxutTD/9OjFNgz4Rmkes5ioHCs3ql3eq+eUQLs129eToSEYogaQa/A4YPPq5k7opN3X
t0MUTGenyc1z0At96+D+IrFix7SSXcaA26hLAjHbO5bxUPYXFN7wqKkh4tyPcRV51TE0s8dWlg9J
0BC83RfrLFDdJcsNapgpfLdMi2cHAd52ND2Y27SulBO0QQVO3nMnMP4iM0YqI8ZtJ4bgmmKcNwRb
JTvzMasFbXQqItKRS52o4jyUyU5LAkRHWX7+xy/KDi4D7dHWqdo5JE1LT2GvN+QL2ekx5UDryMo8
GaW3Dv3Ef3F4FmPTubcsEd75mdYezSm012xwQT2lu0Bm4hYbWHnRpgifFf19cIuEwv3BhcuskSSz
Df3zAMJ09pc1Xr0mJ5Nrlxb6EErtgwGdjtu1yfZBlF+1siDYWbJ79gjza6SM30KFUyXuLnaFk73p
jHfPOQEH9LlWRbn3X4IqeY1JE6KZLW9sBw2fZZnHZBxw0xfyo8AavWltlHR8fu4Vj5b0xe2XeRs9
eAuoXLsK5ekzlLtZWnS+G6FBSMy80jnKTidNcCgMLuN2Wkfw8JZx4b8Sd5qfgzG/eJrHbCMtchaf
2EErS2xcQrE2oU7YpNezDmRXkWyoCjgpYbHiwIvLjQ5TBYt4shz8VNzAj/cWjp+7GzECw2ti3Tl7
QbPFwb5Vg711uBfeQ8yb9ZTtlJ2WqNl9dfRHLPJIh8+sOpqdGTuY4Ei6INBa85ZFjragDCcfD+yg
9gjsOPjwzePqnxeAru3sJdYJXeRy29TSv/MHeuVe8+33yXhA4r9SnBZH3Y7brdGytOu6gMmXqymw
vPKN7L3gubACvO2ZrwMfnl4CTTkb8M/+YTQ5VHhcN4mfIGSYO0FPN1ZmgNJbChblLFh/mF5J4l/a
Hqi7q/2Uzn4W5iNbcN4y1uzrBG64syAjuMrfjAknvQzDXTDQX/eddVNxXN/MQ65VlxR0wzTd205J
41EvXEjC82/pS6BQTMQU+frorUJDqusyrYp0VSVoDBMrHy+Cm2Ld5e5Sjb19qmhoQqhRRdxBycrx
24WV2uksOx/jofnQx5M9ITju5NQey7HDLZVNp1Baxs7kZICyAYU7Zw4Xjh8ojY2j7dgfStyRcVRc
+KQP3QzsY8qc7FDr15vEkmCweOg4UuSNkRPVpKp3BujVclKRfiqDeFV2BMo4Q94sHTLbthmlN7Yy
ciE7FM6s1LINCZDpxnJno1CuX/UIFH3MRBvCRkR2+hJW9hzt2twOpRdtox5rxdRH/qUVxYaQvmgb
OjjjpmYBRHpVoeO+b1V67QQHSFpB11eRdgZRfFVtyPNoN/ku16fnoOW0xAQBtYkYCSuN1xpZXZs2
P3+9kZwpTP+cgIYOwVgddsFNFIfEYbbDsWRuIXJy3nEMc1KN5PlKNT3UQ7NpPOa3sWWNu6xRr0HY
P0WNVt2VDPWXsdi5eW1cXRbRu1ApOAgoiCYWvI9FDwHK5WlhMGLVe4H1cc/WoF1mdS0PmkMeoyNa
54Dk791ljBP1vrywuOUW6fVkg4a3XJdRZNLzqJ0vzGpX9GhP0qipln1iAp1I3C1uRnMrTVccmQLU
/mTdd3WTE/UhrlF5hBzc/mRX5JGl4tLe0tXhOjI2UTILmK1wBSvmV1kRneMxD9XJQHWs2tx74xQT
ZobLsc6mBVQE605zEMz3Nn1daVN1MjLLZV0i06XKsotm7fuYEVCzLQACPJao5daiB5hjR7d+Ef4A
AzYspjEz1hCJCP/gM6tV8elaqL1CJZt16gYtpLatWRbuse6j5lQimEBkh2ISOX60q7N0leRetY7T
/NHNFF7/xgEiNuDWUO4y0wVBxSNiD0kAyrXEvb6a0JovRdV8Zk6Vvgx6dSztNXf9cBqNA+ZptWEQ
HKyyyIuX8L6c2ckUHqagf7Kkj55CNWCNFK4RO3bMUz5qxPdpBP8q03m2XVY0ZlVTxcy/deRTDwHr
RxQpeexreyY7/QqJazsZkVpOkns0gUoVBsFaYy+0n8A26Alij/uc7gSFodvgFO6uyFL3wZyOHovi
B7nt4cqoxR1Sl0clcWBZEmC1Pj0GBKtIAr/PKbBTS9wGSr8NILn4uq0WTClTwDnpe95m1MMWwRql
kz+haL2pXVxMujGuOpKutqxWl3Y5NmsnSNYDqB8MMA3i1to4FdOudqx9iHl+7XTAbzzyGtt9Njqc
rIJpgpqyclMXZBdm9k3owjiCn/5pqHafd/3V9f2frVuTv9aRCxH3L4ZGJhJ5HLjvZlGAfE4S6xQw
FF8YKso3zPFdEzc7t3gArIGNeY9gr55jzLorjpB3/lCH8pCi20CpvGAUw6vW4mhva28ubHU0sqiY
Rj2gNUTYwrRImSYIu6YD6FyXuKQYL4YJGTR2qwGWsh7MaCIFrbrJqpmDAB4MIdVt2AP7GXUdt1CM
4APHpdxPEswMplySK5qCWFKmFC6RFBTc+BUHPSOshOnrnDpxyHSI5yxZV8pE8zO2Z1Iz4NtUaOJH
4Bi13Z0G7hJIQU0IjsmfDio2TlB7SXLwY23V8e9RHlntqu6EcSYmR/fDqxXF0w8d6o7T4VvXoqJZ
leiDq24gFh5i9brmSdnG2UM45Q7hUEb4KoNdo3pcVrWUm9axn7o40W+Gtr2WfHCMgIZF20mGcD1W
aurN6dZLiUZgEdaQowkp0SLBjn7bVDe6MGjOJ0ysntNSkPnmwmGSS+uZC4hTH5hv7INV2fsgyC6O
ycJA4RNzeydEge5OF+OC7V6eomC4dNO8b4xCa50V4D+KWheHbKrChaWsYduydV2qAkME14p9kSiI
wOeQ9jLE7Uew4bigA6+96La2m2KVy6HbejWRoDPMskcaRjAiwIk+QHnXt2ijioaJMcetYCGIOqmu
0ceNYzfAlEOW4TSVJI6N+YUDG3tXAhxb4u8mabqdkm1USyKD9TzfDAmeTU8ggMKj1VdVj4PQW9LI
5g/moL1WmQmEn1ok8WLvpEQf3c67KDkl5d0cp6GR4jlWvnfJNdbFYeMGdwNEeLic3g7u71UfU9ZB
SKj7JCc1vtXZIDRs+6J+iNcRT+sA2Irlg+5fvI5oU1Dralen9k+c1cRT6vxMVdYQS9vNNg+mew2G
NtFi9he1NstuaiLVplAiCkLSOjS2dxWNTyxOXLV3jslmKrSB/YaVOGou5sSpw/6j6tR9CBSadXSQ
ibcBGk2lVjnnZJCPjCGaRd1CI4RrfohNhTlIL99iv9RPdoHaPi+yYZVmvrYKpjLYzaGqenpV9TVr
pvJ+8Is3PzKQprZvhnoJu7SHxIgbSdhrehvrNscTq3VhtXd1TFtGh45mAp/SlcV0YPD5SB+ZH1If
71es08yXz3Euy9c6o40Myie7icUDBf7PoQhA3RXWUTa0TcwwQUBBgt0Vps+Mp60rHnrsSwnDCNtt
YOArHBSawnhtzsCsNOXG7NVxctWhUZl8yqqexaLVd9cy0z+l43Op6+JlqivWt0OIGbCy1nZmGBvN
MpItsXQYTkUJ8MIambuLINvX8WWyyFkc8LHEEc5TZT/psGaN2qdXdoGK5eaPsseYMGSgDgRkE2YY
+ibkCqa9OgnP3/UGeoAoDFewoimLuV7otAnZbciyw/MQMz+a3ciPUjIOyPNJWxHcymAhWMIovQny
mltYm209GjwUiGCLInkw8uJi1kLsq9rm3AusnRsBoGjG3lq3x0l1I6l8BsTAyr1IzrOUOdVYtz+n
1lnXI2sJ9CjpQvjlswklcFFs0IbsydoZF6jnXjF56otQ4KXMomdv0DnANJhatk5KfYE0K62M4NTT
Put9tgoEurg6RsbokjPSgf9jGsT0ow1PmnIxP5txsdbFwyQt7qLyzc04vwQ8C8pee9yPmbxGaJlX
ZWXLtUktwaBhMaF/PZd2fXH0Eb+iRJE+Wu0hbwOLGiXEnOaM93lBaUHq9dqKqb9GHuDDmNKkV2GD
XSZuMI0mDD3dFDoFVQMNSApZBcp4bHoIBwwmz3FTXcfEaiDPL6uahXKEGF03X5KCc9+uwos75d0G
DzqLH2NA5tYjtkzGzy41SW63eM8c1e+sOLpxnTuRpR6EqGbh5vh/ikmat30E/r6CQ1HhlI+khDIe
1Ig3iVZn4F0eG60QG10yiB0CaxkHHrPBiY3K5AbFJs4sJlOsmA9FM0NlC8gZI3SKfRUVCXecPGuF
9kkT2K7xNo0cOag9BukyZZGEdYuUEpFVAfGfIY2ytLCvVH5HcY6OunFAcrljarwYlvfQOs24LyLy
FtKmBKViQihl5bAV5UNFXuQSjz8OuTbu1jau64XCIrlFL/QhWxdDCB2J7Nr67IX+pzOfVBGN5dEu
8vvOEcDiW6BuaVfLx651/ZWOZ2hBz4jxsm2HU1xWLFZ8eDVEG3G5e+E9JvNpaQSYk8sSk4RD4bMy
iH3e4TkgV24MECGMKBFpTQw2Sn2y6nMyiIvB30pJ5N9QIyGvwbUsfbN2DkY5vXJAF6eg5RfXTkAA
x3RC+Ui37frTEWaMvy4LYmTbbhAsnmEEMPogeLxnfGmkpbpNI7QTVRPmu5GF4HWopHb19TkswkSc
gu6GbMhGrE2kcUcCTWKy4VmmhQNJER4hK8hAF3blugTbEC8gAN+GFedfduqiEPaBwAQvHO8lFpJJ
NJE3GDPRXmb23s+owQu/e9YrOMvmyDCW0TYOA7bYk2Una1/awH6HH9EArErSui30yn0grhVic7Mv
2alYRnHbVpekQeZHtNJdNiKVCXwK6VJ/1kV/rRlvnC2PoUYLSmVBbs0pGeo3twCLQxU5EnfAg0wV
JKO1XUE1ABTbg3eYu1yPFxxEABc8r16q0HryKrgMZl1tJo3GxGr4BTc0EgXm12zxdeSL0Gd91W1w
1ewzFa6ysd4Zhn6s9PgX2ILkEIgPOiEyJ1O+SqI21oFJRpuImaH2CUUMEJGlnxgXz3nWSfkk7RO5
iY2VIIuiT8OOP2VNfh2ANuRlmn1OO6TlcHKvvf0y1sERW8E6RRSUFHW092sBD7VepE52SiFp4IHz
D3qcXXLAPWzKOkpDUj+jcXZQ23x+KvU2jNBx/9EnxcY12WNY/5DTgJG79h6CyWJH1CgqLyB1bfwp
tOZ5NlOC9THY51hXWdwjuWJyVLfPeZO94UN704vinaSD+y6y3/pI3KLqhgLH+UVZ0gSDu9IG7YOA
H7U4myJTCDIPXdNcCF/HTc/flXUsPwxyYEZJhWSo4FMzaCrYXswlJVCS4L4Ahlh6zYMObpDp+R5J
9Y2cZqoGf2vs0YcYPc00lSPJU0gCNeXhRw7uLSVvCNMeNy21/gpAw9Wc7nPd28aRIReM3vnCJkRb
Uwd+/Yj6/FKCRK3Tkap84Ks0+g8RbQlJH8/6xAIxpL2AxvlA4YwBLTCuVTFQnfn5hx0/TWxkF0Qf
skY1H2J4bSmpZqXJO98ZKA999Ywz+Tz/1+vuHIfj35RHamR/V3SY9dIZVykC6407s3XbHmkJAaFF
oEyOenHWq3DYuxOqdM6sdU2zu8Nuj/B10n9VasTsM/Lplfq+c8W8nfI3/cDmS6FnaMxfydRevgwH
zkWL7OehSlFb96/4zm5I4hmWo4jvleE+Afw7T1gIJbvp1itu07J/KcfxJokQGeumufMKFDSWlCdC
rIFGpK/Q5x9HhN7W1HwUcX+0rcwBzmX4S530rL/h7P83hOFPQhg4QO0/DGE4vSYqfH3vPz7K30cw
/Nf/97cIBsf4zRG6bTHnhxItqdT+HsEgfnMM27Bt6QjPAT9h/z2CQcjfTN10XCIbTFuSlEN8gMIS
Gf71L+5v0hbC8zxLCEe4jvXvJDBI8S2yxTYtz+Kf4EXYlvD0OdLldwkM5GMRq0My07o1J3sDgkkd
rVYgsJrYljFF3Wu+puHHVzGJCXAxMgz4DF0hS9MT5ZvQQTTFOm9iwkT4uGKHuydf4Cgk63oDtAw8
NM+7ES27jr/8I+3if4hYML9nR9gmmEr2R8Kl9nVRW/3zK8+YN+mWXmor2OL0S+kVwojyW/0Mu+KH
VpUBj6Z010ik3XVsgXwtKt3mjGdJ53d+dZwaa8+0LTw6NKKLjDmgTprhbT2Wxb6uGZtUkDrsMsQn
gWDu3p0SuA3eJmBIiYWqaAlk5hbJlwjDrEd0p4SGGdYNyYtczGXDSquw4zUy1wg9wC3n0vjCgBQ8
eGNfm7DMDjLQgtMfvyfyewAP7wnJE0IK3XAcPlH9n9+Tge1sWTgKvl1JHQg4Ijx1fXA7iabHjZHu
TUnk/TiT3j3XuJ2DVXNa6MaDdYs7YEH8gHcfmP5PE+oZB1KhbxpGWOfei59bUxWHjsyjjdWhSTSL
YkVPCA8A14SbI+eP0iczasej2aW7P/6xxL9+SW3XMx2dSZgrcTt/yxXqHK+tHKtHgGM8lL0b7UN2
D6s+Y7k4WU16VFGE31rHnzmxnajbgmHi2LqHP3kZ3yM9+L4JMkoMduumdF39WyyURR3I6sjCrm0F
v4yi4KHxsnEZJPJhijZU49FTMvSM02S163P/oQuTtaPaFGwkANI/fjHG9xfj2LZrsKYmZokPnZCR
f/6oHd+yp7hHVBYyUZV1bjwCEsdZ5K56O8Jh4PUkRjJmbJhbrepWU8fufRqUfzu0cb+01IjvxmWd
NBimdw6KvtpSz/U7CRF9wdDzKQzrfm8Zzk8MqRoynerDN91wJ/o0RFI0Ud+O5CUDCK+jGOfC2K+9
HN/1SEjE+d//UbnOhOd63HBSOhyTvz+jRo1U7IRskRUiC+7/MGxuGWstK3KOz3WJCrNx3kqhGNbZ
8s1ELtIb5zIP8brH6WEsde+UBx6ZbDlMOWSCwSGuG7WqPEI1DNfOka2McoWP0l0GHRksBTUjLQOE
qTKGix8UzluBKvBQIbEFGJKdRVAvh4g9t48B9f6Pf1g5P6JFSgOS79//+hfHdGxHt3l6Ce8SwJC+
jr3fHchdPQxdAC1mVWZJchIzSXcy8dKo2rkzR23kQCaa07cfOv+apu6L9GN8wVoGGqiZIsoQd16D
Ze+ZgzzYcg0512v0hG31QpHb/NmjyXX4/eWy3jaJAwKziGH429cwiyYks0EarFXL80mLJU7NRQC6
Wkwk/B2CvHNBlzfZeQgcn3jnkWlq2J1a08pvcq6bC3pFsmwJlJ9Yd+8QwrUdjesfv6n/coDwpnJN
GI5hcf8K6/st11ZDF4K+QQ/JngB8mvnmTBYe4qy1bxGq4IhCQlkTV56W+aGt+WZbvsj+/UfWcXUu
et2xubml/e2u1Uzdd+w5P8bSGvc4GiTzqBKA9GC445q5AnwyH8sD1pMWfkG87fPRP0xlTkMlR52Q
6YVO/vHCT0aw7U78A6RABVjqIDX12lBPLwc08/j5LfslBiBQ8qBvRewaxLanq8xP1Q+zYK9W+I8p
uIGfaUci2uDjlPZYmP3J9Szm6/fb99i1XVd8lSm6ZX+7nhu23UnKhmTFq/gUxtRskUTgJy1QmRhk
07BndgQ9yb2oCv0un3q1w2ov1mWGbA2j7FKCI/uTT0D+y4tyXMtyTNOGgSCloc/f5t89XL2ICnBA
8GQTq1vAe/s6N2stu5kIqlvGvYoQAFYz88007xAyzsbudaid6qIje81t+O62/kJLlTrUKJh/5IHa
T40DwZdtEycthtcus5YwDdq7CZP6n3yN5ff31JXWfBPO5wOjse9fY2TKhrJNM1xz/FXobvU5wJdg
DQ/XYlyR5zAvi9ZNpRvHULrDLmzYiQ9RDU1bm/4sJPH7pexwdti6raObpdwwvfmC+t17WZu+hae0
0Va5pze7SX8fg7w/oejeWZ7fHz3IbLdZLPEv2aCsiRMLdsx3GGmZeH0DErmfRFEIMqvDVapQsxFl
jTG/GRZmIqJdkBnxmoPyb2/h/3Yyf9bJ6IJAyz9uZv5f3eavv8LX9D/+h1Q5/vf/+gv+1tV4zpwR
R0wm3wL6BvjF/93VeOI3C3nQ7/qT/86Vk95vpk20FQ2HIEIDdsnfmxpp/2bzFWJfz6+uZ5N993//
89fwf4IPBFxft6P69vv/YK2Jtitv1F//Ynw7fZC42B5PN72V56D4sr8K5d99ObOUHYth9O0ez6rD
mFNPq50OMYcuBpj8xkt76PohCULU8naPmRlEYLfs+tI+tfzAsxWHBA2zF+qlH5360vrG9FRn0OQW
A/uLrUogL7JqsJIJi7gH5UGlDqRBHPAl3DDfgPVjRaF4TlqcMIsyNICE2pM560eY2U9rWAgU3EYT
4dwoLLyrIFtj7wz1v4EY6LVEIYdJTCjLqN3k7FnvC6NgWaqPiTq3flVdxgF7HDZ2GyKwsJ3HJvQb
uK8q094TD4+DFZLZkttR86CGpgfUX8Qs4VUIrDGOo+g2iVriraMgUD+rwtYvEetJRFvDUD+OQ9B/
4HP33JnUmr1rbs6wpzdiisdMM37G0g9fM2QMKwDFxE6iNCDNdLRCUpsdpkvAW7wgJJ6VhHfl5cMn
UQrtuHCVB32sS+sOhEZgjtehUNoPL3XMp9ysutsKXrha9ZINXMAbNk/J3GWO/hv3Xlk092ataS3Q
zaDe24xvllzhjASdqvnZSRE9kCsqnyZ4KE/VRBLmsm9ydruJ3XcPJKuDEg1C5+IQZPnYewmKjsbO
8qNbDuHP2M3DeoO1wT/xFck3YmhxxAWh196VqWbesBwLjpahi33IqPwCZHyECow6BT3ymBKnU2m8
dmJ9WBmFkQ6crgpcr1mZpmbe5aFvplsSTadn8qcQJZdeAgQlr/3qV1J504Ui01+pIcvbJSh+trl5
FcgftWAQZrkWA6GstKOfNd2ku6rMOIhWRs4NtwDOChch1bXRWAnsZiyCkJY1C7igMBxE5Wb3817Q
pg3EXLaNIh9cfqtgZJHUnDZnI8paQW5fqc/40dYEfWKWuk5Lx857GboO9TD8GhbBjWbo6ScwPaaf
lVKWfusS3FbitJkIS8dU4YTug9aO8T1NYLEaUKoCEZbZbT3YI8If21mXws9eQ0aee/T+g3rLnLBD
z+C4AYtTwTqdUWG+Ej5amRKf8Sf+PdDaBNEAfTeHJSavbqmxo2ArI+TGb0n/zX2z3aqoypYaMLGF
7QQR65UYqFKAti9aSNyFJCLW450dQUpmi4ZIeoFYvj5WfLM+kswxsQ0G6i7hA1/HHSBwvoEtriOU
+GIKcckBPdD2CYiflZnU7lHLyLeJU0QvHdkNCyMISD7HXYu3FeEcE3TIcgHfbhgJyS9CX7oZAZD9
YFeVn/VCjzeARNSd1angtnBhnyBfCR4UkfGvoV87wGiG6rXvreI5rNPbwhgg6qQxQj7m1Xg23NQ7
FWCp1hzI+RLpr7EJxpkYUfVvtcrVi/e1AAlJH3mpw2BaMePt3nULR9sU19ktL2haFp0ZBRsRK7L6
YpgcBcnKK9PQDSgXms+k20BrFGcUMe1EUR6MsfsSOUb9CTUyfm9Zu3zW3aQYJ9RzfRa7Zfrcaa13
zOow26P5Ld/QRlabqAmDW2ll+Y85JOaolwbmLivpPrFS9pzKA8QQkgWv4PIwXfQ1Jkm9A2g7WgB2
PAEoE61yvvemSsLTBkJedKrIdtA9ixvTzAPMvhXOBNtItEf+wX4hMkecbStokPaydfBCy/pVDRIQ
IB4c6HK+sQmZ3q4b4HRLm0HtoZucYYU6oTlIN4zfuzYeNxTYGlUeuO2zj0iXnADdZbmIL6hMhf5Y
pbq4lhqDHM74qucQdqJD5cPI0vHBnxC1oWrrJXs+N83vUxf14J/VgMY87PhHYf0vV5vxbcajoyhM
mKw5e6cNMh+vS+AdXKMIzgTDSwvVDdc2q+WuR/7VpgOUMgiZBGjBslsy+CL8wDQanz+SV32/JMlF
C9YVIBxMkh7dBQ669NqoypNbw7ETZwkFa9xjicaRNJGaJUy8hT0wlZuGAIpFE+IrDjqzx7Md5cGL
TBOM6qhq4FRopC7amhyfSA6BOlEOxbknfXxrRpaHHDSti6OF8JutDLscI4vtezeEEZ84RKQToxex
YUvyGAVp3G1Cy9DemNUTj2qMqckSC2dmT8rer1JvIHFlsl67YDjZA09aVW3wKUOKrxQ+7l0edkWZ
LW3LUGJFuGJyi5axCG4S7ImIHPzSzt/LrO2dbiEwSEB21upQG18M4lGR7U5F2+87rMJkgyHFgGSn
U/YngiB6jPl+ZzuryGmsZBeydWCXEuVpNWtIwDbVaOMXYZ3rZMcNya8Ci+Beb0hMNkY2taylhXoz
KRzY5xop4NTOXzs1E61lK7oG6RdvSRmH4qhreXvNSIg5mnalv9FFIuMn6wpLuTluPTNzHnrbZz2O
5XirpAAImLdY7m2WyjEGuoV0dfsdNz5pp2NY7jXXZFcz6Qliai6RoVOAeLX67GtDv+VDh0lmzZjb
Qnxm823k8JEcAX8ZN/XXRSXQl67i+fbK5nusNFPZbrmUGbVS0zMg7WVt3ZVftyA3tBjX3iTFZ/l1
T4LBQ4g8qzvNhd4nATLkjspgWVjCv6G3dfbofyCh/HHzZH1LdecnEsK1dZ25He2fBJr7zw0LPP0K
4Bxxs65UXbPy5/iuVRMV463Ks3l81pgAAQpQHQTWA09xAvGc113+kFd0VXWYinfhQiXBipV2XC2l
sAkZaqxpp0nbp4ERvd0sC5fbZEFiKFj90PHdai3bCFtz7ooQWWjm9reDmfJdKpKpB3hvJHderNfo
o8s+BrJSRthDpqlNLk2Fn6vnFK7R8RhGsxQhILmNKKnBliEA/2iBWNPDVuYp/ybqW3Io0ibal1lc
ropSe7eajrEk2o3FZHQDqGbHO3hj1y9cyRCfMyQg1shvnvqsh+Vg6pM8tAJ6GV8ME2wMDzJMUVxu
5lTyOHrTuHPtWgMo0Im+S7e6l0eEYgakON0ECi2aCLwZNo0cZaOUNPdpUFSQAFPNOY/lVO+0UPpH
dsnGJR5VdGh4rhZMJ9eTgXwpikoLl3UVR4u27RgGQJY6RVldXtxa2I+5VhqrznAr/PFOtOoL3MUB
Ora1xDhxcftSAphr5jK4RH1K1b9Pp4h6PHE9NUNnuhcDlsw8G0Zs2fiBvGtN5E8ZjxgBV1gzEQSx
DMWZzpS/GoIDmk//pOIR0BCV4aVzDO21l5X9FKK2BxKoIe/Aqn8twqr+pNNozx4U+IixvoLST+wS
q8q8C7z8HZJ3+Zyac8KdmzieyfPaWecSCpZcOeTkcjQRB8GO1BmDqDujbqnXvZBRudD1LnsBDSLE
YWi9CGsOBRNa0agEv4wMkH8OTee01YZgeuVhjZy1ZxCNsrEGExjJyAwm3aqvs9yej3Xz64Qvvw57
snExi6Vactd/XQR8wbgUvK8LIvm6LHDHcHFUxTg89l/XSSmdiYe1nmB6/3/qzqypcSxNw38lYy7m
asRIR3vMdEcMXsGsTiCBG4UTSO37rl8/j2zIwplZ1V3tmgjGFxWVYI4l+Szf8i6l07sX8Xj2YN/A
MRRqlnOdZMVwr8mK9sJjrpdeUFbiGOU7dAyzHGmpMBCoWMdCv6r7Fgp9Z/kI/bS1ktwZehCeD26o
oc9t1GtcdhDnL1XlxlDT4LSmO3WO9ismrKoMPVFvISrnsdVT8R9w78WsDWyVFsmnhoW+AJsiEsZG
mNdnEvgISKHwZaJUdQ3IK227rCIjXeFImZ/oHuxlLj6DeEeV8LpB93beUAuWQQiWIpjCd9cXIXCH
R1r7hYdmdg2SsURQfiNldb1K8HkGK+XB2YIi2aBGEhMEy8cBrAiUTkWrEKRUfrD2EUTeACXvbhQE
Us4CQhA2XjwgQhSMFH1J7S7yp4HXiwles9TAqL2r176vR/FE1fummBaagQUCIjeIImhd1T/KViFd
tDIT/lhKHCpaMeIdawmRr3OtNtupZKjBcyCyGsfbqrS+AHsvRoSAZ9k3piF7Z6JMAmeiqYyMDFxR
GFTSZYH4WRF/zmA138qFpnvzrNGwGQjSApHnLOTm/DiPvim+lTzIIC2jKRRERJ5qeLNkmCqMk1mH
KeHXPkgFeowVMJVIT/WnKDTLUagBhM6qR3cLf4/ENMFiDp71YAIqZisoJLNZZl5tchQDh9fdTrqF
t+JdVUZifSWRqT5DM8uiWWqGXTRRixjzvHxMlbGYZe2Gtue2wI8HB/xBnMvipKP+PYGvgFwThFaq
rWZpP3RDJH2ramiD4NwMfCta9hLaAZHanCMED+rNU1XojSWywFBbSvs0KVt/nbCiAHN4pnsSlkDp
j+H94ygZGiPrGOP1+sSRGliuiDRaT3rUKsFESjoIIZrXrJVC8S7t0EL0vpLKjmPGw9O4LAL7EmVd
e114IrnQhgI0RF8AqUqoWEP8kUFmTfBOtv1ZbFU4I5NdBJtCwzZVjcnDcI7U+ZwOr27SSiVQpwbT
Ez17SYUiVah1jGYBOkEdzm8geogHDLQkY7nGGNCPfZBNA1poM9SEtVF0A4Ad8mtwJIk+4gSx8Nq5
QeYnQaIm1eOlj0UM4o9GSnbYdvwE6l4NMFpIqvpgGdnwkEGrv69ztfyGkzgcH6lCaZEeRuDeKZ1M
IyyI8iCBpijpElDYGraQD6mdM5MKIFrqieQ750PtCHVq11KTH8NCby8S2ysuQ2rFqPE0QBqPtRaD
WdCELtQxUcjqRQ6ZlPC0U6MT12gz5Epr222AmPSpeZkrUV9PB2hXJIJqC6K0xwGrznGsQDoBHLpt
4giiFRpWLIWWcd57ZVEi7JxL3VWsCm+hdHF5Z6pu9exSFOhH8RHaQHT3qKr0LMINKThSrWlSmRMK
SDniOIS+x+hYm6vBDXpUo4MIANAgoZ9n2xk6Kmrm4RIdNyGJTM4KopWIuBPsYSs/CYa6utFgtqDW
41AoAVyrJu5ChXy5gv8QzSxJ6xZRToXU1Qr86pMhYjAgCO6sqnpml12Mu1Hmy9QH2CTh9ZuUnOZ+
TCt6koVFiRWpIsFW6HIcxRPZBMGLpHI2A70l0C3zs3ZayBHSYBnm2U9DMairEgdMeLz45nWA8+nr
QFMLh6XThTpwW0+T60mjBQpKPF2mZadKj23b1NHS/jGzCSLkOohvu9zOXzBaRcdEspMvuh56d5Be
lI0qzOiWTpBygtxMtSiN3phRFsjAhSUoBSpZmkwzFDiCeeSE8PYB65hfG+b3qevVJfq+gZay8k39
Cb1ZOC1oHOjojBTD6YDHwAlVMCgFTUc/O8Kne8pqzS8TO6V3DBAogJEEeh4nG7D5OQnv2rRTzueM
kG/ilviA6F5mPNNbQVPV0k2yVzmJJ6j/dDdx3dVk9V7xCGSbnZ5tFsAjGv2nDkyWLxia2NPG8psF
yW0LShmswGVqy2YIsCnQ8Y5uBPULBTUMKVHttR4I8yKjmbDkuvFkhm5gP3q1CgVey9BEa3wNKvqg
hAjmxumLV8bkYTQm1YJaJmThvrDErVYU9pmb6P4TtAQkusPIviRSSb+Ck8YcCKhVRTFk9MIAXWFD
gnb7MeOOHgO1Tc4hVhsLYUclwCMrQd4uxRtgG4//1ZX4xUt6sYlfyv8eB35Ks77wXa/6+/4/qQ2/
fu50U232/jFLKr/qr+sX6jwvrEb+dFdWHt/5z/7y08t2lH9cY6c5rdEH+c/3H/L6x+Nd/O3fJt4m
efbdTeHt4YVk5fUvXyFDxhHwAgHkwbYtGagafar2pazoDxuAiSwhA4RQdVs1yWGStBhhQap8RCdG
puyugQuwAcV8L67zK7pF9M8NSutIzivGnyquj+323woQpkaQaTM7dZurAHu2hRS9q63XnmHGchz0
C8VgrTShTqTq5hmyG6y9Y8JKeWIY9hJum3JqDY6E67w1SiGY7VUlyV9BqFfzphMBParo2lOyC0HV
86Ida3pCqvx5JSIsK8owRDjHhxdjypQHS9jKRgOnIks+dzCQF3nX5XMdt/YFuq/zJs7cqQM051It
yztiq9tOCvELDOEb/J/M23P/qUihtlX7M3U7MX6bxv+PZje4IhVUuUzn1OB/hDoWpn5/op9tnjfh
3iT/5QC7+W7JR6oYuzWKYWuAWmzm7ut8F0e0lrCKouvJ/4h38908YiIqYORoMo+L4d18F0dcHfgJ
Wjz0lHTN/DPzXeHm9ma8JPgU5rlh/ABu0KIqDUFgeMuoNWG6cvWjL3akXkKlhryXK4YKKreEbG9K
ibXoefdlT0EeScbBf8psr5lHdQZIVO2zUWk/sagpy8Bxz2SyvueMJEEjMuqS5eB1DYaLQau+yKFt
fomzoLw2Q5naN9VYSz5WzSH1KY67rkTwZrnaAhBLC9hZV30SiSJOtHRKhFavSwjBp+jAO3M4v8Vy
KKL62SR9j+BeV+4qDFv5pUf8cJmrUaNdtH2E7A3I0WAlIQ9YzVHMa9GswHfMRjonC4F2DElpwFtU
gvxUMQNjbXKs5RNKcuEJHJZ4OUQdLV5PlkLC6TSHJOxqCkr5DgWNSztpszNTd8PnIoBwM7c96gmA
8ws0NZFqhDZrh1A8cS5B4E0P1OYp0OE02UGsnUaxV99yUGsQFXzxOVYd+UYDKn4Nq9a9Qq0lWbSC
ALBsTZQEo2xYNHKXkCNFEK/MVsNmJdWJzz0no/oLPmkO6SBGzU3U3hOiI4q7kEci1jwSMGjxu2+H
VUba9A2z6BAKKgodehpqJUStOG7Ahkv5kwhL+R4YJCrraRtrOEsTI93FxLe3GQcySHe7CK+5ff+6
aJv8AUlmFI19XylO+qREPCZwmxbRMHa6smu7k5zEPjo2WlO+tWoF/VTbyJFbQsC2uu8dD5cGBXAW
9UkE9WQUNpDT6VYdJciryLMA25OhBj30cgVnITWszgKaWagXkkEsDBHTnmt1TOv6UgapaVDeerBd
033w4JqYAJcpFfmqZ00gkzlfSOS7G71JKeaWWkVKjVioNTGd2jpPs8JAV5+iHTy+JESBp1JiW78w
clu9pBafwzvvx/hdD1FzwmW8lORVS4Wd+IVGgUZ/JZHUOWUO80UruhoLQQ9X2EkTBzqqHblA9Uqy
4SgeVxA5HwfEG1cYopRYnfhdcinaDmWIUgi941FFcbsE6YHsCOaiDnYWsksGC+WaqwVyT4kussSA
Ki7PEw67rY5dtFJ1vvk4PvWnRSScl7Yrs4sh8umVWQGVgfO8GIuQWS1bAQmo2d3ClFOZX6MUYxlm
9UtENtgtPM9vvtSY7eKpF3W0pVB9S9qlB75GAurguRcK3E0k7+rafmwMJ1bOgrTrNngT2p81WIEn
1Bio5Hi+dx4kg302hB4FeCHnUyVCabmh5XTcuaEDc0D2zEWjD8oEuGe7IgdEBrdAqyuhoIWRh/bk
y/F1EudXdLIJJlPdmKU2VXbfypGrFgpe8W2/4WYAqvackM+So3RTDmg0CEgM5lLe+lNNHk2cE64p
UqIrFZrdKE8CHQG/1vNUbbxH1xTVAkGaB7DrJaq10AyKGKxLGMHzgeqCs6iNSGRV1ijpNwjOxb5J
BxK9Pzxxw25OD/U0kyS2TS3NztDgNaa5jjWnhs6/m20tGdsHvHTyJRbiGCD6GRo3otMXItNWlJvO
q6hdWl6IBGcDcbgx6Gshqha+uJITn3lhsfDGNWqWvjtpe+FPakld43uK2JnVlWdxiB23CspnGg7G
laoiLgqT7lL4FCNKPMZ4nroVHFupni5SzSvPSyUUU84DSvdV257ERt4tMq9UZ22h44uut+kKWUBE
rgdFPcF8ROuOrb6WZ26sf6vL4bbA/oEacndG0eFSseypXmungzrqpPSwUnzrqvXrMzWpFlLSvHQB
wK4qNI9r6A/oEVybPUDW0VWoE9l9YXvPaEBeGPTuegsZoE6HEFp6p43j3TQ21pSKRt4W3NOgnDs6
ZS8U1a258O174aFObEHm0llAldVdY9gGLjZbKtUK2Bf1Zuj2aEyG5M1T0hUb5VI2PVld5DmbK1R1
vTbXeW7fw3xGiMp5DE1v6bEcj+El3KmWd67ZHU6SkOKgjjjSKZBD3H9XiLojIOhPobQ7xh3t32P0
txZ+iM6uqSrzwTWelXBrfavryPZkdXVa8mBbOweOjM+HCRUZGauIpInzVVNW+L1NIw+dS9cLl4jq
m+Cw7McZ7agT7lzHhg2ekHtJmX1mwYLystEg6NorL+hawIXDjAZ/sXYRufllaFv3ecgurKVAJ8eQ
k+I+Ht/4RHNEX1PjWhdtvlTVPF70NsT1GHfkaWQWqzSvga953qqG5XnsDBqa4+SleD/cKPiPosga
mZI+QTyeIobWUlMQaODKlaJcmhoHI+bt+RQ1rmFRxyak5jg1Z7U+nuYVcrQcJNHK0gtxXIPWmKo5
AK9ET1sEgMi4nZKM0rcclSpXHz0ZHiIHTril4xnKxMkxjkadD0AqpmH4hrjpiTla76Zds9QlWOBS
Ayqdb+9rErc9shxYHuoyFjBhm2X3JaqF4XGt2fRzK62sNwKC+LkcV9J5bXruuV2Soh/3shI8llnR
fR2G1FtjgmYudJ7NaVQ6HcpCSf6lsUWM5aHqNCfg45N7ZAPMmalmYs6WXX+uas74iV01w6lqEdlD
hlLclaE0pU8QZAWPyEzJqyiwC38S51X0JfHi4AZ/wYAbsPQexZIwHdvIUJP1ia8OcjzVCrIFeJkk
30uzpDk1KTysP9FcyJ/qLNdxe1Dq9j4Iexl+ooyS3nhkDDHMm86mIA0cRplQMm5fnChIv0a6atxU
Wj06lxL7oRDVFOUXJdWye1J3akOJ6MNn9Dtif26heLPGeRZzhKLtpfvBdmnGd+NxpiBadFIGShCu
BwHGhyxH97CLyaiKTLygl1tAczoHVxql6dpFJr+/DWJoq/MCspV6meVZcR6Fif6gRgF6+WaBpy8i
XtG5l4blQwfX4lsuYgTqHTtd13jqnQZGjLMBXS9cECL0QuB0jIw2wMszB4JyNnETk1w/kWt3KgVw
/CdyIAp8Rvo4R5DfBBKzDPA1nXe2r521Gdqq04Lrwp64yhT/s5bVGd7akTvv0oLPpEJ9J1KkJOns
ewugOThaVOjN9Gxv32jsK2d9OMCiBX5aIliIY8xpJQftbVxorjtJtSa/DuHoUW2rG71d1ELRzwxX
FsqEQz8GSJR0xDpOpqe0QeBE4kkaA/xHKF/FSYGq3zVQSPHFClrE2J12JEQHsedf+VUQPSYlIMNp
o42mFHAoZ1CaWRzJUMvfqL+WE8UP8cvLWuUk0oSHR5nnLMK67h8pfelr2y0EnrQdXEpVM5173wUR
MkGYvb/MXGPAyiVHvJGySXhFd1CfCxbwxkulZK36flFMWz9g63dlFg2iCv66N1sP+ilEmhdEsyDd
grQCyNR1gGeP/b5RLwvFrC4rrUHhuSN8RgMwzM4HvohV7YFeOKbfmFwmaI5co4kK0EcIt/ls6LBS
tDiy1q3Vt2fIvSt8qYpfXuHP1y2lyEKFUPLiBCG9GtWJnhBulSJ/eY1tgA8PrRnOYEN79wpEV1yZ
VFE/9lWNQxR93LMktI0nBeSKTC1fl18aKPRYMYb2dS7K8qlzlewKKkt3LinowlPCL0rOl1BZdErf
nLuG7n+Gs+bhIz0UtwPN2sd4UIMeYSYgCTgMsmpo4rgvDhYml6gIqGdYsJmjGrVinSUcsczBSmFD
Suv6gX4OG0mTW58lTW0wWZUd9yHOeo0Fm+FVJiGT/CjFuQ9TWarTiwyD7oVnZeZlqSMCloVw/QFj
0OSmn2JcUB3sv9pDDfjP0lWgLuGgo3bQFFZ1Y/dtnB8Dj9GDqer6FvJ/et9fWxSh52avt3eDZhhz
M0/ijQ3CmzCni7p1jbrena4m5hqhbarrArY7rkWiPYPIiiS6CQLuGi6fgZlSKQjPlZqm3rFIO3Q9
storaOQFXDk4saJwABvYbj+NJeRdZ1XvmDehVNefQ+QhKzQ6EiIctxrSU1DCBGBe0yDU0tPIxQ/D
ZGtLtQ7fk6a14aVboPCxzKFvibNz3xYPbeVjLVU19lBAWnc63D4E1lSwbr2TUklohsHZrRA/gthF
amEp67BBqO24tGoNdVEcKi9di90JFHK+bhVbe7RopK8F+jfMJt0708Kx3+eDP4MFqZeJmBEwjWaH
lmvhg0X09zkOa+Fu9EyCZ6FQ7dauwLk1MCcbXVuakYBaFNKSs46Z9vjmUJ2tmnPCNeKkoPfpdbTN
UCxUTOuGxWDjb4mUouV/a2vQpdMeOu5tXWO3WUSe/9LwZxUeU0DAFgW2iOz5eZ+mkygIkNmUvAgY
S+ZhBGr3txLOOfoZuJ7uKpHxFl5VciljVGGh1KF1KPIR5Iua4lbpbGzys7WcSClgbPry0qQgG4pm
gN0I80pXC2c2Fd8BGwdu6Bi9jXROmSGJKFKBJpzj1ZNuVDvPxFXQuNEsFF5/W0f4kKqOBvwOwCMq
J3JWODSLkJGC2Y2yQNWZ4SwhjHGmvVGayqTwNT46KnsoxBb4PO8M4dCc+etrXAZE6OzOgYRXzApq
9hdp5It1OAg2YACREaTeqOuugkG0l3niIC1vpGG26V00EjkBnVM7LNABTTCXI+6xR8dMwZQiLdLu
mrTg/URv3lWpOxp6z1JsYlQe+NINlnUymbynarSPKJqIRaUyGoIExVMf2XhxDJrirjkF0ctWiVRX
ARnajJq/9awNbX4mS2U96ShWb2KMGc9wn5BiUjC1/5IEajR3k0o7ZbuS7zM0dvG21+tFoag9mLBE
I+tDwr07t1E4Ab5IFNoFYb029NG4PnV7lOmRVCAgovGRRpp+YQKominUaggVogCLB5SHZ25pJaiX
WvZCHvWDIGaWs64MKfDHtrPprKBSjz1EAOcAddtbF2nra3dQ0DMK0E5dRZGGYGTXOVe9VykPvlkP
V45Sxdhdqm42oYlSwK03rRPDyMJV1wv1tOtL4WD5gpNBGsriS14M7N6ukSEgkcc1cW4uaZcy3o18
d+2oZKA0MKwtZGxmOkt96UulO8PiKCjPQ0w/xs1Vn4nBTZacNgi8M0mnUW/JNDNUzGARYgu+GFVY
j/qEFpp6qXFlGJ32meNIpeGi9zcpogIzlMBwhnQDo7nJpcwlsbcE1rmDQPyHsMDBkiCw7hFkyB4t
2wUOUtYN/a0IY/oLxBK8U5UKxlVDMlUcI2bQA5o05PBcl1TgAb6nXvjw4JGKSoLgsgAY1E91Oca+
WK5NhAzcvqRPGFSfVTdx7zygkJe25OpPBs3aq6r2lW956ZVzMDmkEWg+IBRPrxGRwVZTvmSilYwJ
XD4oBXqm1SegpFBfds3sWjeC6gSElIf3hessQ1vqTgialKmKcvpKAss3wxkVsAERkX5uxXZ3MaQ8
GdCnKDWRLAv7ypcrrDspVd9UXk1XkVYXwgZ09Ix5jsbixFNFh52SpIx2oW09Ap4kfB4MrQmuUk18
M80C50Ua4i6O43o+4BbQmXdhrRWzJgytZB3RQ78zOB7xsFKxXFj4SqI/0m/qJ/8xFCCsIctFS+oc
KO4pbohoUM1uD4JbkPf6SXmbY1dQTxVzMMX/Te/md2vge72cP9e8edfn+al7850iMPZ2ttyAm/Rf
e9P7/s3PA+21g57IZMC6rl9cP032mjrKj52g7UjbVtQfjRBt6FjVzzSLBHVsHTCvrFH2BlXkvv7c
tI+owRvWSJzZvvg1lfh3j+bna/65+fWvvWfvyjfPsZ9M/RLg91P1/t7HivkP3YHfufkfhnh38wY3
r40NK7pN29feM7DFkSXGHpQ9Ug957R72B3oGCjDDA5+Boh+Zug7hWaUjsT8BbAOSjRDQbMbX7mF/
pJtHtODQGaBoo3ACYlIa/c7xRfvl/UMwjuC12DQ4PuoMUFX14IcgrCOVLjDsWqCrPz8EWzvCk5IJ
sP3v+L6PthUokLroIO91Cv/0XmAf0b0mmfhhH2SLQFEDoQzkH8bX7nM+0DJQWaKH3rt+xCy3dOb5
7ib3V4HFr2XbgDy3+6APdPMmqspi3LkO++7FEXBtQA+wtnev/V0AtqENAkAeCcYf6xBUDEWzmJ2H
7oNCQfHFAL+u/3IftMSRrCmchfKHnAHGqHBw0AzgFCTcEaylX0YCpnYk65RaDCF28+PDRUMwZ2VT
2AfvguqRCuwGVANwoHcH4RgKkTXBxX2NBj5eKAS+7tBZoCpHQE8wpRnRT+Nrfx80zSOAKUIhLN79
+sOdBcyCEeR16HMgIDDAyEBq/mVAwHOA2QIqRh8lonh9vOegA8o5cEtQ1SPCYlvX5de7JOx5tyJM
/YgVZ/CEPuxDeD0bDs0QhHpkkAYK5Jp2X/f+1kB0oBsAtwSlqu3rAx6SaAUcOBsU+QiMKvSurSza
eJ/7s8FASw3dKEQHdlvDhzsnVaTM+OIOOiVRUNjuj1BZdq/9/RGIHXsn5YS3ifLxDgm09g4OldgX
6B2TDb2eAvsPwUQ7z0Jdgrxstxw+3EMgjpEP3hzlIwtULsJ+TPT9XZElQERK0rR9fbhASQPafGiU
pCAyQqBsUR7Z3eUPD4GqgQyYlMN4u+A+UL60CxB+gtX+6WSZsgkbyojS3U3y/d3QVo8s8kniyG1Z
YbtZfri8aRSVGRXvDtoRFfOIXQCTG/WHsoF9JJMysxPuJsjrgvt4M+Hg4IDTnxoqVievwcEPM4G8
0tzqSBnfJ8oHmwnbkFk9dEvgaIRXZpE4/DJapIYGxUJBQ/F1Pny4aqpgLz90NQgCABD8mgZUfvfa
OxwsHoJg02TT2D2FD3c4wA4YKfsHbQmEy9wjAoAm3/G7o9Eyj0YBXsgHr8/mw929MDm3D7174wiz
WiopHAC/mAIIFVNkUwRL4aNOAepgh04BRTmCAMVZ+xYI72+KhIhU7GQhjyKzH2s3RNDs9aJ+Y7D9
6eDAPIIvRTVG/DI4sLh7k1IV1eTdFPh41YNdLe0vSBRMYGtkTPtfP+J1+CKjyv1WZfpwG8FbVfnQ
fBFSIHUBGF1w8bav/coBPWbWADQq/U/Eyf9ECPW9Rz/x/Oh52533X8p3/Mx/+Ia33vzPA7z2pkcd
XYXm+94bR+7mbuiX71zOv+81n7f983e/fOunbz/n9c9fb/Dnj977rLe7evvh0n8pNsWT129/0b9e
5o4Q+j/Js1dsPv1KcXHbP/7tgv72b3uX++4s+MPx/0jUUcAcfmvb/5Lc+v2w/cOPKMtN/DbM+PB3
3f9Dr/zY9zbF+2F3zbRDh11uin6TbN4P/NqiPHhkP/59+cxdBfzQjzjdxHH96d83cfZfn1YbxBr9
vSdEj3CMEw/9lNWmSEDQhPsPadfRP3hslkL0w8DbCuChA/8DK4bvi/5fW0bnm2ev//Uy3ZWtDr38
y2cfJ4m37267inZB/6EDX9XP9ZP3UhT93uCGOopkHz54Emy+vo2zvepdAevQgdebYFNWkOX3xt7F
wIeO/dkPQ39vw3qNrA4d+AbR0+jTxea5fn/VFN/HoPXQwW+ralP86px4LR4fOv4X9AU+Hb8k7iZ6
u9jx+3zNug4d/XzDZs6GVRV7c/y14Hfo6IsawZvNHgLtO/jg4LHTvSsex922tA8dl4N/E2+ST+hB
fLrwn9KvfLsnZcQ/y/fPf1TXRlj/7UcHnNJ/FAiMHeqdPPSht3XuD2mxHw6Mg+/a34cOflP4Wb0/
g14HJx84dPDp5plAbPt1bBDo+LTcNC+R/zbuuBa2n0Ux7e1n//qXccEnjF/120ivo9MfHotdh97J
+SYZn9PbQO8G/wse0/mLi0T4pt9bFTyZ8dr/gmBy+gIr4+crH9vmhz6W6ff1NvX3dujd1Y/WFYd+
xD+UdzkwDMEufVOhCf6TgMxvUKNDb2F7ziDd8ePsfP0EssRDP+GUo+B3x/8LptDNC0vL/THGpwD8
2lQ49Pr/WWmTP/yuf5VJfodw/5xfvsG3f/Vn+8nz+I6n6GVT/P1/AQAA//8=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3.png"/><Relationship Id="rId18" Type="http://schemas.openxmlformats.org/officeDocument/2006/relationships/hyperlink" Target="#agg_expendtr!A1"/><Relationship Id="rId26" Type="http://schemas.openxmlformats.org/officeDocument/2006/relationships/image" Target="../media/image8.png"/><Relationship Id="rId3" Type="http://schemas.openxmlformats.org/officeDocument/2006/relationships/chart" Target="../charts/chart3.xml"/><Relationship Id="rId21" Type="http://schemas.openxmlformats.org/officeDocument/2006/relationships/hyperlink" Target="#own_tax_revnu!A1"/><Relationship Id="rId7" Type="http://schemas.openxmlformats.org/officeDocument/2006/relationships/chart" Target="../charts/chart7.xml"/><Relationship Id="rId12" Type="http://schemas.openxmlformats.org/officeDocument/2006/relationships/image" Target="../media/image2.svg"/><Relationship Id="rId17" Type="http://schemas.openxmlformats.org/officeDocument/2006/relationships/image" Target="../media/image7.svg"/><Relationship Id="rId25"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image" Target="../media/image6.png"/><Relationship Id="rId20" Type="http://schemas.openxmlformats.org/officeDocument/2006/relationships/hyperlink" Target="#revenue_deficts!A1"/><Relationship Id="rId29" Type="http://schemas.openxmlformats.org/officeDocument/2006/relationships/hyperlink" Target="#capital_expendtr!A1"/><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png"/><Relationship Id="rId24"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image" Target="../media/image5.svg"/><Relationship Id="rId23" Type="http://schemas.openxmlformats.org/officeDocument/2006/relationships/hyperlink" Target="#nominal_gsdp_sers!A1"/><Relationship Id="rId28" Type="http://schemas.openxmlformats.org/officeDocument/2006/relationships/hyperlink" Target="#'Map contain revenue of dif stat'!A1"/><Relationship Id="rId10" Type="http://schemas.openxmlformats.org/officeDocument/2006/relationships/chart" Target="../charts/chart10.xml"/><Relationship Id="rId19" Type="http://schemas.openxmlformats.org/officeDocument/2006/relationships/hyperlink" Target="#social_sector_expnditur!A1"/><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4.svg"/><Relationship Id="rId22" Type="http://schemas.openxmlformats.org/officeDocument/2006/relationships/hyperlink" Target="#gross_fiscl_defict!A1"/><Relationship Id="rId27" Type="http://schemas.openxmlformats.org/officeDocument/2006/relationships/image" Target="../media/image9.svg"/><Relationship Id="rId30" Type="http://schemas.openxmlformats.org/officeDocument/2006/relationships/chart" Target="../charts/chart13.xml"/></Relationships>
</file>

<file path=xl/drawings/_rels/drawing2.xml.rels><?xml version="1.0" encoding="UTF-8" standalone="yes"?>
<Relationships xmlns="http://schemas.openxmlformats.org/package/2006/relationships"><Relationship Id="rId1" Type="http://schemas.openxmlformats.org/officeDocument/2006/relationships/hyperlink" Target="#'corrltn btw gross_fiscal&amp;capt_e'!A1"/></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total_aggr_exp!A1"/></Relationships>
</file>

<file path=xl/drawings/_rels/drawing5.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total_social_sectr_exp!A1"/></Relationships>
</file>

<file path=xl/drawings/_rels/drawing6.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total_revnu_deficit!A1"/></Relationships>
</file>

<file path=xl/drawings/_rels/drawing7.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total_tax_revenue!A1"/><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total_nominal_gsdp!A1"/></Relationships>
</file>

<file path=xl/drawings/_rels/drawing9.xml.rels><?xml version="1.0" encoding="UTF-8" standalone="yes"?>
<Relationships xmlns="http://schemas.openxmlformats.org/package/2006/relationships"><Relationship Id="rId3" Type="http://schemas.openxmlformats.org/officeDocument/2006/relationships/hyperlink" Target="#'total_gross fiscal defct'!A1"/><Relationship Id="rId2" Type="http://schemas.openxmlformats.org/officeDocument/2006/relationships/hyperlink" Target="#Dashboard!A1"/><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total_capital_expntr!A1"/><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4.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5.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7.xml.rels><?xml version="1.0" encoding="UTF-8" standalone="yes"?>
<Relationships xmlns="http://schemas.openxmlformats.org/package/2006/relationships"><Relationship Id="rId1" Type="http://schemas.microsoft.com/office/2014/relationships/chartEx" Target="../charts/chartEx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0.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2.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3.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2</xdr:col>
      <xdr:colOff>200026</xdr:colOff>
      <xdr:row>4</xdr:row>
      <xdr:rowOff>57150</xdr:rowOff>
    </xdr:from>
    <xdr:to>
      <xdr:col>6</xdr:col>
      <xdr:colOff>447676</xdr:colOff>
      <xdr:row>13</xdr:row>
      <xdr:rowOff>76200</xdr:rowOff>
    </xdr:to>
    <xdr:graphicFrame macro="">
      <xdr:nvGraphicFramePr>
        <xdr:cNvPr id="2" name="Chart 1">
          <a:extLst>
            <a:ext uri="{FF2B5EF4-FFF2-40B4-BE49-F238E27FC236}">
              <a16:creationId xmlns:a16="http://schemas.microsoft.com/office/drawing/2014/main" id="{F6A9FB7A-10ED-4B31-942C-8FD126ABC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435768</xdr:colOff>
      <xdr:row>17</xdr:row>
      <xdr:rowOff>83736</xdr:rowOff>
    </xdr:from>
    <xdr:to>
      <xdr:col>23</xdr:col>
      <xdr:colOff>198874</xdr:colOff>
      <xdr:row>26</xdr:row>
      <xdr:rowOff>0</xdr:rowOff>
    </xdr:to>
    <mc:AlternateContent xmlns:mc="http://schemas.openxmlformats.org/markup-compatibility/2006" xmlns:a14="http://schemas.microsoft.com/office/drawing/2010/main">
      <mc:Choice Requires="a14">
        <xdr:graphicFrame macro="">
          <xdr:nvGraphicFramePr>
            <xdr:cNvPr id="4" name="State 3">
              <a:extLst>
                <a:ext uri="{FF2B5EF4-FFF2-40B4-BE49-F238E27FC236}">
                  <a16:creationId xmlns:a16="http://schemas.microsoft.com/office/drawing/2014/main" id="{D322EE72-0FFB-A377-3265-0B7150887530}"/>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10758487" y="2683668"/>
              <a:ext cx="2924596" cy="22693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180976</xdr:colOff>
      <xdr:row>13</xdr:row>
      <xdr:rowOff>66675</xdr:rowOff>
    </xdr:from>
    <xdr:to>
      <xdr:col>6</xdr:col>
      <xdr:colOff>447676</xdr:colOff>
      <xdr:row>22</xdr:row>
      <xdr:rowOff>28575</xdr:rowOff>
    </xdr:to>
    <xdr:graphicFrame macro="">
      <xdr:nvGraphicFramePr>
        <xdr:cNvPr id="6" name="Chart 5">
          <a:extLst>
            <a:ext uri="{FF2B5EF4-FFF2-40B4-BE49-F238E27FC236}">
              <a16:creationId xmlns:a16="http://schemas.microsoft.com/office/drawing/2014/main" id="{806ACE02-4871-47C9-8BDB-D4ADBC2C3F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447676</xdr:colOff>
      <xdr:row>4</xdr:row>
      <xdr:rowOff>28574</xdr:rowOff>
    </xdr:from>
    <xdr:to>
      <xdr:col>11</xdr:col>
      <xdr:colOff>66676</xdr:colOff>
      <xdr:row>13</xdr:row>
      <xdr:rowOff>66675</xdr:rowOff>
    </xdr:to>
    <xdr:graphicFrame macro="">
      <xdr:nvGraphicFramePr>
        <xdr:cNvPr id="7" name="Chart 6">
          <a:extLst>
            <a:ext uri="{FF2B5EF4-FFF2-40B4-BE49-F238E27FC236}">
              <a16:creationId xmlns:a16="http://schemas.microsoft.com/office/drawing/2014/main" id="{6625192C-9AA1-40E7-88BF-C9CA7D8E85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161925</xdr:colOff>
      <xdr:row>22</xdr:row>
      <xdr:rowOff>28575</xdr:rowOff>
    </xdr:from>
    <xdr:to>
      <xdr:col>6</xdr:col>
      <xdr:colOff>457200</xdr:colOff>
      <xdr:row>32</xdr:row>
      <xdr:rowOff>19050</xdr:rowOff>
    </xdr:to>
    <xdr:graphicFrame macro="">
      <xdr:nvGraphicFramePr>
        <xdr:cNvPr id="9" name="Chart 8">
          <a:extLst>
            <a:ext uri="{FF2B5EF4-FFF2-40B4-BE49-F238E27FC236}">
              <a16:creationId xmlns:a16="http://schemas.microsoft.com/office/drawing/2014/main" id="{FBB27BF4-B83E-4C9E-90FC-B66BB0649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457201</xdr:colOff>
      <xdr:row>13</xdr:row>
      <xdr:rowOff>66675</xdr:rowOff>
    </xdr:from>
    <xdr:to>
      <xdr:col>11</xdr:col>
      <xdr:colOff>57151</xdr:colOff>
      <xdr:row>22</xdr:row>
      <xdr:rowOff>28575</xdr:rowOff>
    </xdr:to>
    <xdr:graphicFrame macro="">
      <xdr:nvGraphicFramePr>
        <xdr:cNvPr id="10" name="Chart 9">
          <a:extLst>
            <a:ext uri="{FF2B5EF4-FFF2-40B4-BE49-F238E27FC236}">
              <a16:creationId xmlns:a16="http://schemas.microsoft.com/office/drawing/2014/main" id="{89525D68-EF94-477C-BBA8-EB9AF0D88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190501</xdr:colOff>
      <xdr:row>32</xdr:row>
      <xdr:rowOff>9525</xdr:rowOff>
    </xdr:from>
    <xdr:to>
      <xdr:col>6</xdr:col>
      <xdr:colOff>447675</xdr:colOff>
      <xdr:row>44</xdr:row>
      <xdr:rowOff>33618</xdr:rowOff>
    </xdr:to>
    <xdr:graphicFrame macro="">
      <xdr:nvGraphicFramePr>
        <xdr:cNvPr id="11" name="Chart 10">
          <a:extLst>
            <a:ext uri="{FF2B5EF4-FFF2-40B4-BE49-F238E27FC236}">
              <a16:creationId xmlns:a16="http://schemas.microsoft.com/office/drawing/2014/main" id="{5C704361-B907-4025-8182-3A04F8650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447675</xdr:colOff>
      <xdr:row>22</xdr:row>
      <xdr:rowOff>38100</xdr:rowOff>
    </xdr:from>
    <xdr:to>
      <xdr:col>11</xdr:col>
      <xdr:colOff>66675</xdr:colOff>
      <xdr:row>32</xdr:row>
      <xdr:rowOff>28575</xdr:rowOff>
    </xdr:to>
    <xdr:graphicFrame macro="">
      <xdr:nvGraphicFramePr>
        <xdr:cNvPr id="12" name="Chart 11">
          <a:extLst>
            <a:ext uri="{FF2B5EF4-FFF2-40B4-BE49-F238E27FC236}">
              <a16:creationId xmlns:a16="http://schemas.microsoft.com/office/drawing/2014/main" id="{B9B15AC0-CBE4-4CB2-B833-30D684493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0</xdr:row>
      <xdr:rowOff>0</xdr:rowOff>
    </xdr:from>
    <xdr:to>
      <xdr:col>2</xdr:col>
      <xdr:colOff>190500</xdr:colOff>
      <xdr:row>43</xdr:row>
      <xdr:rowOff>142875</xdr:rowOff>
    </xdr:to>
    <xdr:sp macro="" textlink="">
      <xdr:nvSpPr>
        <xdr:cNvPr id="14" name="Rectangle: Rounded Corners 13">
          <a:extLst>
            <a:ext uri="{FF2B5EF4-FFF2-40B4-BE49-F238E27FC236}">
              <a16:creationId xmlns:a16="http://schemas.microsoft.com/office/drawing/2014/main" id="{DE3FA8C9-6D58-504F-EFBF-F55EA739651A}"/>
            </a:ext>
          </a:extLst>
        </xdr:cNvPr>
        <xdr:cNvSpPr/>
      </xdr:nvSpPr>
      <xdr:spPr>
        <a:xfrm>
          <a:off x="0" y="0"/>
          <a:ext cx="1400735" cy="8334375"/>
        </a:xfrm>
        <a:prstGeom prst="roundRect">
          <a:avLst>
            <a:gd name="adj" fmla="val 2478"/>
          </a:avLst>
        </a:prstGeom>
        <a:solidFill>
          <a:schemeClr val="accent2">
            <a:lumMod val="75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76200</xdr:colOff>
      <xdr:row>4</xdr:row>
      <xdr:rowOff>57151</xdr:rowOff>
    </xdr:from>
    <xdr:to>
      <xdr:col>17</xdr:col>
      <xdr:colOff>428625</xdr:colOff>
      <xdr:row>14</xdr:row>
      <xdr:rowOff>35719</xdr:rowOff>
    </xdr:to>
    <xdr:graphicFrame macro="">
      <xdr:nvGraphicFramePr>
        <xdr:cNvPr id="18" name="Chart 17">
          <a:extLst>
            <a:ext uri="{FF2B5EF4-FFF2-40B4-BE49-F238E27FC236}">
              <a16:creationId xmlns:a16="http://schemas.microsoft.com/office/drawing/2014/main" id="{84A47C6E-A033-4D1C-A8F4-74FC6CD19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66673</xdr:colOff>
      <xdr:row>26</xdr:row>
      <xdr:rowOff>11905</xdr:rowOff>
    </xdr:from>
    <xdr:to>
      <xdr:col>23</xdr:col>
      <xdr:colOff>177940</xdr:colOff>
      <xdr:row>36</xdr:row>
      <xdr:rowOff>166686</xdr:rowOff>
    </xdr:to>
    <xdr:graphicFrame macro="">
      <xdr:nvGraphicFramePr>
        <xdr:cNvPr id="23" name="Chart 22">
          <a:extLst>
            <a:ext uri="{FF2B5EF4-FFF2-40B4-BE49-F238E27FC236}">
              <a16:creationId xmlns:a16="http://schemas.microsoft.com/office/drawing/2014/main" id="{2EAF5CF0-D442-4D23-AA77-26768AA8FF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66675</xdr:colOff>
      <xdr:row>14</xdr:row>
      <xdr:rowOff>35719</xdr:rowOff>
    </xdr:from>
    <xdr:to>
      <xdr:col>17</xdr:col>
      <xdr:colOff>428625</xdr:colOff>
      <xdr:row>25</xdr:row>
      <xdr:rowOff>166687</xdr:rowOff>
    </xdr:to>
    <xdr:graphicFrame macro="">
      <xdr:nvGraphicFramePr>
        <xdr:cNvPr id="3" name="Chart 2">
          <a:extLst>
            <a:ext uri="{FF2B5EF4-FFF2-40B4-BE49-F238E27FC236}">
              <a16:creationId xmlns:a16="http://schemas.microsoft.com/office/drawing/2014/main" id="{FB8629FD-3F32-4A61-B627-D0C0B114E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500061</xdr:colOff>
      <xdr:row>36</xdr:row>
      <xdr:rowOff>166688</xdr:rowOff>
    </xdr:from>
    <xdr:to>
      <xdr:col>23</xdr:col>
      <xdr:colOff>167473</xdr:colOff>
      <xdr:row>44</xdr:row>
      <xdr:rowOff>23813</xdr:rowOff>
    </xdr:to>
    <xdr:sp macro="" textlink="">
      <xdr:nvSpPr>
        <xdr:cNvPr id="5" name="Rectangle 4">
          <a:extLst>
            <a:ext uri="{FF2B5EF4-FFF2-40B4-BE49-F238E27FC236}">
              <a16:creationId xmlns:a16="http://schemas.microsoft.com/office/drawing/2014/main" id="{859404A5-80F6-DA9D-7E31-5B6D9A3EB6DD}"/>
            </a:ext>
          </a:extLst>
        </xdr:cNvPr>
        <xdr:cNvSpPr/>
      </xdr:nvSpPr>
      <xdr:spPr>
        <a:xfrm>
          <a:off x="10820556" y="6949325"/>
          <a:ext cx="3309939" cy="1364378"/>
        </a:xfrm>
        <a:prstGeom prst="rect">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371265</xdr:colOff>
      <xdr:row>41</xdr:row>
      <xdr:rowOff>21432</xdr:rowOff>
    </xdr:from>
    <xdr:to>
      <xdr:col>22</xdr:col>
      <xdr:colOff>456990</xdr:colOff>
      <xdr:row>43</xdr:row>
      <xdr:rowOff>40482</xdr:rowOff>
    </xdr:to>
    <xdr:sp macro="" textlink="">
      <xdr:nvSpPr>
        <xdr:cNvPr id="8" name="Rectangle: Rounded Corners 7">
          <a:extLst>
            <a:ext uri="{FF2B5EF4-FFF2-40B4-BE49-F238E27FC236}">
              <a16:creationId xmlns:a16="http://schemas.microsoft.com/office/drawing/2014/main" id="{E9FC0673-6232-BB6E-6F89-13F96B3D71E9}"/>
            </a:ext>
          </a:extLst>
        </xdr:cNvPr>
        <xdr:cNvSpPr/>
      </xdr:nvSpPr>
      <xdr:spPr>
        <a:xfrm>
          <a:off x="11298847" y="7746102"/>
          <a:ext cx="2514077" cy="395864"/>
        </a:xfrm>
        <a:prstGeom prst="roundRect">
          <a:avLst>
            <a:gd name="adj" fmla="val 1282"/>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tx1">
                  <a:lumMod val="85000"/>
                  <a:lumOff val="15000"/>
                </a:schemeClr>
              </a:solidFill>
            </a:rPr>
            <a:t>Union Territory</a:t>
          </a:r>
          <a:r>
            <a:rPr lang="en-US" sz="1600" baseline="0">
              <a:solidFill>
                <a:schemeClr val="tx1">
                  <a:lumMod val="85000"/>
                  <a:lumOff val="15000"/>
                </a:schemeClr>
              </a:solidFill>
            </a:rPr>
            <a:t> 3</a:t>
          </a:r>
          <a:endParaRPr lang="en-US" sz="1600">
            <a:solidFill>
              <a:schemeClr val="tx1">
                <a:lumMod val="85000"/>
                <a:lumOff val="15000"/>
              </a:schemeClr>
            </a:solidFill>
          </a:endParaRPr>
        </a:p>
      </xdr:txBody>
    </xdr:sp>
    <xdr:clientData/>
  </xdr:twoCellAnchor>
  <xdr:twoCellAnchor>
    <xdr:from>
      <xdr:col>18</xdr:col>
      <xdr:colOff>335102</xdr:colOff>
      <xdr:row>37</xdr:row>
      <xdr:rowOff>170455</xdr:rowOff>
    </xdr:from>
    <xdr:to>
      <xdr:col>22</xdr:col>
      <xdr:colOff>420827</xdr:colOff>
      <xdr:row>40</xdr:row>
      <xdr:rowOff>65680</xdr:rowOff>
    </xdr:to>
    <xdr:sp macro="" textlink="">
      <xdr:nvSpPr>
        <xdr:cNvPr id="13" name="Rectangle: Rounded Corners 12">
          <a:extLst>
            <a:ext uri="{FF2B5EF4-FFF2-40B4-BE49-F238E27FC236}">
              <a16:creationId xmlns:a16="http://schemas.microsoft.com/office/drawing/2014/main" id="{9AAEED23-72E2-43F9-8512-BC5C77B13BAB}"/>
            </a:ext>
          </a:extLst>
        </xdr:cNvPr>
        <xdr:cNvSpPr/>
      </xdr:nvSpPr>
      <xdr:spPr>
        <a:xfrm>
          <a:off x="11262684" y="7141499"/>
          <a:ext cx="2514077" cy="460445"/>
        </a:xfrm>
        <a:prstGeom prst="roundRect">
          <a:avLst>
            <a:gd name="adj" fmla="val 1282"/>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bg2">
                  <a:lumMod val="10000"/>
                </a:schemeClr>
              </a:solidFill>
            </a:rPr>
            <a:t>Number of state in India</a:t>
          </a:r>
          <a:r>
            <a:rPr lang="en-US" sz="1600" baseline="0">
              <a:solidFill>
                <a:schemeClr val="bg2">
                  <a:lumMod val="10000"/>
                </a:schemeClr>
              </a:solidFill>
            </a:rPr>
            <a:t>  28</a:t>
          </a:r>
          <a:endParaRPr lang="en-US" sz="1600">
            <a:solidFill>
              <a:schemeClr val="bg2">
                <a:lumMod val="10000"/>
              </a:schemeClr>
            </a:solidFill>
          </a:endParaRPr>
        </a:p>
      </xdr:txBody>
    </xdr:sp>
    <xdr:clientData/>
  </xdr:twoCellAnchor>
  <xdr:twoCellAnchor>
    <xdr:from>
      <xdr:col>2</xdr:col>
      <xdr:colOff>166133</xdr:colOff>
      <xdr:row>0</xdr:row>
      <xdr:rowOff>0</xdr:rowOff>
    </xdr:from>
    <xdr:to>
      <xdr:col>23</xdr:col>
      <xdr:colOff>209340</xdr:colOff>
      <xdr:row>4</xdr:row>
      <xdr:rowOff>44302</xdr:rowOff>
    </xdr:to>
    <xdr:sp macro="" textlink="">
      <xdr:nvSpPr>
        <xdr:cNvPr id="17" name="Rectangle: Rounded Corners 16">
          <a:extLst>
            <a:ext uri="{FF2B5EF4-FFF2-40B4-BE49-F238E27FC236}">
              <a16:creationId xmlns:a16="http://schemas.microsoft.com/office/drawing/2014/main" id="{1FDACEDC-9243-908B-5450-A56023D879B2}"/>
            </a:ext>
          </a:extLst>
        </xdr:cNvPr>
        <xdr:cNvSpPr/>
      </xdr:nvSpPr>
      <xdr:spPr>
        <a:xfrm>
          <a:off x="1380309" y="0"/>
          <a:ext cx="12792053" cy="797928"/>
        </a:xfrm>
        <a:prstGeom prst="roundRect">
          <a:avLst>
            <a:gd name="adj" fmla="val 0"/>
          </a:avLst>
        </a:pr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a:t>FINANCIAL</a:t>
          </a:r>
          <a:r>
            <a:rPr lang="en-US" sz="4000" baseline="0"/>
            <a:t> ANALYSIS</a:t>
          </a:r>
          <a:r>
            <a:rPr lang="en-US" sz="4000"/>
            <a:t> OF DIFFERENT STATES</a:t>
          </a:r>
        </a:p>
      </xdr:txBody>
    </xdr:sp>
    <xdr:clientData/>
  </xdr:twoCellAnchor>
  <xdr:twoCellAnchor editAs="oneCell">
    <xdr:from>
      <xdr:col>2</xdr:col>
      <xdr:colOff>265814</xdr:colOff>
      <xdr:row>0</xdr:row>
      <xdr:rowOff>0</xdr:rowOff>
    </xdr:from>
    <xdr:to>
      <xdr:col>3</xdr:col>
      <xdr:colOff>409797</xdr:colOff>
      <xdr:row>4</xdr:row>
      <xdr:rowOff>1483</xdr:rowOff>
    </xdr:to>
    <xdr:pic>
      <xdr:nvPicPr>
        <xdr:cNvPr id="19" name="Graphic 18" descr="Coins with solid fill">
          <a:extLst>
            <a:ext uri="{FF2B5EF4-FFF2-40B4-BE49-F238E27FC236}">
              <a16:creationId xmlns:a16="http://schemas.microsoft.com/office/drawing/2014/main" id="{691E948A-0652-44BE-B111-4B42E1EA6F5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484128" y="0"/>
          <a:ext cx="753140" cy="754623"/>
        </a:xfrm>
        <a:prstGeom prst="rect">
          <a:avLst/>
        </a:prstGeom>
      </xdr:spPr>
    </xdr:pic>
    <xdr:clientData/>
  </xdr:twoCellAnchor>
  <xdr:twoCellAnchor editAs="oneCell">
    <xdr:from>
      <xdr:col>21</xdr:col>
      <xdr:colOff>519580</xdr:colOff>
      <xdr:row>0</xdr:row>
      <xdr:rowOff>10467</xdr:rowOff>
    </xdr:from>
    <xdr:to>
      <xdr:col>23</xdr:col>
      <xdr:colOff>56474</xdr:colOff>
      <xdr:row>4</xdr:row>
      <xdr:rowOff>38604</xdr:rowOff>
    </xdr:to>
    <xdr:pic>
      <xdr:nvPicPr>
        <xdr:cNvPr id="24" name="Graphic 23" descr="Bar chart with solid fill">
          <a:extLst>
            <a:ext uri="{FF2B5EF4-FFF2-40B4-BE49-F238E27FC236}">
              <a16:creationId xmlns:a16="http://schemas.microsoft.com/office/drawing/2014/main" id="{B61467A4-01CB-46C6-9E3C-82A7913D4E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flipH="1">
          <a:off x="13268426" y="10467"/>
          <a:ext cx="751070" cy="781763"/>
        </a:xfrm>
        <a:prstGeom prst="rect">
          <a:avLst/>
        </a:prstGeom>
      </xdr:spPr>
    </xdr:pic>
    <xdr:clientData/>
  </xdr:twoCellAnchor>
  <xdr:twoCellAnchor editAs="oneCell">
    <xdr:from>
      <xdr:col>20</xdr:col>
      <xdr:colOff>358088</xdr:colOff>
      <xdr:row>0</xdr:row>
      <xdr:rowOff>64628</xdr:rowOff>
    </xdr:from>
    <xdr:to>
      <xdr:col>21</xdr:col>
      <xdr:colOff>427200</xdr:colOff>
      <xdr:row>3</xdr:row>
      <xdr:rowOff>179378</xdr:rowOff>
    </xdr:to>
    <xdr:pic>
      <xdr:nvPicPr>
        <xdr:cNvPr id="25" name="Graphic 24" descr="Coins with solid fill">
          <a:extLst>
            <a:ext uri="{FF2B5EF4-FFF2-40B4-BE49-F238E27FC236}">
              <a16:creationId xmlns:a16="http://schemas.microsoft.com/office/drawing/2014/main" id="{0590FA0B-00A6-447C-B6DA-7DF62C593D0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2499846" y="64628"/>
          <a:ext cx="676200" cy="679970"/>
        </a:xfrm>
        <a:prstGeom prst="rect">
          <a:avLst/>
        </a:prstGeom>
      </xdr:spPr>
    </xdr:pic>
    <xdr:clientData/>
  </xdr:twoCellAnchor>
  <xdr:twoCellAnchor editAs="oneCell">
    <xdr:from>
      <xdr:col>3</xdr:col>
      <xdr:colOff>387646</xdr:colOff>
      <xdr:row>0</xdr:row>
      <xdr:rowOff>0</xdr:rowOff>
    </xdr:from>
    <xdr:to>
      <xdr:col>4</xdr:col>
      <xdr:colOff>509476</xdr:colOff>
      <xdr:row>3</xdr:row>
      <xdr:rowOff>151507</xdr:rowOff>
    </xdr:to>
    <xdr:pic>
      <xdr:nvPicPr>
        <xdr:cNvPr id="26" name="Graphic 25" descr="Bank with solid fill">
          <a:extLst>
            <a:ext uri="{FF2B5EF4-FFF2-40B4-BE49-F238E27FC236}">
              <a16:creationId xmlns:a16="http://schemas.microsoft.com/office/drawing/2014/main" id="{755F7E46-95EE-43CA-8F18-0EAEF9876CC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215117" y="0"/>
          <a:ext cx="730987" cy="716362"/>
        </a:xfrm>
        <a:prstGeom prst="rect">
          <a:avLst/>
        </a:prstGeom>
      </xdr:spPr>
    </xdr:pic>
    <xdr:clientData/>
  </xdr:twoCellAnchor>
  <xdr:twoCellAnchor>
    <xdr:from>
      <xdr:col>0</xdr:col>
      <xdr:colOff>177210</xdr:colOff>
      <xdr:row>4</xdr:row>
      <xdr:rowOff>132906</xdr:rowOff>
    </xdr:from>
    <xdr:to>
      <xdr:col>2</xdr:col>
      <xdr:colOff>0</xdr:colOff>
      <xdr:row>7</xdr:row>
      <xdr:rowOff>44303</xdr:rowOff>
    </xdr:to>
    <xdr:sp macro="" textlink="">
      <xdr:nvSpPr>
        <xdr:cNvPr id="27" name="Rectangle: Rounded Corners 26">
          <a:extLst>
            <a:ext uri="{FF2B5EF4-FFF2-40B4-BE49-F238E27FC236}">
              <a16:creationId xmlns:a16="http://schemas.microsoft.com/office/drawing/2014/main" id="{5A661164-A82F-678F-F96E-41DF655E7028}"/>
            </a:ext>
          </a:extLst>
        </xdr:cNvPr>
        <xdr:cNvSpPr/>
      </xdr:nvSpPr>
      <xdr:spPr>
        <a:xfrm>
          <a:off x="177210" y="894906"/>
          <a:ext cx="1033025" cy="482897"/>
        </a:xfrm>
        <a:prstGeom prst="roundRect">
          <a:avLst>
            <a:gd name="adj" fmla="val 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2">
                  <a:lumMod val="25000"/>
                </a:schemeClr>
              </a:solidFill>
            </a:rPr>
            <a:t>Aggregate expenditure</a:t>
          </a:r>
        </a:p>
      </xdr:txBody>
    </xdr:sp>
    <xdr:clientData/>
  </xdr:twoCellAnchor>
  <xdr:twoCellAnchor>
    <xdr:from>
      <xdr:col>0</xdr:col>
      <xdr:colOff>188285</xdr:colOff>
      <xdr:row>7</xdr:row>
      <xdr:rowOff>130247</xdr:rowOff>
    </xdr:from>
    <xdr:to>
      <xdr:col>2</xdr:col>
      <xdr:colOff>0</xdr:colOff>
      <xdr:row>10</xdr:row>
      <xdr:rowOff>11075</xdr:rowOff>
    </xdr:to>
    <xdr:sp macro="" textlink="">
      <xdr:nvSpPr>
        <xdr:cNvPr id="28" name="Rectangle: Rounded Corners 27">
          <a:extLst>
            <a:ext uri="{FF2B5EF4-FFF2-40B4-BE49-F238E27FC236}">
              <a16:creationId xmlns:a16="http://schemas.microsoft.com/office/drawing/2014/main" id="{6AFA83CA-88F8-4D2C-AD53-CE98B9610A7D}"/>
            </a:ext>
          </a:extLst>
        </xdr:cNvPr>
        <xdr:cNvSpPr/>
      </xdr:nvSpPr>
      <xdr:spPr>
        <a:xfrm>
          <a:off x="188285" y="1463747"/>
          <a:ext cx="1021950" cy="452328"/>
        </a:xfrm>
        <a:prstGeom prst="roundRect">
          <a:avLst>
            <a:gd name="adj" fmla="val 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social sector expenditure</a:t>
          </a:r>
        </a:p>
      </xdr:txBody>
    </xdr:sp>
    <xdr:clientData/>
  </xdr:twoCellAnchor>
  <xdr:twoCellAnchor>
    <xdr:from>
      <xdr:col>0</xdr:col>
      <xdr:colOff>190499</xdr:colOff>
      <xdr:row>10</xdr:row>
      <xdr:rowOff>160817</xdr:rowOff>
    </xdr:from>
    <xdr:to>
      <xdr:col>1</xdr:col>
      <xdr:colOff>593910</xdr:colOff>
      <xdr:row>13</xdr:row>
      <xdr:rowOff>67235</xdr:rowOff>
    </xdr:to>
    <xdr:sp macro="" textlink="">
      <xdr:nvSpPr>
        <xdr:cNvPr id="29" name="Rectangle: Rounded Corners 28">
          <a:extLst>
            <a:ext uri="{FF2B5EF4-FFF2-40B4-BE49-F238E27FC236}">
              <a16:creationId xmlns:a16="http://schemas.microsoft.com/office/drawing/2014/main" id="{71F520E2-E815-4A75-8FA3-E0FC007BC99D}"/>
            </a:ext>
          </a:extLst>
        </xdr:cNvPr>
        <xdr:cNvSpPr/>
      </xdr:nvSpPr>
      <xdr:spPr>
        <a:xfrm>
          <a:off x="190499" y="2065817"/>
          <a:ext cx="1008529" cy="477918"/>
        </a:xfrm>
        <a:prstGeom prst="roundRect">
          <a:avLst>
            <a:gd name="adj" fmla="val 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Revenue deficit</a:t>
          </a:r>
        </a:p>
      </xdr:txBody>
    </xdr:sp>
    <xdr:clientData/>
  </xdr:twoCellAnchor>
  <xdr:twoCellAnchor>
    <xdr:from>
      <xdr:col>0</xdr:col>
      <xdr:colOff>177079</xdr:colOff>
      <xdr:row>14</xdr:row>
      <xdr:rowOff>13915</xdr:rowOff>
    </xdr:from>
    <xdr:to>
      <xdr:col>1</xdr:col>
      <xdr:colOff>582705</xdr:colOff>
      <xdr:row>16</xdr:row>
      <xdr:rowOff>67235</xdr:rowOff>
    </xdr:to>
    <xdr:sp macro="" textlink="">
      <xdr:nvSpPr>
        <xdr:cNvPr id="30" name="Rectangle: Rounded Corners 29">
          <a:extLst>
            <a:ext uri="{FF2B5EF4-FFF2-40B4-BE49-F238E27FC236}">
              <a16:creationId xmlns:a16="http://schemas.microsoft.com/office/drawing/2014/main" id="{39043864-5EA3-4D04-A643-A24571935267}"/>
            </a:ext>
          </a:extLst>
        </xdr:cNvPr>
        <xdr:cNvSpPr/>
      </xdr:nvSpPr>
      <xdr:spPr>
        <a:xfrm>
          <a:off x="177079" y="2680915"/>
          <a:ext cx="1010744" cy="434320"/>
        </a:xfrm>
        <a:prstGeom prst="roundRect">
          <a:avLst>
            <a:gd name="adj" fmla="val 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tax</a:t>
          </a:r>
          <a:r>
            <a:rPr lang="en-US" sz="1100" baseline="0">
              <a:solidFill>
                <a:schemeClr val="tx1"/>
              </a:solidFill>
            </a:rPr>
            <a:t> revenue</a:t>
          </a:r>
          <a:endParaRPr lang="en-US" sz="1100">
            <a:solidFill>
              <a:schemeClr val="tx1"/>
            </a:solidFill>
          </a:endParaRPr>
        </a:p>
      </xdr:txBody>
    </xdr:sp>
    <xdr:clientData/>
  </xdr:twoCellAnchor>
  <xdr:twoCellAnchor>
    <xdr:from>
      <xdr:col>0</xdr:col>
      <xdr:colOff>177210</xdr:colOff>
      <xdr:row>17</xdr:row>
      <xdr:rowOff>33668</xdr:rowOff>
    </xdr:from>
    <xdr:to>
      <xdr:col>1</xdr:col>
      <xdr:colOff>593911</xdr:colOff>
      <xdr:row>19</xdr:row>
      <xdr:rowOff>134471</xdr:rowOff>
    </xdr:to>
    <xdr:sp macro="" textlink="">
      <xdr:nvSpPr>
        <xdr:cNvPr id="31" name="Rectangle: Rounded Corners 30">
          <a:extLst>
            <a:ext uri="{FF2B5EF4-FFF2-40B4-BE49-F238E27FC236}">
              <a16:creationId xmlns:a16="http://schemas.microsoft.com/office/drawing/2014/main" id="{B1730C72-1BF2-4789-89C1-892FA0E97F5E}"/>
            </a:ext>
          </a:extLst>
        </xdr:cNvPr>
        <xdr:cNvSpPr/>
      </xdr:nvSpPr>
      <xdr:spPr>
        <a:xfrm>
          <a:off x="177210" y="3272168"/>
          <a:ext cx="1021819" cy="481803"/>
        </a:xfrm>
        <a:prstGeom prst="roundRect">
          <a:avLst>
            <a:gd name="adj" fmla="val 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gross fiscal deficit</a:t>
          </a:r>
        </a:p>
      </xdr:txBody>
    </xdr:sp>
    <xdr:clientData/>
  </xdr:twoCellAnchor>
  <xdr:twoCellAnchor>
    <xdr:from>
      <xdr:col>0</xdr:col>
      <xdr:colOff>185628</xdr:colOff>
      <xdr:row>20</xdr:row>
      <xdr:rowOff>74399</xdr:rowOff>
    </xdr:from>
    <xdr:to>
      <xdr:col>2</xdr:col>
      <xdr:colOff>1</xdr:colOff>
      <xdr:row>22</xdr:row>
      <xdr:rowOff>156882</xdr:rowOff>
    </xdr:to>
    <xdr:sp macro="" textlink="">
      <xdr:nvSpPr>
        <xdr:cNvPr id="32" name="Rectangle: Rounded Corners 31">
          <a:extLst>
            <a:ext uri="{FF2B5EF4-FFF2-40B4-BE49-F238E27FC236}">
              <a16:creationId xmlns:a16="http://schemas.microsoft.com/office/drawing/2014/main" id="{54115B30-2540-44A8-89DC-FC25AD76B145}"/>
            </a:ext>
          </a:extLst>
        </xdr:cNvPr>
        <xdr:cNvSpPr/>
      </xdr:nvSpPr>
      <xdr:spPr>
        <a:xfrm>
          <a:off x="185628" y="3884399"/>
          <a:ext cx="1024608" cy="463483"/>
        </a:xfrm>
        <a:prstGeom prst="roundRect">
          <a:avLst>
            <a:gd name="adj" fmla="val 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revenue</a:t>
          </a:r>
          <a:r>
            <a:rPr lang="en-US" sz="1100" baseline="0">
              <a:solidFill>
                <a:schemeClr val="tx1"/>
              </a:solidFill>
            </a:rPr>
            <a:t> expenditure</a:t>
          </a:r>
          <a:endParaRPr lang="en-US" sz="1100">
            <a:solidFill>
              <a:schemeClr val="tx1"/>
            </a:solidFill>
          </a:endParaRPr>
        </a:p>
      </xdr:txBody>
    </xdr:sp>
    <xdr:clientData/>
  </xdr:twoCellAnchor>
  <xdr:twoCellAnchor>
    <xdr:from>
      <xdr:col>0</xdr:col>
      <xdr:colOff>0</xdr:colOff>
      <xdr:row>0</xdr:row>
      <xdr:rowOff>0</xdr:rowOff>
    </xdr:from>
    <xdr:to>
      <xdr:col>2</xdr:col>
      <xdr:colOff>190500</xdr:colOff>
      <xdr:row>44</xdr:row>
      <xdr:rowOff>42023</xdr:rowOff>
    </xdr:to>
    <xdr:sp macro="" textlink="">
      <xdr:nvSpPr>
        <xdr:cNvPr id="33" name="Rectangle: Rounded Corners 32">
          <a:extLst>
            <a:ext uri="{FF2B5EF4-FFF2-40B4-BE49-F238E27FC236}">
              <a16:creationId xmlns:a16="http://schemas.microsoft.com/office/drawing/2014/main" id="{E765A186-4FC1-C20A-37EA-C587EBC6F497}"/>
            </a:ext>
          </a:extLst>
        </xdr:cNvPr>
        <xdr:cNvSpPr/>
      </xdr:nvSpPr>
      <xdr:spPr>
        <a:xfrm>
          <a:off x="0" y="0"/>
          <a:ext cx="1400735" cy="8424023"/>
        </a:xfrm>
        <a:prstGeom prst="roundRect">
          <a:avLst>
            <a:gd name="adj" fmla="val 2478"/>
          </a:avLst>
        </a:pr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0</xdr:col>
      <xdr:colOff>177210</xdr:colOff>
      <xdr:row>5</xdr:row>
      <xdr:rowOff>32053</xdr:rowOff>
    </xdr:from>
    <xdr:to>
      <xdr:col>2</xdr:col>
      <xdr:colOff>0</xdr:colOff>
      <xdr:row>7</xdr:row>
      <xdr:rowOff>133950</xdr:rowOff>
    </xdr:to>
    <xdr:sp macro="" textlink="">
      <xdr:nvSpPr>
        <xdr:cNvPr id="34" name="Rectangle: Rounded Corners 33">
          <a:hlinkClick xmlns:r="http://schemas.openxmlformats.org/officeDocument/2006/relationships" r:id="rId18"/>
          <a:extLst>
            <a:ext uri="{FF2B5EF4-FFF2-40B4-BE49-F238E27FC236}">
              <a16:creationId xmlns:a16="http://schemas.microsoft.com/office/drawing/2014/main" id="{068DF05C-EC0B-9D6B-2F9A-3FEDEBC6B088}"/>
            </a:ext>
          </a:extLst>
        </xdr:cNvPr>
        <xdr:cNvSpPr/>
      </xdr:nvSpPr>
      <xdr:spPr>
        <a:xfrm>
          <a:off x="177210" y="984553"/>
          <a:ext cx="1033025" cy="482897"/>
        </a:xfrm>
        <a:prstGeom prst="roundRect">
          <a:avLst>
            <a:gd name="adj" fmla="val 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2">
                  <a:lumMod val="25000"/>
                </a:schemeClr>
              </a:solidFill>
            </a:rPr>
            <a:t>Aggregate expenditure</a:t>
          </a:r>
        </a:p>
      </xdr:txBody>
    </xdr:sp>
    <xdr:clientData/>
  </xdr:twoCellAnchor>
  <xdr:twoCellAnchor>
    <xdr:from>
      <xdr:col>0</xdr:col>
      <xdr:colOff>188285</xdr:colOff>
      <xdr:row>8</xdr:row>
      <xdr:rowOff>29394</xdr:rowOff>
    </xdr:from>
    <xdr:to>
      <xdr:col>2</xdr:col>
      <xdr:colOff>0</xdr:colOff>
      <xdr:row>10</xdr:row>
      <xdr:rowOff>100722</xdr:rowOff>
    </xdr:to>
    <xdr:sp macro="" textlink="">
      <xdr:nvSpPr>
        <xdr:cNvPr id="35" name="Rectangle: Rounded Corners 34">
          <a:hlinkClick xmlns:r="http://schemas.openxmlformats.org/officeDocument/2006/relationships" r:id="rId19"/>
          <a:extLst>
            <a:ext uri="{FF2B5EF4-FFF2-40B4-BE49-F238E27FC236}">
              <a16:creationId xmlns:a16="http://schemas.microsoft.com/office/drawing/2014/main" id="{1455E4ED-6314-94CB-B015-6FCB0D9B35FC}"/>
            </a:ext>
          </a:extLst>
        </xdr:cNvPr>
        <xdr:cNvSpPr/>
      </xdr:nvSpPr>
      <xdr:spPr>
        <a:xfrm>
          <a:off x="188285" y="1553394"/>
          <a:ext cx="1021950" cy="452328"/>
        </a:xfrm>
        <a:prstGeom prst="roundRect">
          <a:avLst>
            <a:gd name="adj" fmla="val 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social sector expenditure</a:t>
          </a:r>
        </a:p>
      </xdr:txBody>
    </xdr:sp>
    <xdr:clientData/>
  </xdr:twoCellAnchor>
  <xdr:twoCellAnchor>
    <xdr:from>
      <xdr:col>0</xdr:col>
      <xdr:colOff>190499</xdr:colOff>
      <xdr:row>11</xdr:row>
      <xdr:rowOff>59964</xdr:rowOff>
    </xdr:from>
    <xdr:to>
      <xdr:col>1</xdr:col>
      <xdr:colOff>593910</xdr:colOff>
      <xdr:row>13</xdr:row>
      <xdr:rowOff>156882</xdr:rowOff>
    </xdr:to>
    <xdr:sp macro="" textlink="">
      <xdr:nvSpPr>
        <xdr:cNvPr id="36" name="Rectangle: Rounded Corners 35">
          <a:hlinkClick xmlns:r="http://schemas.openxmlformats.org/officeDocument/2006/relationships" r:id="rId20"/>
          <a:extLst>
            <a:ext uri="{FF2B5EF4-FFF2-40B4-BE49-F238E27FC236}">
              <a16:creationId xmlns:a16="http://schemas.microsoft.com/office/drawing/2014/main" id="{C114940F-7E3D-3D35-5155-571AE5138EFC}"/>
            </a:ext>
          </a:extLst>
        </xdr:cNvPr>
        <xdr:cNvSpPr/>
      </xdr:nvSpPr>
      <xdr:spPr>
        <a:xfrm>
          <a:off x="190499" y="2155464"/>
          <a:ext cx="1008529" cy="477918"/>
        </a:xfrm>
        <a:prstGeom prst="roundRect">
          <a:avLst>
            <a:gd name="adj" fmla="val 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Revenue deficit</a:t>
          </a:r>
        </a:p>
      </xdr:txBody>
    </xdr:sp>
    <xdr:clientData/>
  </xdr:twoCellAnchor>
  <xdr:twoCellAnchor>
    <xdr:from>
      <xdr:col>0</xdr:col>
      <xdr:colOff>177079</xdr:colOff>
      <xdr:row>14</xdr:row>
      <xdr:rowOff>103562</xdr:rowOff>
    </xdr:from>
    <xdr:to>
      <xdr:col>1</xdr:col>
      <xdr:colOff>582705</xdr:colOff>
      <xdr:row>16</xdr:row>
      <xdr:rowOff>156882</xdr:rowOff>
    </xdr:to>
    <xdr:sp macro="" textlink="">
      <xdr:nvSpPr>
        <xdr:cNvPr id="37" name="Rectangle: Rounded Corners 36">
          <a:hlinkClick xmlns:r="http://schemas.openxmlformats.org/officeDocument/2006/relationships" r:id="rId21"/>
          <a:extLst>
            <a:ext uri="{FF2B5EF4-FFF2-40B4-BE49-F238E27FC236}">
              <a16:creationId xmlns:a16="http://schemas.microsoft.com/office/drawing/2014/main" id="{8742D3B9-C08D-52F0-29A7-72DE392D12D9}"/>
            </a:ext>
          </a:extLst>
        </xdr:cNvPr>
        <xdr:cNvSpPr/>
      </xdr:nvSpPr>
      <xdr:spPr>
        <a:xfrm>
          <a:off x="177079" y="2770562"/>
          <a:ext cx="1010744" cy="434320"/>
        </a:xfrm>
        <a:prstGeom prst="roundRect">
          <a:avLst>
            <a:gd name="adj" fmla="val 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tax</a:t>
          </a:r>
          <a:r>
            <a:rPr lang="en-US" sz="1100" baseline="0">
              <a:solidFill>
                <a:schemeClr val="tx1"/>
              </a:solidFill>
            </a:rPr>
            <a:t> revenue</a:t>
          </a:r>
          <a:endParaRPr lang="en-US" sz="1100">
            <a:solidFill>
              <a:schemeClr val="tx1"/>
            </a:solidFill>
          </a:endParaRPr>
        </a:p>
      </xdr:txBody>
    </xdr:sp>
    <xdr:clientData/>
  </xdr:twoCellAnchor>
  <xdr:twoCellAnchor>
    <xdr:from>
      <xdr:col>0</xdr:col>
      <xdr:colOff>177210</xdr:colOff>
      <xdr:row>17</xdr:row>
      <xdr:rowOff>123315</xdr:rowOff>
    </xdr:from>
    <xdr:to>
      <xdr:col>1</xdr:col>
      <xdr:colOff>593911</xdr:colOff>
      <xdr:row>20</xdr:row>
      <xdr:rowOff>33618</xdr:rowOff>
    </xdr:to>
    <xdr:sp macro="" textlink="">
      <xdr:nvSpPr>
        <xdr:cNvPr id="38" name="Rectangle: Rounded Corners 37">
          <a:hlinkClick xmlns:r="http://schemas.openxmlformats.org/officeDocument/2006/relationships" r:id="rId22"/>
          <a:extLst>
            <a:ext uri="{FF2B5EF4-FFF2-40B4-BE49-F238E27FC236}">
              <a16:creationId xmlns:a16="http://schemas.microsoft.com/office/drawing/2014/main" id="{783B3123-0024-2AEA-F5DE-CA8C1ED6BE9C}"/>
            </a:ext>
          </a:extLst>
        </xdr:cNvPr>
        <xdr:cNvSpPr/>
      </xdr:nvSpPr>
      <xdr:spPr>
        <a:xfrm>
          <a:off x="177210" y="3361815"/>
          <a:ext cx="1021819" cy="481803"/>
        </a:xfrm>
        <a:prstGeom prst="roundRect">
          <a:avLst>
            <a:gd name="adj" fmla="val 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gross fiscal deficit</a:t>
          </a:r>
        </a:p>
      </xdr:txBody>
    </xdr:sp>
    <xdr:clientData/>
  </xdr:twoCellAnchor>
  <xdr:twoCellAnchor>
    <xdr:from>
      <xdr:col>0</xdr:col>
      <xdr:colOff>162923</xdr:colOff>
      <xdr:row>20</xdr:row>
      <xdr:rowOff>180465</xdr:rowOff>
    </xdr:from>
    <xdr:to>
      <xdr:col>1</xdr:col>
      <xdr:colOff>579624</xdr:colOff>
      <xdr:row>23</xdr:row>
      <xdr:rowOff>90768</xdr:rowOff>
    </xdr:to>
    <xdr:sp macro="" textlink="">
      <xdr:nvSpPr>
        <xdr:cNvPr id="39" name="Rectangle: Rounded Corners 38">
          <a:hlinkClick xmlns:r="http://schemas.openxmlformats.org/officeDocument/2006/relationships" r:id="rId23"/>
          <a:extLst>
            <a:ext uri="{FF2B5EF4-FFF2-40B4-BE49-F238E27FC236}">
              <a16:creationId xmlns:a16="http://schemas.microsoft.com/office/drawing/2014/main" id="{307ACD67-D1BE-4DA0-A9E8-122E61892825}"/>
            </a:ext>
          </a:extLst>
        </xdr:cNvPr>
        <xdr:cNvSpPr/>
      </xdr:nvSpPr>
      <xdr:spPr>
        <a:xfrm>
          <a:off x="162923" y="3990465"/>
          <a:ext cx="1023920" cy="481803"/>
        </a:xfrm>
        <a:prstGeom prst="roundRect">
          <a:avLst>
            <a:gd name="adj" fmla="val 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Nominal</a:t>
          </a:r>
          <a:r>
            <a:rPr lang="en-US" sz="1100" baseline="0">
              <a:solidFill>
                <a:schemeClr val="tx1"/>
              </a:solidFill>
            </a:rPr>
            <a:t> GSDP</a:t>
          </a:r>
          <a:endParaRPr lang="en-US" sz="1100">
            <a:solidFill>
              <a:schemeClr val="tx1"/>
            </a:solidFill>
          </a:endParaRPr>
        </a:p>
      </xdr:txBody>
    </xdr:sp>
    <xdr:clientData/>
  </xdr:twoCellAnchor>
  <xdr:twoCellAnchor>
    <xdr:from>
      <xdr:col>6</xdr:col>
      <xdr:colOff>440532</xdr:colOff>
      <xdr:row>32</xdr:row>
      <xdr:rowOff>35719</xdr:rowOff>
    </xdr:from>
    <xdr:to>
      <xdr:col>11</xdr:col>
      <xdr:colOff>71438</xdr:colOff>
      <xdr:row>44</xdr:row>
      <xdr:rowOff>23812</xdr:rowOff>
    </xdr:to>
    <xdr:graphicFrame macro="">
      <xdr:nvGraphicFramePr>
        <xdr:cNvPr id="41" name="Chart 40">
          <a:extLst>
            <a:ext uri="{FF2B5EF4-FFF2-40B4-BE49-F238E27FC236}">
              <a16:creationId xmlns:a16="http://schemas.microsoft.com/office/drawing/2014/main" id="{9967439A-5ED7-4A31-9F81-72C537890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11</xdr:col>
      <xdr:colOff>59531</xdr:colOff>
      <xdr:row>36</xdr:row>
      <xdr:rowOff>166688</xdr:rowOff>
    </xdr:from>
    <xdr:to>
      <xdr:col>17</xdr:col>
      <xdr:colOff>488155</xdr:colOff>
      <xdr:row>44</xdr:row>
      <xdr:rowOff>11908</xdr:rowOff>
    </xdr:to>
    <xdr:graphicFrame macro="">
      <xdr:nvGraphicFramePr>
        <xdr:cNvPr id="43" name="Chart 42">
          <a:extLst>
            <a:ext uri="{FF2B5EF4-FFF2-40B4-BE49-F238E27FC236}">
              <a16:creationId xmlns:a16="http://schemas.microsoft.com/office/drawing/2014/main" id="{C973A102-9CD0-4ADB-9F23-877496CA5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oneCell">
    <xdr:from>
      <xdr:col>0</xdr:col>
      <xdr:colOff>337140</xdr:colOff>
      <xdr:row>0</xdr:row>
      <xdr:rowOff>50073</xdr:rowOff>
    </xdr:from>
    <xdr:to>
      <xdr:col>1</xdr:col>
      <xdr:colOff>547686</xdr:colOff>
      <xdr:row>4</xdr:row>
      <xdr:rowOff>166452</xdr:rowOff>
    </xdr:to>
    <xdr:pic>
      <xdr:nvPicPr>
        <xdr:cNvPr id="22" name="Graphic 21" descr="Globe with solid fill">
          <a:extLst>
            <a:ext uri="{FF2B5EF4-FFF2-40B4-BE49-F238E27FC236}">
              <a16:creationId xmlns:a16="http://schemas.microsoft.com/office/drawing/2014/main" id="{4906B30F-26D5-AEC8-94E3-9FD029B6758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37140" y="50073"/>
          <a:ext cx="817765" cy="878379"/>
        </a:xfrm>
        <a:prstGeom prst="rect">
          <a:avLst/>
        </a:prstGeom>
      </xdr:spPr>
    </xdr:pic>
    <xdr:clientData/>
  </xdr:twoCellAnchor>
  <xdr:twoCellAnchor>
    <xdr:from>
      <xdr:col>0</xdr:col>
      <xdr:colOff>357189</xdr:colOff>
      <xdr:row>0</xdr:row>
      <xdr:rowOff>142875</xdr:rowOff>
    </xdr:from>
    <xdr:to>
      <xdr:col>1</xdr:col>
      <xdr:colOff>357187</xdr:colOff>
      <xdr:row>3</xdr:row>
      <xdr:rowOff>130969</xdr:rowOff>
    </xdr:to>
    <xdr:sp macro="" textlink="">
      <xdr:nvSpPr>
        <xdr:cNvPr id="40" name="Rectangle: Rounded Corners 39">
          <a:hlinkClick xmlns:r="http://schemas.openxmlformats.org/officeDocument/2006/relationships" r:id="rId28"/>
          <a:extLst>
            <a:ext uri="{FF2B5EF4-FFF2-40B4-BE49-F238E27FC236}">
              <a16:creationId xmlns:a16="http://schemas.microsoft.com/office/drawing/2014/main" id="{67331EB5-C286-7C27-7C3F-FD698625AF90}"/>
            </a:ext>
          </a:extLst>
        </xdr:cNvPr>
        <xdr:cNvSpPr/>
      </xdr:nvSpPr>
      <xdr:spPr>
        <a:xfrm>
          <a:off x="357189" y="142875"/>
          <a:ext cx="607217" cy="559594"/>
        </a:xfrm>
        <a:prstGeom prst="roundRect">
          <a:avLst>
            <a:gd name="adj" fmla="val 50000"/>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2">
                  <a:lumMod val="25000"/>
                </a:schemeClr>
              </a:solidFill>
            </a:rPr>
            <a:t>Map</a:t>
          </a:r>
        </a:p>
      </xdr:txBody>
    </xdr:sp>
    <xdr:clientData/>
  </xdr:twoCellAnchor>
  <xdr:twoCellAnchor>
    <xdr:from>
      <xdr:col>0</xdr:col>
      <xdr:colOff>190499</xdr:colOff>
      <xdr:row>24</xdr:row>
      <xdr:rowOff>95249</xdr:rowOff>
    </xdr:from>
    <xdr:to>
      <xdr:col>2</xdr:col>
      <xdr:colOff>-1</xdr:colOff>
      <xdr:row>27</xdr:row>
      <xdr:rowOff>47625</xdr:rowOff>
    </xdr:to>
    <xdr:sp macro="" textlink="">
      <xdr:nvSpPr>
        <xdr:cNvPr id="47" name="Rectangle: Rounded Corners 46">
          <a:hlinkClick xmlns:r="http://schemas.openxmlformats.org/officeDocument/2006/relationships" r:id="rId29"/>
          <a:extLst>
            <a:ext uri="{FF2B5EF4-FFF2-40B4-BE49-F238E27FC236}">
              <a16:creationId xmlns:a16="http://schemas.microsoft.com/office/drawing/2014/main" id="{9BE277CE-FE0B-C355-0834-2C34D10EE8D6}"/>
            </a:ext>
          </a:extLst>
        </xdr:cNvPr>
        <xdr:cNvSpPr/>
      </xdr:nvSpPr>
      <xdr:spPr>
        <a:xfrm>
          <a:off x="190499" y="4667249"/>
          <a:ext cx="1023938" cy="523876"/>
        </a:xfrm>
        <a:prstGeom prst="roundRect">
          <a:avLst>
            <a:gd name="adj" fmla="val 0"/>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Capital Expenditure</a:t>
          </a:r>
        </a:p>
      </xdr:txBody>
    </xdr:sp>
    <xdr:clientData/>
  </xdr:twoCellAnchor>
  <xdr:twoCellAnchor>
    <xdr:from>
      <xdr:col>17</xdr:col>
      <xdr:colOff>439616</xdr:colOff>
      <xdr:row>4</xdr:row>
      <xdr:rowOff>20933</xdr:rowOff>
    </xdr:from>
    <xdr:to>
      <xdr:col>23</xdr:col>
      <xdr:colOff>209341</xdr:colOff>
      <xdr:row>16</xdr:row>
      <xdr:rowOff>177940</xdr:rowOff>
    </xdr:to>
    <xdr:graphicFrame macro="">
      <xdr:nvGraphicFramePr>
        <xdr:cNvPr id="15" name="Chart 14">
          <a:extLst>
            <a:ext uri="{FF2B5EF4-FFF2-40B4-BE49-F238E27FC236}">
              <a16:creationId xmlns:a16="http://schemas.microsoft.com/office/drawing/2014/main" id="{CA9D70B0-3455-448D-9D73-6AFD8E4031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17</xdr:col>
      <xdr:colOff>533817</xdr:colOff>
      <xdr:row>4</xdr:row>
      <xdr:rowOff>41869</xdr:rowOff>
    </xdr:from>
    <xdr:to>
      <xdr:col>22</xdr:col>
      <xdr:colOff>586153</xdr:colOff>
      <xdr:row>5</xdr:row>
      <xdr:rowOff>167473</xdr:rowOff>
    </xdr:to>
    <xdr:sp macro="" textlink="">
      <xdr:nvSpPr>
        <xdr:cNvPr id="16" name="Rectangle: Rounded Corners 15">
          <a:extLst>
            <a:ext uri="{FF2B5EF4-FFF2-40B4-BE49-F238E27FC236}">
              <a16:creationId xmlns:a16="http://schemas.microsoft.com/office/drawing/2014/main" id="{4BCD26B0-F99E-3605-10AE-6B093FE66D9C}"/>
            </a:ext>
          </a:extLst>
        </xdr:cNvPr>
        <xdr:cNvSpPr/>
      </xdr:nvSpPr>
      <xdr:spPr>
        <a:xfrm>
          <a:off x="10854312" y="795495"/>
          <a:ext cx="3087775" cy="314011"/>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Top</a:t>
          </a:r>
          <a:r>
            <a:rPr lang="en-US" sz="1100" baseline="0">
              <a:solidFill>
                <a:schemeClr val="tx1"/>
              </a:solidFill>
            </a:rPr>
            <a:t> 10 states according  to Gross Fiscal Deficit</a:t>
          </a:r>
          <a:endParaRPr lang="en-US" sz="1100">
            <a:solidFill>
              <a:schemeClr val="tx1"/>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0.10608</cdr:x>
      <cdr:y>0.0215</cdr:y>
    </cdr:from>
    <cdr:to>
      <cdr:x>0.96126</cdr:x>
      <cdr:y>0.22312</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B0E08DFA-9A5F-E797-5E98-6A1891EB8CE5}"/>
            </a:ext>
          </a:extLst>
        </cdr:cNvPr>
        <cdr:cNvSpPr/>
      </cdr:nvSpPr>
      <cdr:spPr>
        <a:xfrm xmlns:a="http://schemas.openxmlformats.org/drawingml/2006/main">
          <a:off x="423862" y="38099"/>
          <a:ext cx="3417094" cy="357188"/>
        </a:xfrm>
        <a:prstGeom xmlns:a="http://schemas.openxmlformats.org/drawingml/2006/main" prst="roundRect">
          <a:avLst/>
        </a:prstGeom>
        <a:solidFill xmlns:a="http://schemas.openxmlformats.org/drawingml/2006/main">
          <a:schemeClr val="accent2">
            <a:lumMod val="20000"/>
            <a:lumOff val="8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000">
              <a:solidFill>
                <a:schemeClr val="tx1"/>
              </a:solidFill>
            </a:rPr>
            <a:t>CORR</a:t>
          </a:r>
          <a:r>
            <a:rPr lang="en-US" sz="1000" baseline="0">
              <a:solidFill>
                <a:schemeClr val="tx1"/>
              </a:solidFill>
            </a:rPr>
            <a:t>  B/W  GROSS FISCAL DEFICIT &amp; CAPITAL EXPENDITURE</a:t>
          </a:r>
          <a:endParaRPr lang="en-US" sz="1000">
            <a:solidFill>
              <a:schemeClr val="tx1"/>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0</xdr:colOff>
      <xdr:row>2</xdr:row>
      <xdr:rowOff>114300</xdr:rowOff>
    </xdr:from>
    <xdr:to>
      <xdr:col>7</xdr:col>
      <xdr:colOff>304800</xdr:colOff>
      <xdr:row>17</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DDCCC1C-6DF4-4649-B06A-C72E9EFA2C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495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9525</xdr:colOff>
      <xdr:row>0</xdr:row>
      <xdr:rowOff>9525</xdr:rowOff>
    </xdr:from>
    <xdr:to>
      <xdr:col>7</xdr:col>
      <xdr:colOff>295275</xdr:colOff>
      <xdr:row>2</xdr:row>
      <xdr:rowOff>114300</xdr:rowOff>
    </xdr:to>
    <xdr:sp macro="" textlink="">
      <xdr:nvSpPr>
        <xdr:cNvPr id="4" name="Rectangle: Rounded Corners 3">
          <a:extLst>
            <a:ext uri="{FF2B5EF4-FFF2-40B4-BE49-F238E27FC236}">
              <a16:creationId xmlns:a16="http://schemas.microsoft.com/office/drawing/2014/main" id="{2B669142-1C1F-4D02-9213-0B2B281DF67F}"/>
            </a:ext>
          </a:extLst>
        </xdr:cNvPr>
        <xdr:cNvSpPr/>
      </xdr:nvSpPr>
      <xdr:spPr>
        <a:xfrm>
          <a:off x="9525" y="9525"/>
          <a:ext cx="4552950" cy="485775"/>
        </a:xfrm>
        <a:prstGeom prst="roundRect">
          <a:avLst>
            <a:gd name="adj" fmla="val 0"/>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ysClr val="windowText" lastClr="000000"/>
              </a:solidFill>
            </a:rPr>
            <a:t>Revenue</a:t>
          </a:r>
          <a:r>
            <a:rPr lang="en-US" sz="2000" baseline="0">
              <a:solidFill>
                <a:sysClr val="windowText" lastClr="000000"/>
              </a:solidFill>
            </a:rPr>
            <a:t>  generated from  different states</a:t>
          </a:r>
          <a:endParaRPr lang="en-US" sz="20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0</xdr:colOff>
      <xdr:row>0</xdr:row>
      <xdr:rowOff>571500</xdr:rowOff>
    </xdr:to>
    <xdr:sp macro="" textlink="">
      <xdr:nvSpPr>
        <xdr:cNvPr id="2" name="Rectangle: Rounded Corners 1">
          <a:extLst>
            <a:ext uri="{FF2B5EF4-FFF2-40B4-BE49-F238E27FC236}">
              <a16:creationId xmlns:a16="http://schemas.microsoft.com/office/drawing/2014/main" id="{CB86C439-DDEC-990F-6840-444D4E460064}"/>
            </a:ext>
          </a:extLst>
        </xdr:cNvPr>
        <xdr:cNvSpPr/>
      </xdr:nvSpPr>
      <xdr:spPr>
        <a:xfrm>
          <a:off x="0" y="0"/>
          <a:ext cx="6648450" cy="571500"/>
        </a:xfrm>
        <a:prstGeom prst="roundRect">
          <a:avLst>
            <a:gd name="adj" fmla="val 0"/>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t>AGGREGATE EXPENDITURE</a:t>
          </a:r>
        </a:p>
      </xdr:txBody>
    </xdr:sp>
    <xdr:clientData/>
  </xdr:twoCellAnchor>
  <xdr:twoCellAnchor>
    <xdr:from>
      <xdr:col>3</xdr:col>
      <xdr:colOff>600074</xdr:colOff>
      <xdr:row>0</xdr:row>
      <xdr:rowOff>0</xdr:rowOff>
    </xdr:from>
    <xdr:to>
      <xdr:col>5</xdr:col>
      <xdr:colOff>504825</xdr:colOff>
      <xdr:row>0</xdr:row>
      <xdr:rowOff>571500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66EA5840-8F4F-433D-871A-6D5D8F6974DA}"/>
            </a:ext>
          </a:extLst>
        </xdr:cNvPr>
        <xdr:cNvSpPr/>
      </xdr:nvSpPr>
      <xdr:spPr>
        <a:xfrm>
          <a:off x="3152774" y="0"/>
          <a:ext cx="1276351" cy="571500"/>
        </a:xfrm>
        <a:prstGeom prst="roundRect">
          <a:avLst>
            <a:gd name="adj" fmla="val 0"/>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t>DATA</a:t>
          </a:r>
        </a:p>
      </xdr:txBody>
    </xdr:sp>
    <xdr:clientData/>
  </xdr:twoCellAnchor>
  <xdr:twoCellAnchor>
    <xdr:from>
      <xdr:col>6</xdr:col>
      <xdr:colOff>57150</xdr:colOff>
      <xdr:row>0</xdr:row>
      <xdr:rowOff>0</xdr:rowOff>
    </xdr:from>
    <xdr:to>
      <xdr:col>8</xdr:col>
      <xdr:colOff>361950</xdr:colOff>
      <xdr:row>0</xdr:row>
      <xdr:rowOff>571500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18499F73-BCEC-4044-B61D-7684401E54E7}"/>
            </a:ext>
          </a:extLst>
        </xdr:cNvPr>
        <xdr:cNvSpPr/>
      </xdr:nvSpPr>
      <xdr:spPr>
        <a:xfrm>
          <a:off x="4667250" y="0"/>
          <a:ext cx="1657350" cy="571500"/>
        </a:xfrm>
        <a:prstGeom prst="roundRect">
          <a:avLst>
            <a:gd name="adj" fmla="val 0"/>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DASHBOARD</a:t>
          </a:r>
        </a:p>
      </xdr:txBody>
    </xdr:sp>
    <xdr:clientData/>
  </xdr:twoCellAnchor>
  <xdr:twoCellAnchor editAs="absolute">
    <xdr:from>
      <xdr:col>9</xdr:col>
      <xdr:colOff>38100</xdr:colOff>
      <xdr:row>0</xdr:row>
      <xdr:rowOff>0</xdr:rowOff>
    </xdr:from>
    <xdr:to>
      <xdr:col>12</xdr:col>
      <xdr:colOff>38100</xdr:colOff>
      <xdr:row>11</xdr:row>
      <xdr:rowOff>28575</xdr:rowOff>
    </xdr:to>
    <mc:AlternateContent xmlns:mc="http://schemas.openxmlformats.org/markup-compatibility/2006" xmlns:sle15="http://schemas.microsoft.com/office/drawing/2012/slicer">
      <mc:Choice Requires="sle15">
        <xdr:graphicFrame macro="">
          <xdr:nvGraphicFramePr>
            <xdr:cNvPr id="5" name="State 6">
              <a:extLst>
                <a:ext uri="{FF2B5EF4-FFF2-40B4-BE49-F238E27FC236}">
                  <a16:creationId xmlns:a16="http://schemas.microsoft.com/office/drawing/2014/main" id="{F13455C7-0E2E-9AEF-EA48-211F90966467}"/>
                </a:ext>
              </a:extLst>
            </xdr:cNvPr>
            <xdr:cNvGraphicFramePr/>
          </xdr:nvGraphicFramePr>
          <xdr:xfrm>
            <a:off x="0" y="0"/>
            <a:ext cx="0" cy="0"/>
          </xdr:xfrm>
          <a:graphic>
            <a:graphicData uri="http://schemas.microsoft.com/office/drawing/2010/slicer">
              <sle:slicer xmlns:sle="http://schemas.microsoft.com/office/drawing/2010/slicer" name="State 6"/>
            </a:graphicData>
          </a:graphic>
        </xdr:graphicFrame>
      </mc:Choice>
      <mc:Fallback xmlns="">
        <xdr:sp macro="" textlink="">
          <xdr:nvSpPr>
            <xdr:cNvPr id="0" name=""/>
            <xdr:cNvSpPr>
              <a:spLocks noTextEdit="1"/>
            </xdr:cNvSpPr>
          </xdr:nvSpPr>
          <xdr:spPr>
            <a:xfrm>
              <a:off x="668655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952499</xdr:colOff>
      <xdr:row>0</xdr:row>
      <xdr:rowOff>447674</xdr:rowOff>
    </xdr:to>
    <xdr:sp macro="" textlink="">
      <xdr:nvSpPr>
        <xdr:cNvPr id="3" name="Rectangle: Rounded Corners 2">
          <a:extLst>
            <a:ext uri="{FF2B5EF4-FFF2-40B4-BE49-F238E27FC236}">
              <a16:creationId xmlns:a16="http://schemas.microsoft.com/office/drawing/2014/main" id="{9DFD19F6-A043-7FD8-F189-82D455EE72C5}"/>
            </a:ext>
          </a:extLst>
        </xdr:cNvPr>
        <xdr:cNvSpPr/>
      </xdr:nvSpPr>
      <xdr:spPr>
        <a:xfrm>
          <a:off x="0" y="0"/>
          <a:ext cx="8762999" cy="447674"/>
        </a:xfrm>
        <a:prstGeom prst="roundRect">
          <a:avLst>
            <a:gd name="adj" fmla="val 0"/>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ysClr val="windowText" lastClr="000000"/>
              </a:solidFill>
            </a:rPr>
            <a:t>social sector expenditure</a:t>
          </a:r>
        </a:p>
      </xdr:txBody>
    </xdr:sp>
    <xdr:clientData/>
  </xdr:twoCellAnchor>
  <xdr:twoCellAnchor editAs="absolute">
    <xdr:from>
      <xdr:col>9</xdr:col>
      <xdr:colOff>0</xdr:colOff>
      <xdr:row>0</xdr:row>
      <xdr:rowOff>9525</xdr:rowOff>
    </xdr:from>
    <xdr:to>
      <xdr:col>12</xdr:col>
      <xdr:colOff>0</xdr:colOff>
      <xdr:row>11</xdr:row>
      <xdr:rowOff>180975</xdr:rowOff>
    </xdr:to>
    <mc:AlternateContent xmlns:mc="http://schemas.openxmlformats.org/markup-compatibility/2006" xmlns:sle15="http://schemas.microsoft.com/office/drawing/2012/slicer">
      <mc:Choice Requires="sle15">
        <xdr:graphicFrame macro="">
          <xdr:nvGraphicFramePr>
            <xdr:cNvPr id="4" name="State">
              <a:extLst>
                <a:ext uri="{FF2B5EF4-FFF2-40B4-BE49-F238E27FC236}">
                  <a16:creationId xmlns:a16="http://schemas.microsoft.com/office/drawing/2014/main" id="{EFE54DCE-9742-511B-58E3-DE88B9689F6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791575" y="9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6</xdr:col>
      <xdr:colOff>238125</xdr:colOff>
      <xdr:row>0</xdr:row>
      <xdr:rowOff>0</xdr:rowOff>
    </xdr:from>
    <xdr:to>
      <xdr:col>7</xdr:col>
      <xdr:colOff>876300</xdr:colOff>
      <xdr:row>0</xdr:row>
      <xdr:rowOff>409575</xdr:rowOff>
    </xdr:to>
    <xdr:sp macro="" textlink="">
      <xdr:nvSpPr>
        <xdr:cNvPr id="5" name="Rectangle: Rounded Corners 4">
          <a:hlinkClick xmlns:r="http://schemas.openxmlformats.org/officeDocument/2006/relationships" r:id="rId1"/>
          <a:extLst>
            <a:ext uri="{FF2B5EF4-FFF2-40B4-BE49-F238E27FC236}">
              <a16:creationId xmlns:a16="http://schemas.microsoft.com/office/drawing/2014/main" id="{D66F4D3F-0C11-244D-754B-5275DE46DA91}"/>
            </a:ext>
          </a:extLst>
        </xdr:cNvPr>
        <xdr:cNvSpPr/>
      </xdr:nvSpPr>
      <xdr:spPr>
        <a:xfrm>
          <a:off x="6153150" y="0"/>
          <a:ext cx="1552575" cy="409575"/>
        </a:xfrm>
        <a:prstGeom prst="roundRect">
          <a:avLst/>
        </a:prstGeom>
        <a:solidFill>
          <a:schemeClr val="bg2">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a:solidFill>
                <a:schemeClr val="tx1"/>
              </a:solidFill>
            </a:rPr>
            <a:t>DATA</a:t>
          </a:r>
        </a:p>
      </xdr:txBody>
    </xdr:sp>
    <xdr:clientData/>
  </xdr:twoCellAnchor>
  <xdr:twoCellAnchor>
    <xdr:from>
      <xdr:col>6</xdr:col>
      <xdr:colOff>228600</xdr:colOff>
      <xdr:row>0</xdr:row>
      <xdr:rowOff>0</xdr:rowOff>
    </xdr:from>
    <xdr:to>
      <xdr:col>7</xdr:col>
      <xdr:colOff>866775</xdr:colOff>
      <xdr:row>0</xdr:row>
      <xdr:rowOff>409575</xdr:rowOff>
    </xdr:to>
    <xdr:sp macro="" textlink="">
      <xdr:nvSpPr>
        <xdr:cNvPr id="6" name="Rectangle: Rounded Corners 5">
          <a:hlinkClick xmlns:r="http://schemas.openxmlformats.org/officeDocument/2006/relationships" r:id="rId1"/>
          <a:extLst>
            <a:ext uri="{FF2B5EF4-FFF2-40B4-BE49-F238E27FC236}">
              <a16:creationId xmlns:a16="http://schemas.microsoft.com/office/drawing/2014/main" id="{423F69CF-1441-BDD1-8122-591BF55DFA33}"/>
            </a:ext>
          </a:extLst>
        </xdr:cNvPr>
        <xdr:cNvSpPr/>
      </xdr:nvSpPr>
      <xdr:spPr>
        <a:xfrm>
          <a:off x="6143625" y="0"/>
          <a:ext cx="1552575" cy="409575"/>
        </a:xfrm>
        <a:prstGeom prst="roundRect">
          <a:avLst/>
        </a:prstGeom>
        <a:solidFill>
          <a:schemeClr val="tx1">
            <a:lumMod val="65000"/>
            <a:lumOff val="3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2000">
              <a:solidFill>
                <a:schemeClr val="bg1"/>
              </a:solidFill>
            </a:rPr>
            <a:t>DATA</a:t>
          </a:r>
        </a:p>
      </xdr:txBody>
    </xdr:sp>
    <xdr:clientData/>
  </xdr:twoCellAnchor>
  <xdr:twoCellAnchor>
    <xdr:from>
      <xdr:col>4</xdr:col>
      <xdr:colOff>419100</xdr:colOff>
      <xdr:row>0</xdr:row>
      <xdr:rowOff>47625</xdr:rowOff>
    </xdr:from>
    <xdr:to>
      <xdr:col>6</xdr:col>
      <xdr:colOff>0</xdr:colOff>
      <xdr:row>0</xdr:row>
      <xdr:rowOff>400050</xdr:rowOff>
    </xdr:to>
    <xdr:sp macro="" textlink="">
      <xdr:nvSpPr>
        <xdr:cNvPr id="13" name="Rectangle: Rounded Corners 12">
          <a:hlinkClick xmlns:r="http://schemas.openxmlformats.org/officeDocument/2006/relationships" r:id="rId2"/>
          <a:extLst>
            <a:ext uri="{FF2B5EF4-FFF2-40B4-BE49-F238E27FC236}">
              <a16:creationId xmlns:a16="http://schemas.microsoft.com/office/drawing/2014/main" id="{ED006E52-6610-BA44-667B-31F2B900F40A}"/>
            </a:ext>
          </a:extLst>
        </xdr:cNvPr>
        <xdr:cNvSpPr/>
      </xdr:nvSpPr>
      <xdr:spPr>
        <a:xfrm>
          <a:off x="4371975" y="47625"/>
          <a:ext cx="1543050" cy="352425"/>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t>DASHBOARD</a:t>
          </a:r>
        </a:p>
      </xdr:txBody>
    </xdr:sp>
    <xdr:clientData/>
  </xdr:twoCellAnchor>
  <xdr:twoCellAnchor>
    <xdr:from>
      <xdr:col>4</xdr:col>
      <xdr:colOff>419100</xdr:colOff>
      <xdr:row>0</xdr:row>
      <xdr:rowOff>28575</xdr:rowOff>
    </xdr:from>
    <xdr:to>
      <xdr:col>6</xdr:col>
      <xdr:colOff>0</xdr:colOff>
      <xdr:row>0</xdr:row>
      <xdr:rowOff>381000</xdr:rowOff>
    </xdr:to>
    <xdr:sp macro="" textlink="">
      <xdr:nvSpPr>
        <xdr:cNvPr id="14" name="Rectangle: Rounded Corners 13">
          <a:hlinkClick xmlns:r="http://schemas.openxmlformats.org/officeDocument/2006/relationships" r:id="rId2"/>
          <a:extLst>
            <a:ext uri="{FF2B5EF4-FFF2-40B4-BE49-F238E27FC236}">
              <a16:creationId xmlns:a16="http://schemas.microsoft.com/office/drawing/2014/main" id="{8292A287-DB83-81D8-DA63-A583D0DC2D77}"/>
            </a:ext>
          </a:extLst>
        </xdr:cNvPr>
        <xdr:cNvSpPr/>
      </xdr:nvSpPr>
      <xdr:spPr>
        <a:xfrm>
          <a:off x="4371975" y="28575"/>
          <a:ext cx="1543050" cy="352425"/>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t>DASHBOARD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xdr:rowOff>
    </xdr:from>
    <xdr:to>
      <xdr:col>6</xdr:col>
      <xdr:colOff>314325</xdr:colOff>
      <xdr:row>1</xdr:row>
      <xdr:rowOff>9526</xdr:rowOff>
    </xdr:to>
    <xdr:sp macro="" textlink="">
      <xdr:nvSpPr>
        <xdr:cNvPr id="3" name="Rectangle: Rounded Corners 2">
          <a:extLst>
            <a:ext uri="{FF2B5EF4-FFF2-40B4-BE49-F238E27FC236}">
              <a16:creationId xmlns:a16="http://schemas.microsoft.com/office/drawing/2014/main" id="{439477A0-2D0B-7D3D-B90D-DF1A27DF680C}"/>
            </a:ext>
          </a:extLst>
        </xdr:cNvPr>
        <xdr:cNvSpPr/>
      </xdr:nvSpPr>
      <xdr:spPr>
        <a:xfrm>
          <a:off x="0" y="1"/>
          <a:ext cx="6229350" cy="495300"/>
        </a:xfrm>
        <a:prstGeom prst="roundRect">
          <a:avLst>
            <a:gd name="adj" fmla="val 7052"/>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a:t>REVENUE</a:t>
          </a:r>
          <a:r>
            <a:rPr lang="en-US" sz="2400" baseline="0"/>
            <a:t> DEFICIT</a:t>
          </a:r>
          <a:endParaRPr lang="en-US" sz="2400"/>
        </a:p>
      </xdr:txBody>
    </xdr:sp>
    <xdr:clientData/>
  </xdr:twoCellAnchor>
  <xdr:twoCellAnchor>
    <xdr:from>
      <xdr:col>6</xdr:col>
      <xdr:colOff>304800</xdr:colOff>
      <xdr:row>0</xdr:row>
      <xdr:rowOff>0</xdr:rowOff>
    </xdr:from>
    <xdr:to>
      <xdr:col>8</xdr:col>
      <xdr:colOff>85725</xdr:colOff>
      <xdr:row>1</xdr:row>
      <xdr:rowOff>9525</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3CFA57B9-326D-4C3C-996D-22707F40C127}"/>
            </a:ext>
          </a:extLst>
        </xdr:cNvPr>
        <xdr:cNvSpPr/>
      </xdr:nvSpPr>
      <xdr:spPr>
        <a:xfrm>
          <a:off x="6219825" y="0"/>
          <a:ext cx="1743075" cy="495300"/>
        </a:xfrm>
        <a:prstGeom prst="roundRect">
          <a:avLst>
            <a:gd name="adj" fmla="val 0"/>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DATA</a:t>
          </a:r>
        </a:p>
      </xdr:txBody>
    </xdr:sp>
    <xdr:clientData/>
  </xdr:twoCellAnchor>
  <xdr:twoCellAnchor>
    <xdr:from>
      <xdr:col>8</xdr:col>
      <xdr:colOff>85725</xdr:colOff>
      <xdr:row>0</xdr:row>
      <xdr:rowOff>0</xdr:rowOff>
    </xdr:from>
    <xdr:to>
      <xdr:col>11</xdr:col>
      <xdr:colOff>590550</xdr:colOff>
      <xdr:row>1</xdr:row>
      <xdr:rowOff>9525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32D43DB2-CBB4-421D-AA13-44E56A48D1D2}"/>
            </a:ext>
          </a:extLst>
        </xdr:cNvPr>
        <xdr:cNvSpPr/>
      </xdr:nvSpPr>
      <xdr:spPr>
        <a:xfrm>
          <a:off x="7962900" y="0"/>
          <a:ext cx="2705100" cy="495300"/>
        </a:xfrm>
        <a:prstGeom prst="roundRect">
          <a:avLst>
            <a:gd name="adj" fmla="val 0"/>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DASHBOARD</a:t>
          </a:r>
        </a:p>
      </xdr:txBody>
    </xdr:sp>
    <xdr:clientData/>
  </xdr:twoCellAnchor>
  <xdr:twoCellAnchor editAs="absolute">
    <xdr:from>
      <xdr:col>9</xdr:col>
      <xdr:colOff>9525</xdr:colOff>
      <xdr:row>1</xdr:row>
      <xdr:rowOff>28575</xdr:rowOff>
    </xdr:from>
    <xdr:to>
      <xdr:col>12</xdr:col>
      <xdr:colOff>9525</xdr:colOff>
      <xdr:row>14</xdr:row>
      <xdr:rowOff>76200</xdr:rowOff>
    </xdr:to>
    <mc:AlternateContent xmlns:mc="http://schemas.openxmlformats.org/markup-compatibility/2006" xmlns:sle15="http://schemas.microsoft.com/office/drawing/2012/slicer">
      <mc:Choice Requires="sle15">
        <xdr:graphicFrame macro="">
          <xdr:nvGraphicFramePr>
            <xdr:cNvPr id="7" name="State 2">
              <a:extLst>
                <a:ext uri="{FF2B5EF4-FFF2-40B4-BE49-F238E27FC236}">
                  <a16:creationId xmlns:a16="http://schemas.microsoft.com/office/drawing/2014/main" id="{5CA7BD1F-73AC-9601-2618-4A264FF29259}"/>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8867775" y="514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9</xdr:col>
      <xdr:colOff>171450</xdr:colOff>
      <xdr:row>21</xdr:row>
      <xdr:rowOff>157162</xdr:rowOff>
    </xdr:from>
    <xdr:to>
      <xdr:col>14</xdr:col>
      <xdr:colOff>419100</xdr:colOff>
      <xdr:row>36</xdr:row>
      <xdr:rowOff>42862</xdr:rowOff>
    </xdr:to>
    <xdr:graphicFrame macro="">
      <xdr:nvGraphicFramePr>
        <xdr:cNvPr id="2" name="Chart 1">
          <a:extLst>
            <a:ext uri="{FF2B5EF4-FFF2-40B4-BE49-F238E27FC236}">
              <a16:creationId xmlns:a16="http://schemas.microsoft.com/office/drawing/2014/main" id="{25F19E2D-D3DD-E939-B59F-977FF69A9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8</xdr:col>
      <xdr:colOff>971550</xdr:colOff>
      <xdr:row>1</xdr:row>
      <xdr:rowOff>0</xdr:rowOff>
    </xdr:to>
    <xdr:sp macro="" textlink="">
      <xdr:nvSpPr>
        <xdr:cNvPr id="3" name="Rectangle: Rounded Corners 2">
          <a:extLst>
            <a:ext uri="{FF2B5EF4-FFF2-40B4-BE49-F238E27FC236}">
              <a16:creationId xmlns:a16="http://schemas.microsoft.com/office/drawing/2014/main" id="{658C504C-3A51-7009-08D6-B9AEA683951D}"/>
            </a:ext>
          </a:extLst>
        </xdr:cNvPr>
        <xdr:cNvSpPr/>
      </xdr:nvSpPr>
      <xdr:spPr>
        <a:xfrm>
          <a:off x="0" y="0"/>
          <a:ext cx="6076950" cy="4476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8</xdr:col>
      <xdr:colOff>971550</xdr:colOff>
      <xdr:row>1</xdr:row>
      <xdr:rowOff>0</xdr:rowOff>
    </xdr:to>
    <xdr:sp macro="" textlink="">
      <xdr:nvSpPr>
        <xdr:cNvPr id="4" name="Rectangle: Rounded Corners 3">
          <a:extLst>
            <a:ext uri="{FF2B5EF4-FFF2-40B4-BE49-F238E27FC236}">
              <a16:creationId xmlns:a16="http://schemas.microsoft.com/office/drawing/2014/main" id="{B5C82E13-2FE6-4EFF-A321-87D0C97727BE}"/>
            </a:ext>
          </a:extLst>
        </xdr:cNvPr>
        <xdr:cNvSpPr/>
      </xdr:nvSpPr>
      <xdr:spPr>
        <a:xfrm>
          <a:off x="0" y="0"/>
          <a:ext cx="6076950" cy="447675"/>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t>TAX</a:t>
          </a:r>
          <a:r>
            <a:rPr lang="en-US" sz="2000" baseline="0"/>
            <a:t> REVENUE</a:t>
          </a:r>
          <a:endParaRPr lang="en-US" sz="2000"/>
        </a:p>
      </xdr:txBody>
    </xdr:sp>
    <xdr:clientData/>
  </xdr:twoCellAnchor>
  <xdr:twoCellAnchor>
    <xdr:from>
      <xdr:col>2</xdr:col>
      <xdr:colOff>742951</xdr:colOff>
      <xdr:row>0</xdr:row>
      <xdr:rowOff>0</xdr:rowOff>
    </xdr:from>
    <xdr:to>
      <xdr:col>7</xdr:col>
      <xdr:colOff>114301</xdr:colOff>
      <xdr:row>1</xdr:row>
      <xdr:rowOff>0</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505E412B-30A1-4DF6-BEC7-3A41DB2849A0}"/>
            </a:ext>
          </a:extLst>
        </xdr:cNvPr>
        <xdr:cNvSpPr/>
      </xdr:nvSpPr>
      <xdr:spPr>
        <a:xfrm>
          <a:off x="2905126" y="0"/>
          <a:ext cx="1333500" cy="447675"/>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tx1"/>
              </a:solidFill>
            </a:rPr>
            <a:t>DATA</a:t>
          </a:r>
        </a:p>
      </xdr:txBody>
    </xdr:sp>
    <xdr:clientData/>
  </xdr:twoCellAnchor>
  <xdr:twoCellAnchor>
    <xdr:from>
      <xdr:col>7</xdr:col>
      <xdr:colOff>390525</xdr:colOff>
      <xdr:row>0</xdr:row>
      <xdr:rowOff>0</xdr:rowOff>
    </xdr:from>
    <xdr:to>
      <xdr:col>8</xdr:col>
      <xdr:colOff>876300</xdr:colOff>
      <xdr:row>1</xdr:row>
      <xdr:rowOff>0</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CD5F2AB6-B12A-4EEA-BCDA-6BB1C51B9652}"/>
            </a:ext>
          </a:extLst>
        </xdr:cNvPr>
        <xdr:cNvSpPr/>
      </xdr:nvSpPr>
      <xdr:spPr>
        <a:xfrm>
          <a:off x="4514850" y="0"/>
          <a:ext cx="1466850" cy="447675"/>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DASHBOARD</a:t>
          </a:r>
        </a:p>
      </xdr:txBody>
    </xdr:sp>
    <xdr:clientData/>
  </xdr:twoCellAnchor>
  <xdr:twoCellAnchor editAs="absolute">
    <xdr:from>
      <xdr:col>9</xdr:col>
      <xdr:colOff>142875</xdr:colOff>
      <xdr:row>0</xdr:row>
      <xdr:rowOff>0</xdr:rowOff>
    </xdr:from>
    <xdr:to>
      <xdr:col>12</xdr:col>
      <xdr:colOff>142875</xdr:colOff>
      <xdr:row>11</xdr:row>
      <xdr:rowOff>171450</xdr:rowOff>
    </xdr:to>
    <mc:AlternateContent xmlns:mc="http://schemas.openxmlformats.org/markup-compatibility/2006" xmlns:sle15="http://schemas.microsoft.com/office/drawing/2012/slicer">
      <mc:Choice Requires="sle15">
        <xdr:graphicFrame macro="">
          <xdr:nvGraphicFramePr>
            <xdr:cNvPr id="7" name="State 7">
              <a:extLst>
                <a:ext uri="{FF2B5EF4-FFF2-40B4-BE49-F238E27FC236}">
                  <a16:creationId xmlns:a16="http://schemas.microsoft.com/office/drawing/2014/main" id="{1429FFC4-475D-A0FF-D185-F13D53A229F2}"/>
                </a:ext>
              </a:extLst>
            </xdr:cNvPr>
            <xdr:cNvGraphicFramePr/>
          </xdr:nvGraphicFramePr>
          <xdr:xfrm>
            <a:off x="0" y="0"/>
            <a:ext cx="0" cy="0"/>
          </xdr:xfrm>
          <a:graphic>
            <a:graphicData uri="http://schemas.microsoft.com/office/drawing/2010/slicer">
              <sle:slicer xmlns:sle="http://schemas.microsoft.com/office/drawing/2010/slicer" name="State 7"/>
            </a:graphicData>
          </a:graphic>
        </xdr:graphicFrame>
      </mc:Choice>
      <mc:Fallback xmlns="">
        <xdr:sp macro="" textlink="">
          <xdr:nvSpPr>
            <xdr:cNvPr id="0" name=""/>
            <xdr:cNvSpPr>
              <a:spLocks noTextEdit="1"/>
            </xdr:cNvSpPr>
          </xdr:nvSpPr>
          <xdr:spPr>
            <a:xfrm>
              <a:off x="60579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absolute">
    <xdr:from>
      <xdr:col>9</xdr:col>
      <xdr:colOff>38100</xdr:colOff>
      <xdr:row>0</xdr:row>
      <xdr:rowOff>0</xdr:rowOff>
    </xdr:from>
    <xdr:to>
      <xdr:col>12</xdr:col>
      <xdr:colOff>38100</xdr:colOff>
      <xdr:row>11</xdr:row>
      <xdr:rowOff>180975</xdr:rowOff>
    </xdr:to>
    <mc:AlternateContent xmlns:mc="http://schemas.openxmlformats.org/markup-compatibility/2006" xmlns:sle15="http://schemas.microsoft.com/office/drawing/2012/slicer">
      <mc:Choice Requires="sle15">
        <xdr:graphicFrame macro="">
          <xdr:nvGraphicFramePr>
            <xdr:cNvPr id="3" name="State 9">
              <a:extLst>
                <a:ext uri="{FF2B5EF4-FFF2-40B4-BE49-F238E27FC236}">
                  <a16:creationId xmlns:a16="http://schemas.microsoft.com/office/drawing/2014/main" id="{72E34351-8ADE-75F0-6E9E-A1FFA66C62F1}"/>
                </a:ext>
              </a:extLst>
            </xdr:cNvPr>
            <xdr:cNvGraphicFramePr/>
          </xdr:nvGraphicFramePr>
          <xdr:xfrm>
            <a:off x="0" y="0"/>
            <a:ext cx="0" cy="0"/>
          </xdr:xfrm>
          <a:graphic>
            <a:graphicData uri="http://schemas.microsoft.com/office/drawing/2010/slicer">
              <sle:slicer xmlns:sle="http://schemas.microsoft.com/office/drawing/2010/slicer" name="State 9"/>
            </a:graphicData>
          </a:graphic>
        </xdr:graphicFrame>
      </mc:Choice>
      <mc:Fallback xmlns="">
        <xdr:sp macro="" textlink="">
          <xdr:nvSpPr>
            <xdr:cNvPr id="0" name=""/>
            <xdr:cNvSpPr>
              <a:spLocks noTextEdit="1"/>
            </xdr:cNvSpPr>
          </xdr:nvSpPr>
          <xdr:spPr>
            <a:xfrm>
              <a:off x="936307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0</xdr:colOff>
      <xdr:row>0</xdr:row>
      <xdr:rowOff>0</xdr:rowOff>
    </xdr:from>
    <xdr:to>
      <xdr:col>9</xdr:col>
      <xdr:colOff>19050</xdr:colOff>
      <xdr:row>1</xdr:row>
      <xdr:rowOff>9525</xdr:rowOff>
    </xdr:to>
    <xdr:sp macro="" textlink="">
      <xdr:nvSpPr>
        <xdr:cNvPr id="4" name="Rectangle: Rounded Corners 3">
          <a:extLst>
            <a:ext uri="{FF2B5EF4-FFF2-40B4-BE49-F238E27FC236}">
              <a16:creationId xmlns:a16="http://schemas.microsoft.com/office/drawing/2014/main" id="{228D7B18-6FDE-FDB3-2129-94BEC5F93860}"/>
            </a:ext>
          </a:extLst>
        </xdr:cNvPr>
        <xdr:cNvSpPr/>
      </xdr:nvSpPr>
      <xdr:spPr>
        <a:xfrm>
          <a:off x="0" y="0"/>
          <a:ext cx="9344025" cy="447675"/>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t>NOMINAL GSDP</a:t>
          </a:r>
        </a:p>
      </xdr:txBody>
    </xdr:sp>
    <xdr:clientData/>
  </xdr:twoCellAnchor>
  <xdr:twoCellAnchor>
    <xdr:from>
      <xdr:col>4</xdr:col>
      <xdr:colOff>552450</xdr:colOff>
      <xdr:row>0</xdr:row>
      <xdr:rowOff>0</xdr:rowOff>
    </xdr:from>
    <xdr:to>
      <xdr:col>5</xdr:col>
      <xdr:colOff>704850</xdr:colOff>
      <xdr:row>1</xdr:row>
      <xdr:rowOff>9525</xdr:rowOff>
    </xdr:to>
    <xdr:sp macro="" textlink="">
      <xdr:nvSpPr>
        <xdr:cNvPr id="5" name="Rectangle: Rounded Corners 4">
          <a:hlinkClick xmlns:r="http://schemas.openxmlformats.org/officeDocument/2006/relationships" r:id="rId1"/>
          <a:extLst>
            <a:ext uri="{FF2B5EF4-FFF2-40B4-BE49-F238E27FC236}">
              <a16:creationId xmlns:a16="http://schemas.microsoft.com/office/drawing/2014/main" id="{C0764400-38A6-4C81-B4AA-E11B2B38E604}"/>
            </a:ext>
          </a:extLst>
        </xdr:cNvPr>
        <xdr:cNvSpPr/>
      </xdr:nvSpPr>
      <xdr:spPr>
        <a:xfrm>
          <a:off x="4972050" y="0"/>
          <a:ext cx="1133475" cy="4476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solidFill>
            </a:rPr>
            <a:t>DATA</a:t>
          </a:r>
        </a:p>
      </xdr:txBody>
    </xdr:sp>
    <xdr:clientData/>
  </xdr:twoCellAnchor>
  <xdr:twoCellAnchor>
    <xdr:from>
      <xdr:col>6</xdr:col>
      <xdr:colOff>276226</xdr:colOff>
      <xdr:row>0</xdr:row>
      <xdr:rowOff>0</xdr:rowOff>
    </xdr:from>
    <xdr:to>
      <xdr:col>7</xdr:col>
      <xdr:colOff>895351</xdr:colOff>
      <xdr:row>1</xdr:row>
      <xdr:rowOff>9525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AB9EB69F-2F3A-4CC9-9D15-F723D789EBD8}"/>
            </a:ext>
          </a:extLst>
        </xdr:cNvPr>
        <xdr:cNvSpPr/>
      </xdr:nvSpPr>
      <xdr:spPr>
        <a:xfrm>
          <a:off x="6657976" y="0"/>
          <a:ext cx="1600200" cy="4476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solidFill>
            </a:rPr>
            <a:t>DASHBOARD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952500</xdr:colOff>
      <xdr:row>31</xdr:row>
      <xdr:rowOff>176212</xdr:rowOff>
    </xdr:from>
    <xdr:to>
      <xdr:col>6</xdr:col>
      <xdr:colOff>619125</xdr:colOff>
      <xdr:row>46</xdr:row>
      <xdr:rowOff>61912</xdr:rowOff>
    </xdr:to>
    <xdr:graphicFrame macro="">
      <xdr:nvGraphicFramePr>
        <xdr:cNvPr id="2" name="Chart 1">
          <a:extLst>
            <a:ext uri="{FF2B5EF4-FFF2-40B4-BE49-F238E27FC236}">
              <a16:creationId xmlns:a16="http://schemas.microsoft.com/office/drawing/2014/main" id="{C6B54719-5724-F746-81AD-BF0954EB6D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9</xdr:col>
      <xdr:colOff>104775</xdr:colOff>
      <xdr:row>2</xdr:row>
      <xdr:rowOff>161925</xdr:rowOff>
    </xdr:from>
    <xdr:to>
      <xdr:col>12</xdr:col>
      <xdr:colOff>104775</xdr:colOff>
      <xdr:row>16</xdr:row>
      <xdr:rowOff>19050</xdr:rowOff>
    </xdr:to>
    <mc:AlternateContent xmlns:mc="http://schemas.openxmlformats.org/markup-compatibility/2006" xmlns:sle15="http://schemas.microsoft.com/office/drawing/2012/slicer">
      <mc:Choice Requires="sle15">
        <xdr:graphicFrame macro="">
          <xdr:nvGraphicFramePr>
            <xdr:cNvPr id="3" name="State 12">
              <a:extLst>
                <a:ext uri="{FF2B5EF4-FFF2-40B4-BE49-F238E27FC236}">
                  <a16:creationId xmlns:a16="http://schemas.microsoft.com/office/drawing/2014/main" id="{A0D13764-DF38-34CB-D95A-39618F28B8BA}"/>
                </a:ext>
              </a:extLst>
            </xdr:cNvPr>
            <xdr:cNvGraphicFramePr/>
          </xdr:nvGraphicFramePr>
          <xdr:xfrm>
            <a:off x="0" y="0"/>
            <a:ext cx="0" cy="0"/>
          </xdr:xfrm>
          <a:graphic>
            <a:graphicData uri="http://schemas.microsoft.com/office/drawing/2010/slicer">
              <sle:slicer xmlns:sle="http://schemas.microsoft.com/office/drawing/2010/slicer" name="State 12"/>
            </a:graphicData>
          </a:graphic>
        </xdr:graphicFrame>
      </mc:Choice>
      <mc:Fallback xmlns="">
        <xdr:sp macro="" textlink="">
          <xdr:nvSpPr>
            <xdr:cNvPr id="0" name=""/>
            <xdr:cNvSpPr>
              <a:spLocks noTextEdit="1"/>
            </xdr:cNvSpPr>
          </xdr:nvSpPr>
          <xdr:spPr>
            <a:xfrm>
              <a:off x="8963025" y="904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9</xdr:col>
      <xdr:colOff>133350</xdr:colOff>
      <xdr:row>0</xdr:row>
      <xdr:rowOff>28575</xdr:rowOff>
    </xdr:from>
    <xdr:to>
      <xdr:col>12</xdr:col>
      <xdr:colOff>285750</xdr:colOff>
      <xdr:row>1</xdr:row>
      <xdr:rowOff>133350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F90D3116-098D-3716-967A-41F1F91526D9}"/>
            </a:ext>
          </a:extLst>
        </xdr:cNvPr>
        <xdr:cNvSpPr/>
      </xdr:nvSpPr>
      <xdr:spPr>
        <a:xfrm>
          <a:off x="8991600" y="28575"/>
          <a:ext cx="1981200" cy="4476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DASHBOARD</a:t>
          </a:r>
        </a:p>
      </xdr:txBody>
    </xdr:sp>
    <xdr:clientData/>
  </xdr:twoCellAnchor>
  <xdr:twoCellAnchor>
    <xdr:from>
      <xdr:col>0</xdr:col>
      <xdr:colOff>0</xdr:colOff>
      <xdr:row>0</xdr:row>
      <xdr:rowOff>0</xdr:rowOff>
    </xdr:from>
    <xdr:to>
      <xdr:col>9</xdr:col>
      <xdr:colOff>85724</xdr:colOff>
      <xdr:row>1</xdr:row>
      <xdr:rowOff>9525</xdr:rowOff>
    </xdr:to>
    <xdr:sp macro="" textlink="">
      <xdr:nvSpPr>
        <xdr:cNvPr id="5" name="Rectangle 4">
          <a:extLst>
            <a:ext uri="{FF2B5EF4-FFF2-40B4-BE49-F238E27FC236}">
              <a16:creationId xmlns:a16="http://schemas.microsoft.com/office/drawing/2014/main" id="{1FFFF241-99F9-4BAF-808E-D0A967C7960F}"/>
            </a:ext>
          </a:extLst>
        </xdr:cNvPr>
        <xdr:cNvSpPr/>
      </xdr:nvSpPr>
      <xdr:spPr>
        <a:xfrm>
          <a:off x="0" y="0"/>
          <a:ext cx="8943974" cy="352425"/>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GROSS FISCAL DEFICIT</a:t>
          </a:r>
        </a:p>
      </xdr:txBody>
    </xdr:sp>
    <xdr:clientData/>
  </xdr:twoCellAnchor>
  <xdr:twoCellAnchor>
    <xdr:from>
      <xdr:col>7</xdr:col>
      <xdr:colOff>104774</xdr:colOff>
      <xdr:row>0</xdr:row>
      <xdr:rowOff>19050</xdr:rowOff>
    </xdr:from>
    <xdr:to>
      <xdr:col>8</xdr:col>
      <xdr:colOff>781050</xdr:colOff>
      <xdr:row>0</xdr:row>
      <xdr:rowOff>314325</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435F5CD-952C-4D81-9CE7-6C555ED297CD}"/>
            </a:ext>
          </a:extLst>
        </xdr:cNvPr>
        <xdr:cNvSpPr/>
      </xdr:nvSpPr>
      <xdr:spPr>
        <a:xfrm>
          <a:off x="7000874" y="19050"/>
          <a:ext cx="1657351" cy="2952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DATA</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104775</xdr:colOff>
      <xdr:row>38</xdr:row>
      <xdr:rowOff>119062</xdr:rowOff>
    </xdr:from>
    <xdr:to>
      <xdr:col>15</xdr:col>
      <xdr:colOff>38100</xdr:colOff>
      <xdr:row>53</xdr:row>
      <xdr:rowOff>4762</xdr:rowOff>
    </xdr:to>
    <xdr:graphicFrame macro="">
      <xdr:nvGraphicFramePr>
        <xdr:cNvPr id="4" name="Chart 3">
          <a:extLst>
            <a:ext uri="{FF2B5EF4-FFF2-40B4-BE49-F238E27FC236}">
              <a16:creationId xmlns:a16="http://schemas.microsoft.com/office/drawing/2014/main" id="{BC64F144-3161-5546-DAF4-03FA4677C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9</xdr:col>
      <xdr:colOff>85725</xdr:colOff>
      <xdr:row>1</xdr:row>
      <xdr:rowOff>57150</xdr:rowOff>
    </xdr:from>
    <xdr:to>
      <xdr:col>12</xdr:col>
      <xdr:colOff>85725</xdr:colOff>
      <xdr:row>14</xdr:row>
      <xdr:rowOff>104775</xdr:rowOff>
    </xdr:to>
    <mc:AlternateContent xmlns:mc="http://schemas.openxmlformats.org/markup-compatibility/2006" xmlns:sle15="http://schemas.microsoft.com/office/drawing/2012/slicer">
      <mc:Choice Requires="sle15">
        <xdr:graphicFrame macro="">
          <xdr:nvGraphicFramePr>
            <xdr:cNvPr id="2" name="State 11">
              <a:extLst>
                <a:ext uri="{FF2B5EF4-FFF2-40B4-BE49-F238E27FC236}">
                  <a16:creationId xmlns:a16="http://schemas.microsoft.com/office/drawing/2014/main" id="{BF3408DD-8EF3-2A7B-EF7E-84B7DA374C3C}"/>
                </a:ext>
              </a:extLst>
            </xdr:cNvPr>
            <xdr:cNvGraphicFramePr/>
          </xdr:nvGraphicFramePr>
          <xdr:xfrm>
            <a:off x="0" y="0"/>
            <a:ext cx="0" cy="0"/>
          </xdr:xfrm>
          <a:graphic>
            <a:graphicData uri="http://schemas.microsoft.com/office/drawing/2010/slicer">
              <sle:slicer xmlns:sle="http://schemas.microsoft.com/office/drawing/2010/slicer" name="State 11"/>
            </a:graphicData>
          </a:graphic>
        </xdr:graphicFrame>
      </mc:Choice>
      <mc:Fallback xmlns="">
        <xdr:sp macro="" textlink="">
          <xdr:nvSpPr>
            <xdr:cNvPr id="0" name=""/>
            <xdr:cNvSpPr>
              <a:spLocks noTextEdit="1"/>
            </xdr:cNvSpPr>
          </xdr:nvSpPr>
          <xdr:spPr>
            <a:xfrm>
              <a:off x="8943975" y="371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0</xdr:colOff>
      <xdr:row>0</xdr:row>
      <xdr:rowOff>0</xdr:rowOff>
    </xdr:from>
    <xdr:to>
      <xdr:col>5</xdr:col>
      <xdr:colOff>533400</xdr:colOff>
      <xdr:row>0</xdr:row>
      <xdr:rowOff>295275</xdr:rowOff>
    </xdr:to>
    <xdr:sp macro="" textlink="">
      <xdr:nvSpPr>
        <xdr:cNvPr id="3" name="Rectangle 2">
          <a:extLst>
            <a:ext uri="{FF2B5EF4-FFF2-40B4-BE49-F238E27FC236}">
              <a16:creationId xmlns:a16="http://schemas.microsoft.com/office/drawing/2014/main" id="{DB6F6253-47E7-B486-22C6-25BCA7D52F4C}"/>
            </a:ext>
          </a:extLst>
        </xdr:cNvPr>
        <xdr:cNvSpPr/>
      </xdr:nvSpPr>
      <xdr:spPr>
        <a:xfrm>
          <a:off x="0" y="0"/>
          <a:ext cx="5467350" cy="295275"/>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CAPITAL EXPENDITURE</a:t>
          </a:r>
        </a:p>
      </xdr:txBody>
    </xdr:sp>
    <xdr:clientData/>
  </xdr:twoCellAnchor>
  <xdr:twoCellAnchor>
    <xdr:from>
      <xdr:col>5</xdr:col>
      <xdr:colOff>581025</xdr:colOff>
      <xdr:row>0</xdr:row>
      <xdr:rowOff>0</xdr:rowOff>
    </xdr:from>
    <xdr:to>
      <xdr:col>7</xdr:col>
      <xdr:colOff>466725</xdr:colOff>
      <xdr:row>0</xdr:row>
      <xdr:rowOff>295275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4CA27B47-837D-47D6-A69A-47CD152C2359}"/>
            </a:ext>
          </a:extLst>
        </xdr:cNvPr>
        <xdr:cNvSpPr/>
      </xdr:nvSpPr>
      <xdr:spPr>
        <a:xfrm>
          <a:off x="5514975" y="0"/>
          <a:ext cx="1847850" cy="295275"/>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DATA</a:t>
          </a:r>
        </a:p>
      </xdr:txBody>
    </xdr:sp>
    <xdr:clientData/>
  </xdr:twoCellAnchor>
  <xdr:twoCellAnchor>
    <xdr:from>
      <xdr:col>7</xdr:col>
      <xdr:colOff>666749</xdr:colOff>
      <xdr:row>0</xdr:row>
      <xdr:rowOff>0</xdr:rowOff>
    </xdr:from>
    <xdr:to>
      <xdr:col>9</xdr:col>
      <xdr:colOff>571500</xdr:colOff>
      <xdr:row>0</xdr:row>
      <xdr:rowOff>295275</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FC08ABD2-F663-49F1-96B3-3481A71D3B8D}"/>
            </a:ext>
          </a:extLst>
        </xdr:cNvPr>
        <xdr:cNvSpPr/>
      </xdr:nvSpPr>
      <xdr:spPr>
        <a:xfrm>
          <a:off x="7562849" y="0"/>
          <a:ext cx="1866901" cy="295275"/>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390525</xdr:colOff>
      <xdr:row>34</xdr:row>
      <xdr:rowOff>4762</xdr:rowOff>
    </xdr:from>
    <xdr:to>
      <xdr:col>15</xdr:col>
      <xdr:colOff>85725</xdr:colOff>
      <xdr:row>48</xdr:row>
      <xdr:rowOff>80962</xdr:rowOff>
    </xdr:to>
    <xdr:graphicFrame macro="">
      <xdr:nvGraphicFramePr>
        <xdr:cNvPr id="2" name="Chart 1">
          <a:extLst>
            <a:ext uri="{FF2B5EF4-FFF2-40B4-BE49-F238E27FC236}">
              <a16:creationId xmlns:a16="http://schemas.microsoft.com/office/drawing/2014/main" id="{C67576EC-A375-1548-3935-D947BD4DF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123825</xdr:colOff>
      <xdr:row>33</xdr:row>
      <xdr:rowOff>9525</xdr:rowOff>
    </xdr:from>
    <xdr:to>
      <xdr:col>11</xdr:col>
      <xdr:colOff>9525</xdr:colOff>
      <xdr:row>33</xdr:row>
      <xdr:rowOff>476250</xdr:rowOff>
    </xdr:to>
    <xdr:sp macro="" textlink="">
      <xdr:nvSpPr>
        <xdr:cNvPr id="3" name="Rectangle: Rounded Corners 2">
          <a:extLst>
            <a:ext uri="{FF2B5EF4-FFF2-40B4-BE49-F238E27FC236}">
              <a16:creationId xmlns:a16="http://schemas.microsoft.com/office/drawing/2014/main" id="{25E08ACD-3204-7F20-966C-C7C6AFD0B03A}"/>
            </a:ext>
          </a:extLst>
        </xdr:cNvPr>
        <xdr:cNvSpPr/>
      </xdr:nvSpPr>
      <xdr:spPr>
        <a:xfrm>
          <a:off x="733425" y="6296025"/>
          <a:ext cx="7248525" cy="466725"/>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bg1"/>
              </a:solidFill>
            </a:rPr>
            <a:t>CORRELATION BETWEEN GROSS FISCAL DEFICIT &amp; CAPITAL EXPENDITURE</a:t>
          </a:r>
        </a:p>
      </xdr:txBody>
    </xdr:sp>
    <xdr:clientData/>
  </xdr:twoCellAnchor>
  <xdr:twoCellAnchor>
    <xdr:from>
      <xdr:col>11</xdr:col>
      <xdr:colOff>114300</xdr:colOff>
      <xdr:row>33</xdr:row>
      <xdr:rowOff>19050</xdr:rowOff>
    </xdr:from>
    <xdr:to>
      <xdr:col>14</xdr:col>
      <xdr:colOff>314325</xdr:colOff>
      <xdr:row>33</xdr:row>
      <xdr:rowOff>485775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C2C5A77F-3436-4138-90AD-9C5D79D2E118}"/>
            </a:ext>
          </a:extLst>
        </xdr:cNvPr>
        <xdr:cNvSpPr/>
      </xdr:nvSpPr>
      <xdr:spPr>
        <a:xfrm>
          <a:off x="8086725" y="6305550"/>
          <a:ext cx="2028825" cy="466725"/>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bg1"/>
              </a:solidFill>
            </a:rPr>
            <a:t>DASHBOARD</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161925</xdr:colOff>
      <xdr:row>35</xdr:row>
      <xdr:rowOff>42862</xdr:rowOff>
    </xdr:from>
    <xdr:to>
      <xdr:col>13</xdr:col>
      <xdr:colOff>466725</xdr:colOff>
      <xdr:row>49</xdr:row>
      <xdr:rowOff>119062</xdr:rowOff>
    </xdr:to>
    <xdr:graphicFrame macro="">
      <xdr:nvGraphicFramePr>
        <xdr:cNvPr id="2" name="Chart 1">
          <a:extLst>
            <a:ext uri="{FF2B5EF4-FFF2-40B4-BE49-F238E27FC236}">
              <a16:creationId xmlns:a16="http://schemas.microsoft.com/office/drawing/2014/main" id="{68054418-75BD-36AD-1817-3009668722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381001</xdr:colOff>
      <xdr:row>0</xdr:row>
      <xdr:rowOff>0</xdr:rowOff>
    </xdr:from>
    <xdr:to>
      <xdr:col>7</xdr:col>
      <xdr:colOff>542926</xdr:colOff>
      <xdr:row>1</xdr:row>
      <xdr:rowOff>0</xdr:rowOff>
    </xdr:to>
    <xdr:sp macro="" textlink="">
      <xdr:nvSpPr>
        <xdr:cNvPr id="3" name="Rectangle: Rounded Corners 2">
          <a:extLst>
            <a:ext uri="{FF2B5EF4-FFF2-40B4-BE49-F238E27FC236}">
              <a16:creationId xmlns:a16="http://schemas.microsoft.com/office/drawing/2014/main" id="{D980AD27-6DB3-7347-4449-FB5D340B6386}"/>
            </a:ext>
          </a:extLst>
        </xdr:cNvPr>
        <xdr:cNvSpPr/>
      </xdr:nvSpPr>
      <xdr:spPr>
        <a:xfrm>
          <a:off x="990601" y="0"/>
          <a:ext cx="5086350" cy="3524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SOCIAL SECTOR EXPENDITURE</a:t>
          </a:r>
        </a:p>
      </xdr:txBody>
    </xdr:sp>
    <xdr:clientData/>
  </xdr:twoCellAnchor>
  <xdr:twoCellAnchor>
    <xdr:from>
      <xdr:col>11</xdr:col>
      <xdr:colOff>581025</xdr:colOff>
      <xdr:row>0</xdr:row>
      <xdr:rowOff>0</xdr:rowOff>
    </xdr:from>
    <xdr:to>
      <xdr:col>17</xdr:col>
      <xdr:colOff>457200</xdr:colOff>
      <xdr:row>1</xdr:row>
      <xdr:rowOff>0</xdr:rowOff>
    </xdr:to>
    <xdr:sp macro="" textlink="">
      <xdr:nvSpPr>
        <xdr:cNvPr id="4" name="Rectangle: Rounded Corners 3">
          <a:extLst>
            <a:ext uri="{FF2B5EF4-FFF2-40B4-BE49-F238E27FC236}">
              <a16:creationId xmlns:a16="http://schemas.microsoft.com/office/drawing/2014/main" id="{56F70A0E-48AE-4D08-BC18-3DC7DE5B1927}"/>
            </a:ext>
          </a:extLst>
        </xdr:cNvPr>
        <xdr:cNvSpPr/>
      </xdr:nvSpPr>
      <xdr:spPr>
        <a:xfrm>
          <a:off x="8553450" y="0"/>
          <a:ext cx="3533775" cy="3524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TAX REVENUE</a:t>
          </a:r>
        </a:p>
      </xdr:txBody>
    </xdr:sp>
    <xdr:clientData/>
  </xdr:twoCellAnchor>
  <xdr:twoCellAnchor>
    <xdr:from>
      <xdr:col>1</xdr:col>
      <xdr:colOff>1133476</xdr:colOff>
      <xdr:row>33</xdr:row>
      <xdr:rowOff>161925</xdr:rowOff>
    </xdr:from>
    <xdr:to>
      <xdr:col>9</xdr:col>
      <xdr:colOff>76201</xdr:colOff>
      <xdr:row>34</xdr:row>
      <xdr:rowOff>323850</xdr:rowOff>
    </xdr:to>
    <xdr:sp macro="" textlink="">
      <xdr:nvSpPr>
        <xdr:cNvPr id="5" name="Rectangle: Rounded Corners 4">
          <a:extLst>
            <a:ext uri="{FF2B5EF4-FFF2-40B4-BE49-F238E27FC236}">
              <a16:creationId xmlns:a16="http://schemas.microsoft.com/office/drawing/2014/main" id="{56F4172D-0E93-4F24-8D66-6957EB8EE09D}"/>
            </a:ext>
          </a:extLst>
        </xdr:cNvPr>
        <xdr:cNvSpPr/>
      </xdr:nvSpPr>
      <xdr:spPr>
        <a:xfrm>
          <a:off x="1743076" y="6610350"/>
          <a:ext cx="5086350" cy="3524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CORRELATION</a:t>
          </a:r>
          <a:r>
            <a:rPr lang="en-US" sz="1100" baseline="0"/>
            <a:t>  BETWEEN  SOCIAL SECTOR EXPENDITURE &amp; TAX REVENUE</a:t>
          </a:r>
          <a:endParaRPr lang="en-US" sz="1100"/>
        </a:p>
      </xdr:txBody>
    </xdr:sp>
    <xdr:clientData/>
  </xdr:twoCellAnchor>
  <xdr:twoCellAnchor>
    <xdr:from>
      <xdr:col>9</xdr:col>
      <xdr:colOff>171452</xdr:colOff>
      <xdr:row>33</xdr:row>
      <xdr:rowOff>161925</xdr:rowOff>
    </xdr:from>
    <xdr:to>
      <xdr:col>13</xdr:col>
      <xdr:colOff>466726</xdr:colOff>
      <xdr:row>34</xdr:row>
      <xdr:rowOff>323850</xdr:rowOff>
    </xdr:to>
    <xdr:sp macro="" textlink="">
      <xdr:nvSpPr>
        <xdr:cNvPr id="7" name="Rectangle: Rounded Corners 6">
          <a:hlinkClick xmlns:r="http://schemas.openxmlformats.org/officeDocument/2006/relationships" r:id="rId2"/>
          <a:extLst>
            <a:ext uri="{FF2B5EF4-FFF2-40B4-BE49-F238E27FC236}">
              <a16:creationId xmlns:a16="http://schemas.microsoft.com/office/drawing/2014/main" id="{3C86335E-366C-4A58-A6A7-DCBE9199557A}"/>
            </a:ext>
          </a:extLst>
        </xdr:cNvPr>
        <xdr:cNvSpPr/>
      </xdr:nvSpPr>
      <xdr:spPr>
        <a:xfrm>
          <a:off x="6924677" y="6610350"/>
          <a:ext cx="2733674" cy="3524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DASHBOARD</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209549</xdr:colOff>
      <xdr:row>1</xdr:row>
      <xdr:rowOff>47625</xdr:rowOff>
    </xdr:to>
    <xdr:sp macro="" textlink="">
      <xdr:nvSpPr>
        <xdr:cNvPr id="2" name="Rectangle: Rounded Corners 1">
          <a:extLst>
            <a:ext uri="{FF2B5EF4-FFF2-40B4-BE49-F238E27FC236}">
              <a16:creationId xmlns:a16="http://schemas.microsoft.com/office/drawing/2014/main" id="{28154149-850A-72EF-0656-D42C2E7BE8B0}"/>
            </a:ext>
          </a:extLst>
        </xdr:cNvPr>
        <xdr:cNvSpPr/>
      </xdr:nvSpPr>
      <xdr:spPr>
        <a:xfrm>
          <a:off x="0" y="0"/>
          <a:ext cx="3495674" cy="428625"/>
        </a:xfrm>
        <a:prstGeom prst="roundRect">
          <a:avLst>
            <a:gd name="adj" fmla="val 555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GROSS FISCAL DEFICIT</a:t>
          </a:r>
        </a:p>
      </xdr:txBody>
    </xdr:sp>
    <xdr:clientData/>
  </xdr:twoCellAnchor>
  <xdr:twoCellAnchor>
    <xdr:from>
      <xdr:col>2</xdr:col>
      <xdr:colOff>228600</xdr:colOff>
      <xdr:row>0</xdr:row>
      <xdr:rowOff>1</xdr:rowOff>
    </xdr:from>
    <xdr:to>
      <xdr:col>4</xdr:col>
      <xdr:colOff>342900</xdr:colOff>
      <xdr:row>1</xdr:row>
      <xdr:rowOff>38101</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6A73D06D-40C0-444E-A178-EF5D7079393D}"/>
            </a:ext>
          </a:extLst>
        </xdr:cNvPr>
        <xdr:cNvSpPr/>
      </xdr:nvSpPr>
      <xdr:spPr>
        <a:xfrm>
          <a:off x="3514725" y="1"/>
          <a:ext cx="1333500" cy="419100"/>
        </a:xfrm>
        <a:prstGeom prst="roundRect">
          <a:avLst>
            <a:gd name="adj" fmla="val 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DASHBOARD</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19050</xdr:rowOff>
    </xdr:from>
    <xdr:to>
      <xdr:col>2</xdr:col>
      <xdr:colOff>114300</xdr:colOff>
      <xdr:row>0</xdr:row>
      <xdr:rowOff>323850</xdr:rowOff>
    </xdr:to>
    <xdr:sp macro="" textlink="">
      <xdr:nvSpPr>
        <xdr:cNvPr id="2" name="Rectangle: Rounded Corners 1">
          <a:extLst>
            <a:ext uri="{FF2B5EF4-FFF2-40B4-BE49-F238E27FC236}">
              <a16:creationId xmlns:a16="http://schemas.microsoft.com/office/drawing/2014/main" id="{960FFAF7-12F7-670C-0D3E-5E6FB801974E}"/>
            </a:ext>
          </a:extLst>
        </xdr:cNvPr>
        <xdr:cNvSpPr/>
      </xdr:nvSpPr>
      <xdr:spPr>
        <a:xfrm>
          <a:off x="0" y="19050"/>
          <a:ext cx="2943225" cy="304800"/>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CAPITAL</a:t>
          </a:r>
          <a:r>
            <a:rPr lang="en-US" sz="1100" baseline="0"/>
            <a:t> EXPENDITURE</a:t>
          </a:r>
          <a:endParaRPr lang="en-US" sz="1100"/>
        </a:p>
      </xdr:txBody>
    </xdr:sp>
    <xdr:clientData/>
  </xdr:twoCellAnchor>
  <xdr:twoCellAnchor>
    <xdr:from>
      <xdr:col>2</xdr:col>
      <xdr:colOff>161926</xdr:colOff>
      <xdr:row>0</xdr:row>
      <xdr:rowOff>0</xdr:rowOff>
    </xdr:from>
    <xdr:to>
      <xdr:col>3</xdr:col>
      <xdr:colOff>790576</xdr:colOff>
      <xdr:row>0</xdr:row>
      <xdr:rowOff>304800</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C34A4520-1557-4261-BF0F-D3080D57B9EB}"/>
            </a:ext>
          </a:extLst>
        </xdr:cNvPr>
        <xdr:cNvSpPr/>
      </xdr:nvSpPr>
      <xdr:spPr>
        <a:xfrm>
          <a:off x="2990851" y="0"/>
          <a:ext cx="1238250" cy="304800"/>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DASHBOARD</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466725</xdr:colOff>
      <xdr:row>0</xdr:row>
      <xdr:rowOff>342900</xdr:rowOff>
    </xdr:to>
    <xdr:sp macro="" textlink="">
      <xdr:nvSpPr>
        <xdr:cNvPr id="2" name="Rectangle: Rounded Corners 1">
          <a:extLst>
            <a:ext uri="{FF2B5EF4-FFF2-40B4-BE49-F238E27FC236}">
              <a16:creationId xmlns:a16="http://schemas.microsoft.com/office/drawing/2014/main" id="{B1106335-1764-6A1F-668A-B25E4DB1933C}"/>
            </a:ext>
          </a:extLst>
        </xdr:cNvPr>
        <xdr:cNvSpPr/>
      </xdr:nvSpPr>
      <xdr:spPr>
        <a:xfrm>
          <a:off x="0" y="0"/>
          <a:ext cx="3505200" cy="342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AGGREGATE EXPENDITURE</a:t>
          </a:r>
        </a:p>
      </xdr:txBody>
    </xdr:sp>
    <xdr:clientData/>
  </xdr:twoCellAnchor>
  <xdr:twoCellAnchor>
    <xdr:from>
      <xdr:col>2</xdr:col>
      <xdr:colOff>504825</xdr:colOff>
      <xdr:row>0</xdr:row>
      <xdr:rowOff>0</xdr:rowOff>
    </xdr:from>
    <xdr:to>
      <xdr:col>3</xdr:col>
      <xdr:colOff>1247775</xdr:colOff>
      <xdr:row>0</xdr:row>
      <xdr:rowOff>342900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F1E948E8-677D-4F09-A0C9-8B69FB464F19}"/>
            </a:ext>
          </a:extLst>
        </xdr:cNvPr>
        <xdr:cNvSpPr/>
      </xdr:nvSpPr>
      <xdr:spPr>
        <a:xfrm>
          <a:off x="3543300" y="0"/>
          <a:ext cx="1352550" cy="342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t>DASHBOARD</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952500</xdr:colOff>
      <xdr:row>2</xdr:row>
      <xdr:rowOff>176212</xdr:rowOff>
    </xdr:from>
    <xdr:to>
      <xdr:col>6</xdr:col>
      <xdr:colOff>619125</xdr:colOff>
      <xdr:row>17</xdr:row>
      <xdr:rowOff>61912</xdr:rowOff>
    </xdr:to>
    <xdr:graphicFrame macro="">
      <xdr:nvGraphicFramePr>
        <xdr:cNvPr id="2" name="Chart 1">
          <a:extLst>
            <a:ext uri="{FF2B5EF4-FFF2-40B4-BE49-F238E27FC236}">
              <a16:creationId xmlns:a16="http://schemas.microsoft.com/office/drawing/2014/main" id="{52258095-F1A2-8024-CAA3-A9E9E83B7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266700</xdr:colOff>
      <xdr:row>1</xdr:row>
      <xdr:rowOff>90487</xdr:rowOff>
    </xdr:from>
    <xdr:to>
      <xdr:col>4</xdr:col>
      <xdr:colOff>304800</xdr:colOff>
      <xdr:row>15</xdr:row>
      <xdr:rowOff>166687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22D9F53-C52F-D988-B9BD-30D492D484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6700" y="2809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xdr:from>
      <xdr:col>9</xdr:col>
      <xdr:colOff>571500</xdr:colOff>
      <xdr:row>27</xdr:row>
      <xdr:rowOff>14287</xdr:rowOff>
    </xdr:from>
    <xdr:to>
      <xdr:col>11</xdr:col>
      <xdr:colOff>247650</xdr:colOff>
      <xdr:row>34</xdr:row>
      <xdr:rowOff>161925</xdr:rowOff>
    </xdr:to>
    <xdr:graphicFrame macro="">
      <xdr:nvGraphicFramePr>
        <xdr:cNvPr id="2" name="Chart 1">
          <a:extLst>
            <a:ext uri="{FF2B5EF4-FFF2-40B4-BE49-F238E27FC236}">
              <a16:creationId xmlns:a16="http://schemas.microsoft.com/office/drawing/2014/main" id="{4AF88C61-5A04-1083-E745-FB13D654A7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19050</xdr:colOff>
      <xdr:row>1</xdr:row>
      <xdr:rowOff>9525</xdr:rowOff>
    </xdr:to>
    <xdr:sp macro="" textlink="">
      <xdr:nvSpPr>
        <xdr:cNvPr id="2" name="Rectangle: Rounded Corners 1">
          <a:extLst>
            <a:ext uri="{FF2B5EF4-FFF2-40B4-BE49-F238E27FC236}">
              <a16:creationId xmlns:a16="http://schemas.microsoft.com/office/drawing/2014/main" id="{10C9DEBF-38CF-5927-08AA-95046366D2A1}"/>
            </a:ext>
          </a:extLst>
        </xdr:cNvPr>
        <xdr:cNvSpPr/>
      </xdr:nvSpPr>
      <xdr:spPr>
        <a:xfrm>
          <a:off x="0" y="0"/>
          <a:ext cx="4429125" cy="428625"/>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bg2"/>
              </a:solidFill>
            </a:rPr>
            <a:t>SOCIAL SECTOR EXPENDITURE</a:t>
          </a:r>
        </a:p>
      </xdr:txBody>
    </xdr:sp>
    <xdr:clientData/>
  </xdr:twoCellAnchor>
  <xdr:twoCellAnchor editAs="absolute">
    <xdr:from>
      <xdr:col>2</xdr:col>
      <xdr:colOff>342900</xdr:colOff>
      <xdr:row>1</xdr:row>
      <xdr:rowOff>47625</xdr:rowOff>
    </xdr:from>
    <xdr:to>
      <xdr:col>5</xdr:col>
      <xdr:colOff>342900</xdr:colOff>
      <xdr:row>14</xdr:row>
      <xdr:rowOff>95250</xdr:rowOff>
    </xdr:to>
    <mc:AlternateContent xmlns:mc="http://schemas.openxmlformats.org/markup-compatibility/2006" xmlns:sle15="http://schemas.microsoft.com/office/drawing/2012/slicer">
      <mc:Choice Requires="sle15">
        <xdr:graphicFrame macro="">
          <xdr:nvGraphicFramePr>
            <xdr:cNvPr id="3" name="state 1">
              <a:extLst>
                <a:ext uri="{FF2B5EF4-FFF2-40B4-BE49-F238E27FC236}">
                  <a16:creationId xmlns:a16="http://schemas.microsoft.com/office/drawing/2014/main" id="{26C1D40F-9156-1F10-E4CA-8B019AAD663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4752975" y="46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xdr:col>
      <xdr:colOff>304801</xdr:colOff>
      <xdr:row>0</xdr:row>
      <xdr:rowOff>9525</xdr:rowOff>
    </xdr:from>
    <xdr:to>
      <xdr:col>5</xdr:col>
      <xdr:colOff>447675</xdr:colOff>
      <xdr:row>1</xdr:row>
      <xdr:rowOff>19050</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7850FA0A-62A9-48DE-862F-6A5C58696163}"/>
            </a:ext>
          </a:extLst>
        </xdr:cNvPr>
        <xdr:cNvSpPr/>
      </xdr:nvSpPr>
      <xdr:spPr>
        <a:xfrm>
          <a:off x="4714876" y="9525"/>
          <a:ext cx="1971674" cy="428625"/>
        </a:xfrm>
        <a:prstGeom prst="round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bg2"/>
              </a:solidFill>
            </a:rPr>
            <a:t>DASHBOARD</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9524</xdr:colOff>
      <xdr:row>0</xdr:row>
      <xdr:rowOff>0</xdr:rowOff>
    </xdr:from>
    <xdr:to>
      <xdr:col>1</xdr:col>
      <xdr:colOff>1419224</xdr:colOff>
      <xdr:row>0</xdr:row>
      <xdr:rowOff>352425</xdr:rowOff>
    </xdr:to>
    <xdr:sp macro="" textlink="">
      <xdr:nvSpPr>
        <xdr:cNvPr id="2" name="Rectangle: Rounded Corners 1">
          <a:extLst>
            <a:ext uri="{FF2B5EF4-FFF2-40B4-BE49-F238E27FC236}">
              <a16:creationId xmlns:a16="http://schemas.microsoft.com/office/drawing/2014/main" id="{B50892E0-A7C5-5747-1ABE-860C81C84F78}"/>
            </a:ext>
          </a:extLst>
        </xdr:cNvPr>
        <xdr:cNvSpPr/>
      </xdr:nvSpPr>
      <xdr:spPr>
        <a:xfrm>
          <a:off x="9524" y="0"/>
          <a:ext cx="3133725" cy="3524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2"/>
              </a:solidFill>
            </a:rPr>
            <a:t>REVENUE</a:t>
          </a:r>
          <a:r>
            <a:rPr lang="en-US" sz="1200" baseline="0">
              <a:solidFill>
                <a:schemeClr val="bg2"/>
              </a:solidFill>
            </a:rPr>
            <a:t> DEFICIT</a:t>
          </a:r>
          <a:endParaRPr lang="en-US" sz="1200">
            <a:solidFill>
              <a:schemeClr val="bg2"/>
            </a:solidFill>
          </a:endParaRPr>
        </a:p>
      </xdr:txBody>
    </xdr:sp>
    <xdr:clientData/>
  </xdr:twoCellAnchor>
  <xdr:twoCellAnchor>
    <xdr:from>
      <xdr:col>2</xdr:col>
      <xdr:colOff>85725</xdr:colOff>
      <xdr:row>0</xdr:row>
      <xdr:rowOff>28575</xdr:rowOff>
    </xdr:from>
    <xdr:to>
      <xdr:col>4</xdr:col>
      <xdr:colOff>571501</xdr:colOff>
      <xdr:row>1</xdr:row>
      <xdr:rowOff>19050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BD841E53-8F72-41DB-88BB-744942E46622}"/>
            </a:ext>
          </a:extLst>
        </xdr:cNvPr>
        <xdr:cNvSpPr/>
      </xdr:nvSpPr>
      <xdr:spPr>
        <a:xfrm>
          <a:off x="3228975" y="28575"/>
          <a:ext cx="1704976" cy="3524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DASHBOARD</a:t>
          </a:r>
        </a:p>
      </xdr:txBody>
    </xdr:sp>
    <xdr:clientData/>
  </xdr:twoCellAnchor>
  <xdr:twoCellAnchor editAs="absolute">
    <xdr:from>
      <xdr:col>2</xdr:col>
      <xdr:colOff>95250</xdr:colOff>
      <xdr:row>1</xdr:row>
      <xdr:rowOff>66675</xdr:rowOff>
    </xdr:from>
    <xdr:to>
      <xdr:col>5</xdr:col>
      <xdr:colOff>95250</xdr:colOff>
      <xdr:row>14</xdr:row>
      <xdr:rowOff>114300</xdr:rowOff>
    </xdr:to>
    <mc:AlternateContent xmlns:mc="http://schemas.openxmlformats.org/markup-compatibility/2006" xmlns:sle15="http://schemas.microsoft.com/office/drawing/2012/slicer">
      <mc:Choice Requires="sle15">
        <xdr:graphicFrame macro="">
          <xdr:nvGraphicFramePr>
            <xdr:cNvPr id="5" name="state 5">
              <a:extLst>
                <a:ext uri="{FF2B5EF4-FFF2-40B4-BE49-F238E27FC236}">
                  <a16:creationId xmlns:a16="http://schemas.microsoft.com/office/drawing/2014/main" id="{65836466-765A-320F-F2F0-8BB020ABA1DA}"/>
                </a:ext>
              </a:extLst>
            </xdr:cNvPr>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mlns="">
        <xdr:sp macro="" textlink="">
          <xdr:nvSpPr>
            <xdr:cNvPr id="0" name=""/>
            <xdr:cNvSpPr>
              <a:spLocks noTextEdit="1"/>
            </xdr:cNvSpPr>
          </xdr:nvSpPr>
          <xdr:spPr>
            <a:xfrm>
              <a:off x="3238500" y="428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19050</xdr:rowOff>
    </xdr:from>
    <xdr:to>
      <xdr:col>2</xdr:col>
      <xdr:colOff>38100</xdr:colOff>
      <xdr:row>1</xdr:row>
      <xdr:rowOff>0</xdr:rowOff>
    </xdr:to>
    <xdr:sp macro="" textlink="">
      <xdr:nvSpPr>
        <xdr:cNvPr id="2" name="Rectangle: Rounded Corners 1">
          <a:extLst>
            <a:ext uri="{FF2B5EF4-FFF2-40B4-BE49-F238E27FC236}">
              <a16:creationId xmlns:a16="http://schemas.microsoft.com/office/drawing/2014/main" id="{070B27F7-003C-56B6-A303-B09BBFD64EEC}"/>
            </a:ext>
          </a:extLst>
        </xdr:cNvPr>
        <xdr:cNvSpPr/>
      </xdr:nvSpPr>
      <xdr:spPr>
        <a:xfrm>
          <a:off x="0" y="19050"/>
          <a:ext cx="3057525" cy="457200"/>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t>TAX REVENUE</a:t>
          </a:r>
        </a:p>
      </xdr:txBody>
    </xdr:sp>
    <xdr:clientData/>
  </xdr:twoCellAnchor>
  <xdr:twoCellAnchor>
    <xdr:from>
      <xdr:col>2</xdr:col>
      <xdr:colOff>142876</xdr:colOff>
      <xdr:row>0</xdr:row>
      <xdr:rowOff>9525</xdr:rowOff>
    </xdr:from>
    <xdr:to>
      <xdr:col>4</xdr:col>
      <xdr:colOff>257176</xdr:colOff>
      <xdr:row>0</xdr:row>
      <xdr:rowOff>466725</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477E027B-E976-4499-B9BC-12EDEC2E83FF}"/>
            </a:ext>
          </a:extLst>
        </xdr:cNvPr>
        <xdr:cNvSpPr/>
      </xdr:nvSpPr>
      <xdr:spPr>
        <a:xfrm>
          <a:off x="3162301" y="9525"/>
          <a:ext cx="1333500" cy="457200"/>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DASHBOARD</a:t>
          </a:r>
        </a:p>
      </xdr:txBody>
    </xdr:sp>
    <xdr:clientData/>
  </xdr:twoCellAnchor>
  <xdr:twoCellAnchor editAs="absolute">
    <xdr:from>
      <xdr:col>2</xdr:col>
      <xdr:colOff>104775</xdr:colOff>
      <xdr:row>1</xdr:row>
      <xdr:rowOff>76200</xdr:rowOff>
    </xdr:from>
    <xdr:to>
      <xdr:col>5</xdr:col>
      <xdr:colOff>104775</xdr:colOff>
      <xdr:row>14</xdr:row>
      <xdr:rowOff>123825</xdr:rowOff>
    </xdr:to>
    <mc:AlternateContent xmlns:mc="http://schemas.openxmlformats.org/markup-compatibility/2006" xmlns:sle15="http://schemas.microsoft.com/office/drawing/2012/slicer">
      <mc:Choice Requires="sle15">
        <xdr:graphicFrame macro="">
          <xdr:nvGraphicFramePr>
            <xdr:cNvPr id="4" name="state 8">
              <a:extLst>
                <a:ext uri="{FF2B5EF4-FFF2-40B4-BE49-F238E27FC236}">
                  <a16:creationId xmlns:a16="http://schemas.microsoft.com/office/drawing/2014/main" id="{0A12D9E5-26EC-8F5E-7B23-DCD2528B10B6}"/>
                </a:ext>
              </a:extLst>
            </xdr:cNvPr>
            <xdr:cNvGraphicFramePr/>
          </xdr:nvGraphicFramePr>
          <xdr:xfrm>
            <a:off x="0" y="0"/>
            <a:ext cx="0" cy="0"/>
          </xdr:xfrm>
          <a:graphic>
            <a:graphicData uri="http://schemas.microsoft.com/office/drawing/2010/slicer">
              <sle:slicer xmlns:sle="http://schemas.microsoft.com/office/drawing/2010/slicer" name="state 8"/>
            </a:graphicData>
          </a:graphic>
        </xdr:graphicFrame>
      </mc:Choice>
      <mc:Fallback xmlns="">
        <xdr:sp macro="" textlink="">
          <xdr:nvSpPr>
            <xdr:cNvPr id="0" name=""/>
            <xdr:cNvSpPr>
              <a:spLocks noTextEdit="1"/>
            </xdr:cNvSpPr>
          </xdr:nvSpPr>
          <xdr:spPr>
            <a:xfrm>
              <a:off x="3124200" y="552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2.xml><?xml version="1.0" encoding="utf-8"?>
<xdr:wsDr xmlns:xdr="http://schemas.openxmlformats.org/drawingml/2006/spreadsheetDrawing" xmlns:a="http://schemas.openxmlformats.org/drawingml/2006/main">
  <xdr:twoCellAnchor editAs="absolute">
    <xdr:from>
      <xdr:col>2</xdr:col>
      <xdr:colOff>47625</xdr:colOff>
      <xdr:row>0</xdr:row>
      <xdr:rowOff>447675</xdr:rowOff>
    </xdr:from>
    <xdr:to>
      <xdr:col>5</xdr:col>
      <xdr:colOff>47625</xdr:colOff>
      <xdr:row>14</xdr:row>
      <xdr:rowOff>38100</xdr:rowOff>
    </xdr:to>
    <mc:AlternateContent xmlns:mc="http://schemas.openxmlformats.org/markup-compatibility/2006" xmlns:sle15="http://schemas.microsoft.com/office/drawing/2012/slicer">
      <mc:Choice Requires="sle15">
        <xdr:graphicFrame macro="">
          <xdr:nvGraphicFramePr>
            <xdr:cNvPr id="2" name="state 10">
              <a:extLst>
                <a:ext uri="{FF2B5EF4-FFF2-40B4-BE49-F238E27FC236}">
                  <a16:creationId xmlns:a16="http://schemas.microsoft.com/office/drawing/2014/main" id="{69BAA374-6B1C-2E73-A82B-6E44591F8794}"/>
                </a:ext>
              </a:extLst>
            </xdr:cNvPr>
            <xdr:cNvGraphicFramePr/>
          </xdr:nvGraphicFramePr>
          <xdr:xfrm>
            <a:off x="0" y="0"/>
            <a:ext cx="0" cy="0"/>
          </xdr:xfrm>
          <a:graphic>
            <a:graphicData uri="http://schemas.microsoft.com/office/drawing/2010/slicer">
              <sle:slicer xmlns:sle="http://schemas.microsoft.com/office/drawing/2010/slicer" name="state 10"/>
            </a:graphicData>
          </a:graphic>
        </xdr:graphicFrame>
      </mc:Choice>
      <mc:Fallback xmlns="">
        <xdr:sp macro="" textlink="">
          <xdr:nvSpPr>
            <xdr:cNvPr id="0" name=""/>
            <xdr:cNvSpPr>
              <a:spLocks noTextEdit="1"/>
            </xdr:cNvSpPr>
          </xdr:nvSpPr>
          <xdr:spPr>
            <a:xfrm>
              <a:off x="3152775" y="447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0</xdr:colOff>
      <xdr:row>0</xdr:row>
      <xdr:rowOff>0</xdr:rowOff>
    </xdr:from>
    <xdr:to>
      <xdr:col>2</xdr:col>
      <xdr:colOff>19050</xdr:colOff>
      <xdr:row>0</xdr:row>
      <xdr:rowOff>438150</xdr:rowOff>
    </xdr:to>
    <xdr:sp macro="" textlink="">
      <xdr:nvSpPr>
        <xdr:cNvPr id="3" name="Rectangle: Rounded Corners 2">
          <a:extLst>
            <a:ext uri="{FF2B5EF4-FFF2-40B4-BE49-F238E27FC236}">
              <a16:creationId xmlns:a16="http://schemas.microsoft.com/office/drawing/2014/main" id="{787EF6CE-4AB1-DF2E-1CC1-0CEBA7F76502}"/>
            </a:ext>
          </a:extLst>
        </xdr:cNvPr>
        <xdr:cNvSpPr/>
      </xdr:nvSpPr>
      <xdr:spPr>
        <a:xfrm>
          <a:off x="0" y="0"/>
          <a:ext cx="3124200" cy="438150"/>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t>NOMINAL GSDP SERIES</a:t>
          </a:r>
        </a:p>
      </xdr:txBody>
    </xdr:sp>
    <xdr:clientData/>
  </xdr:twoCellAnchor>
  <xdr:twoCellAnchor>
    <xdr:from>
      <xdr:col>2</xdr:col>
      <xdr:colOff>38100</xdr:colOff>
      <xdr:row>0</xdr:row>
      <xdr:rowOff>0</xdr:rowOff>
    </xdr:from>
    <xdr:to>
      <xdr:col>5</xdr:col>
      <xdr:colOff>152400</xdr:colOff>
      <xdr:row>0</xdr:row>
      <xdr:rowOff>438150</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8EE48A2D-2FDC-45ED-A3AD-157EE30AD013}"/>
            </a:ext>
          </a:extLst>
        </xdr:cNvPr>
        <xdr:cNvSpPr/>
      </xdr:nvSpPr>
      <xdr:spPr>
        <a:xfrm>
          <a:off x="3143250" y="0"/>
          <a:ext cx="1943100" cy="438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DASHBOARD</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xdr:col>
      <xdr:colOff>171450</xdr:colOff>
      <xdr:row>0</xdr:row>
      <xdr:rowOff>9525</xdr:rowOff>
    </xdr:from>
    <xdr:to>
      <xdr:col>7</xdr:col>
      <xdr:colOff>9525</xdr:colOff>
      <xdr:row>11</xdr:row>
      <xdr:rowOff>180975</xdr:rowOff>
    </xdr:to>
    <xdr:graphicFrame macro="">
      <xdr:nvGraphicFramePr>
        <xdr:cNvPr id="3" name="Chart 2">
          <a:extLst>
            <a:ext uri="{FF2B5EF4-FFF2-40B4-BE49-F238E27FC236}">
              <a16:creationId xmlns:a16="http://schemas.microsoft.com/office/drawing/2014/main" id="{A2C97BA8-1DB5-7F05-E573-6EA4A6C78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087.945137499999" createdVersion="8" refreshedVersion="8" minRefreshableVersion="3" recordCount="31" xr:uid="{3685323C-D7A1-4195-99D4-6FDC1A710603}">
  <cacheSource type="worksheet">
    <worksheetSource ref="C35:D66" sheet="corrltn btw gross_fiscal&amp;capt_e"/>
  </cacheSource>
  <cacheFields count="2">
    <cacheField name="State" numFmtId="0">
      <sharedItems count="31">
        <s v="Andhra Pradesh "/>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elangana"/>
        <s v="Tripura"/>
        <s v="Uttar Pradesh"/>
        <s v="Uttarakhand"/>
        <s v="West Bengal"/>
        <s v="Delhi"/>
        <s v="Puducherry"/>
      </sharedItems>
    </cacheField>
    <cacheField name="corr" numFmtId="0">
      <sharedItems containsSemiMixedTypes="0" containsString="0" containsNumber="1" minValue="0.33975148730375893" maxValue="0.9983866819725342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088.472489930558" createdVersion="8" refreshedVersion="8" minRefreshableVersion="3" recordCount="31" xr:uid="{54438507-BE86-4BEE-BC36-FDBE08605B44}">
  <cacheSource type="worksheet">
    <worksheetSource ref="A1:B32" sheet="total_capital_expntr"/>
  </cacheSource>
  <cacheFields count="2">
    <cacheField name="state" numFmtId="0">
      <sharedItems count="31">
        <s v="Andhra Pradesh "/>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elangana"/>
        <s v="Tripura"/>
        <s v="Uttar Pradesh"/>
        <s v="Uttarakhand"/>
        <s v="West Bengal"/>
        <s v="Delhi"/>
        <s v="Puducherry"/>
      </sharedItems>
    </cacheField>
    <cacheField name="total_capital_exp" numFmtId="0">
      <sharedItems containsSemiMixedTypes="0" containsString="0" containsNumber="1" minValue="5937.08" maxValue="505440.76" count="31">
        <n v="298870.46000000002"/>
        <n v="24144.720000000001"/>
        <n v="77143.600000000006"/>
        <n v="200117.27"/>
        <n v="71186.720000000001"/>
        <n v="19429.12"/>
        <n v="279000.52999999997"/>
        <n v="97017.85"/>
        <n v="52715.409999999996"/>
        <n v="98132.32"/>
        <n v="71890.040000000008"/>
        <n v="238874.06"/>
        <n v="98949.639999999985"/>
        <n v="235452.08"/>
        <n v="378810.28"/>
        <n v="24874.85"/>
        <n v="15007.09"/>
        <n v="12574.07"/>
        <n v="20258.620000000003"/>
        <n v="121365.95999999999"/>
        <n v="93194.49"/>
        <n v="201594.83000000002"/>
        <n v="11576.449999999999"/>
        <n v="267848.58999999997"/>
        <n v="41607.19"/>
        <n v="28115.75"/>
        <n v="505440.76"/>
        <n v="46421.649999999994"/>
        <n v="197612.43999999997"/>
        <n v="133280.61000000002"/>
        <n v="5937.08"/>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562691203704" backgroundQuery="1" createdVersion="8" refreshedVersion="8" minRefreshableVersion="3" recordCount="0" supportSubquery="1" supportAdvancedDrill="1" xr:uid="{A8F51F68-DC0F-4AF4-9DB9-BF13F474C80B}">
  <cacheSource type="external" connectionId="17"/>
  <cacheFields count="3">
    <cacheField name="[Table12].[state].[state]" caption="state" numFmtId="0" hierarchy="106" level="1">
      <sharedItems count="2">
        <s v="Rajasthan"/>
        <s v="Sikkim"/>
      </sharedItems>
    </cacheField>
    <cacheField name="[Measures].[Sum of total_revenu_deficit]" caption="Sum of total_revenu_deficit" numFmtId="0" hierarchy="205" level="32767"/>
    <cacheField name="[Range 1].[state].[state]" caption="state" numFmtId="0" hierarchy="20"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2" memberValueDatatype="130" unbalanced="0">
      <fieldsUsage count="2">
        <fieldUsage x="-1"/>
        <fieldUsage x="2"/>
      </fieldsUsage>
    </cacheHierarchy>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0" memberValueDatatype="130" unbalanced="0"/>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2" memberValueDatatype="130" unbalanced="0">
      <fieldsUsage count="2">
        <fieldUsage x="-1"/>
        <fieldUsage x="0"/>
      </fieldsUsage>
    </cacheHierarchy>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oneField="1" hidden="1">
      <fieldsUsage count="1">
        <fieldUsage x="1"/>
      </fieldsUsage>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562699652779" backgroundQuery="1" createdVersion="8" refreshedVersion="8" minRefreshableVersion="3" recordCount="0" supportSubquery="1" supportAdvancedDrill="1" xr:uid="{751DDEB7-446E-4E71-905E-31D93036D513}">
  <cacheSource type="external" connectionId="17"/>
  <cacheFields count="3">
    <cacheField name="[Range 5].[state].[state]" caption="state" numFmtId="0" hierarchy="28" level="1">
      <sharedItems count="2">
        <s v="Rajasthan"/>
        <s v="Sikkim"/>
      </sharedItems>
    </cacheField>
    <cacheField name="[Measures].[Sum of total_revenue_exp]" caption="Sum of total_revenue_exp" numFmtId="0" hierarchy="208" level="32767"/>
    <cacheField name="[Range 1].[state].[state]" caption="state" numFmtId="0" hierarchy="20"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2" memberValueDatatype="130" unbalanced="0">
      <fieldsUsage count="2">
        <fieldUsage x="-1"/>
        <fieldUsage x="2"/>
      </fieldsUsage>
    </cacheHierarchy>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2" memberValueDatatype="130" unbalanced="0">
      <fieldsUsage count="2">
        <fieldUsage x="-1"/>
        <fieldUsage x="0"/>
      </fieldsUsage>
    </cacheHierarchy>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0" memberValueDatatype="130" unbalanced="0"/>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562689120372" backgroundQuery="1" createdVersion="8" refreshedVersion="8" minRefreshableVersion="3" recordCount="0" supportSubquery="1" supportAdvancedDrill="1" xr:uid="{C078B372-F82A-403D-9653-831A6532E508}">
  <cacheSource type="external" connectionId="17"/>
  <cacheFields count="3">
    <cacheField name="[Table11].[state].[state]" caption="state" numFmtId="0" hierarchy="104" level="1">
      <sharedItems count="2">
        <s v="Rajasthan"/>
        <s v="Sikkim"/>
      </sharedItems>
    </cacheField>
    <cacheField name="[Measures].[Sum of total_tax_revenue]" caption="Sum of total_tax_revenue" numFmtId="0" hierarchy="204" level="32767"/>
    <cacheField name="[Range 1].[state].[state]" caption="state" numFmtId="0" hierarchy="20"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2" memberValueDatatype="130" unbalanced="0">
      <fieldsUsage count="2">
        <fieldUsage x="-1"/>
        <fieldUsage x="2"/>
      </fieldsUsage>
    </cacheHierarchy>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0" memberValueDatatype="130" unbalanced="0"/>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2" memberValueDatatype="130" unbalanced="0">
      <fieldsUsage count="2">
        <fieldUsage x="-1"/>
        <fieldUsage x="0"/>
      </fieldsUsage>
    </cacheHierarchy>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oneField="1" hidden="1">
      <fieldsUsage count="1">
        <fieldUsage x="1"/>
      </fieldsUsage>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562697569447" backgroundQuery="1" createdVersion="8" refreshedVersion="8" minRefreshableVersion="3" recordCount="0" supportSubquery="1" supportAdvancedDrill="1" xr:uid="{B56339AF-C4EF-4529-9803-8878847E631C}">
  <cacheSource type="external" connectionId="17"/>
  <cacheFields count="3">
    <cacheField name="[Table15].[state].[state]" caption="state" numFmtId="0" hierarchy="110" level="1">
      <sharedItems count="2">
        <s v="Rajasthan"/>
        <s v="Sikkim"/>
      </sharedItems>
    </cacheField>
    <cacheField name="[Measures].[Sum of social_sectr_exp]" caption="Sum of social_sectr_exp" numFmtId="0" hierarchy="207" level="32767"/>
    <cacheField name="[Range 1].[state].[state]" caption="state" numFmtId="0" hierarchy="20"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2" memberValueDatatype="130" unbalanced="0">
      <fieldsUsage count="2">
        <fieldUsage x="-1"/>
        <fieldUsage x="2"/>
      </fieldsUsage>
    </cacheHierarchy>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0" memberValueDatatype="130" unbalanced="0"/>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2" memberValueDatatype="130" unbalanced="0">
      <fieldsUsage count="2">
        <fieldUsage x="-1"/>
        <fieldUsage x="0"/>
      </fieldsUsage>
    </cacheHierarchy>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oneField="1" hidden="1">
      <fieldsUsage count="1">
        <fieldUsage x="1"/>
      </fieldsUsage>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562685763885" backgroundQuery="1" createdVersion="8" refreshedVersion="8" minRefreshableVersion="3" recordCount="0" supportSubquery="1" supportAdvancedDrill="1" xr:uid="{6086E042-9882-444F-93C0-EA298627B9BF}">
  <cacheSource type="external" connectionId="17"/>
  <cacheFields count="3">
    <cacheField name="[Range 4].[state].[state]" caption="state" numFmtId="0" hierarchy="26" level="1">
      <sharedItems count="10">
        <s v="Andhra Pradesh"/>
        <s v="Gujarat"/>
        <s v="Karnataka"/>
        <s v="Kerala"/>
        <s v="Madhya Pradesh"/>
        <s v="Maharashtra"/>
        <s v="Rajasthan"/>
        <s v="Tamil Nadu"/>
        <s v="Uttar Pradesh"/>
        <s v="West Bengal"/>
      </sharedItems>
    </cacheField>
    <cacheField name="[Measures].[Sum of total_nominal_gsdp]" caption="Sum of total_nominal_gsdp" numFmtId="0" hierarchy="203" level="32767"/>
    <cacheField name="[Range 1].[state].[state]" caption="state" numFmtId="0" hierarchy="20"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2" memberValueDatatype="130" unbalanced="0">
      <fieldsUsage count="2">
        <fieldUsage x="-1"/>
        <fieldUsage x="2"/>
      </fieldsUsage>
    </cacheHierarchy>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2" memberValueDatatype="130" unbalanced="0">
      <fieldsUsage count="2">
        <fieldUsage x="-1"/>
        <fieldUsage x="0"/>
      </fieldsUsage>
    </cacheHierarchy>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0" memberValueDatatype="130" unbalanced="0"/>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562684027776" backgroundQuery="1" createdVersion="8" refreshedVersion="8" minRefreshableVersion="3" recordCount="0" supportSubquery="1" supportAdvancedDrill="1" xr:uid="{E64166A4-AD88-4DE0-9D99-BC96ECC1A430}">
  <cacheSource type="external" connectionId="17"/>
  <cacheFields count="3">
    <cacheField name="[Range 3].[state].[state]" caption="state" numFmtId="0" hierarchy="24" level="1">
      <sharedItems count="2">
        <s v="Rajasthan"/>
        <s v="Sikkim"/>
      </sharedItems>
    </cacheField>
    <cacheField name="[Measures].[Sum of total_aggr_exp]" caption="Sum of total_aggr_exp" numFmtId="0" hierarchy="202" level="32767"/>
    <cacheField name="[Range 1].[state].[state]" caption="state" numFmtId="0" hierarchy="20"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2" memberValueDatatype="130" unbalanced="0">
      <fieldsUsage count="2">
        <fieldUsage x="-1"/>
        <fieldUsage x="2"/>
      </fieldsUsage>
    </cacheHierarchy>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2" memberValueDatatype="130" unbalanced="0">
      <fieldsUsage count="2">
        <fieldUsage x="-1"/>
        <fieldUsage x="0"/>
      </fieldsUsage>
    </cacheHierarchy>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0" memberValueDatatype="130" unbalanced="0"/>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562694328706" backgroundQuery="1" createdVersion="8" refreshedVersion="8" minRefreshableVersion="3" recordCount="0" supportSubquery="1" supportAdvancedDrill="1" xr:uid="{32DBE456-FEB9-4403-BE2B-9E5B24803778}">
  <cacheSource type="external" connectionId="17"/>
  <cacheFields count="3">
    <cacheField name="[Table14].[state].[state]" caption="state" numFmtId="0" hierarchy="108" level="1">
      <sharedItems count="2">
        <s v="Rajasthan"/>
        <s v="Sikkim"/>
      </sharedItems>
    </cacheField>
    <cacheField name="[Measures].[Sum of total_nominal_gsdp 2]" caption="Sum of total_nominal_gsdp 2" numFmtId="0" hierarchy="206" level="32767"/>
    <cacheField name="[Range 1].[state].[state]" caption="state" numFmtId="0" hierarchy="20"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2" memberValueDatatype="130" unbalanced="0">
      <fieldsUsage count="2">
        <fieldUsage x="-1"/>
        <fieldUsage x="2"/>
      </fieldsUsage>
    </cacheHierarchy>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0" memberValueDatatype="130" unbalanced="0"/>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2" memberValueDatatype="130" unbalanced="0">
      <fieldsUsage count="2">
        <fieldUsage x="-1"/>
        <fieldUsage x="0"/>
      </fieldsUsage>
    </cacheHierarchy>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oneField="1" hidden="1">
      <fieldsUsage count="1">
        <fieldUsage x="1"/>
      </fieldsUsage>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562702314812" backgroundQuery="1" createdVersion="8" refreshedVersion="8" minRefreshableVersion="3" recordCount="0" supportSubquery="1" supportAdvancedDrill="1" xr:uid="{3B166383-3910-4BA2-B45D-E30C3F843CC9}">
  <cacheSource type="external" connectionId="17"/>
  <cacheFields count="3">
    <cacheField name="[Range 2].[state].[state]" caption="state" numFmtId="0" hierarchy="22" level="1">
      <sharedItems count="2">
        <s v="Rajasthan"/>
        <s v="Sikkim"/>
      </sharedItems>
    </cacheField>
    <cacheField name="[Measures].[Sum of total_gross_fiscal_deficit]" caption="Sum of total_gross_fiscal_deficit" numFmtId="0" hierarchy="201" level="32767"/>
    <cacheField name="[Range 1].[state].[state]" caption="state" numFmtId="0" hierarchy="20"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2" memberValueDatatype="130" unbalanced="0">
      <fieldsUsage count="2">
        <fieldUsage x="-1"/>
        <fieldUsage x="2"/>
      </fieldsUsage>
    </cacheHierarchy>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2" memberValueDatatype="130" unbalanced="0">
      <fieldsUsage count="2">
        <fieldUsage x="-1"/>
        <fieldUsage x="0"/>
      </fieldsUsage>
    </cacheHierarchy>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0" memberValueDatatype="130" unbalanced="0"/>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561762731479" backgroundQuery="1" createdVersion="8" refreshedVersion="8" minRefreshableVersion="3" recordCount="0" supportSubquery="1" supportAdvancedDrill="1" xr:uid="{3E4BFC70-D28E-4AED-B452-AF3A2ED51C6B}">
  <cacheSource type="external" connectionId="17"/>
  <cacheFields count="4">
    <cacheField name="[Q7b].[State].[State]" caption="State" numFmtId="0" hierarchy="15" level="1">
      <sharedItems count="31">
        <s v="Andhra Pradesh"/>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Measures].[Sum of Profit_or_loss]" caption="Sum of Profit_or_loss" numFmtId="0" hierarchy="213" level="32767"/>
    <cacheField name="[Measures].[Sum of avg_of_capital_expenditure]" caption="Sum of avg_of_capital_expenditure" numFmtId="0" hierarchy="214" level="32767"/>
    <cacheField name="[Table_agg_expendtr].[State].[State]" caption="State" numFmtId="0" hierarchy="32"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2" memberValueDatatype="130" unbalanced="0">
      <fieldsUsage count="2">
        <fieldUsage x="-1"/>
        <fieldUsage x="0"/>
      </fieldsUsage>
    </cacheHierarchy>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2" memberValueDatatype="130" unbalanced="0">
      <fieldsUsage count="2">
        <fieldUsage x="-1"/>
        <fieldUsage x="3"/>
      </fieldsUsage>
    </cacheHierarchy>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593018402775" backgroundQuery="1" createdVersion="8" refreshedVersion="8" minRefreshableVersion="3" recordCount="0" supportSubquery="1" supportAdvancedDrill="1" xr:uid="{63EFC04F-FD1C-4E16-9A7D-4178682E3DED}">
  <cacheSource type="external" connectionId="17"/>
  <cacheFields count="2">
    <cacheField name="[Range 6].[state].[state]" caption="state" numFmtId="0" hierarchy="30" level="1">
      <sharedItems count="31">
        <s v="Andhra Pradesh"/>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Measures].[Sum of corr]" caption="Sum of corr" numFmtId="0" hierarchy="215" level="32767"/>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2" memberValueDatatype="130" unbalanced="0">
      <fieldsUsage count="2">
        <fieldUsage x="-1"/>
        <fieldUsage x="0"/>
      </fieldsUsage>
    </cacheHierarchy>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0" memberValueDatatype="130" unbalanced="0"/>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oneField="1" hidden="1">
      <fieldsUsage count="1">
        <fieldUsage x="1"/>
      </fieldsUsage>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876056250003" backgroundQuery="1" createdVersion="8" refreshedVersion="8" minRefreshableVersion="3" recordCount="0" supportSubquery="1" supportAdvancedDrill="1" xr:uid="{62346DA9-10E4-4714-80C8-4789271451B0}">
  <cacheSource type="external" connectionId="17"/>
  <cacheFields count="10">
    <cacheField name="[Table_nominal_gsdp_sers].[State].[State]" caption="State" numFmtId="0" hierarchy="59" level="1">
      <sharedItems count="1">
        <s v="Andhra Pradesh"/>
      </sharedItems>
    </cacheField>
    <cacheField name="[Measures].[Sum of 1980_84 3]" caption="Sum of 1980_84 3" numFmtId="0" hierarchy="152" level="32767"/>
    <cacheField name="[Measures].[Sum of 1985_89 3]" caption="Sum of 1985_89 3" numFmtId="0" hierarchy="153" level="32767"/>
    <cacheField name="[Measures].[Sum of 1990_94 3]" caption="Sum of 1990_94 3" numFmtId="0" hierarchy="154" level="32767"/>
    <cacheField name="[Measures].[Sum of 1995_99 3]" caption="Sum of 1995_99 3" numFmtId="0" hierarchy="155" level="32767"/>
    <cacheField name="[Measures].[Sum of 2000_04 3]" caption="Sum of 2000_04 3" numFmtId="0" hierarchy="156" level="32767"/>
    <cacheField name="[Measures].[Sum of 2005_09 2]" caption="Sum of 2005_09 2" numFmtId="0" hierarchy="157" level="32767"/>
    <cacheField name="[Measures].[Sum of 2010_14 3]" caption="Sum of 2010_14 3" numFmtId="0" hierarchy="158" level="32767"/>
    <cacheField name="[Measures].[Sum of 2015_16 3]" caption="Sum of 2015_16 3" numFmtId="0" hierarchy="159" level="32767"/>
    <cacheField name="[Table_agg_expendtr].[State].[State]" caption="State" numFmtId="0" hierarchy="32"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2" memberValueDatatype="130" unbalanced="0">
      <fieldsUsage count="2">
        <fieldUsage x="-1"/>
        <fieldUsage x="9"/>
      </fieldsUsage>
    </cacheHierarchy>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2" memberValueDatatype="130" unbalanced="0">
      <fieldsUsage count="2">
        <fieldUsage x="-1"/>
        <fieldUsage x="0"/>
      </fieldsUsage>
    </cacheHierarchy>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oneField="1" hidden="1">
      <fieldsUsage count="1">
        <fieldUsage x="1"/>
      </fieldsUsage>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oneField="1" hidden="1">
      <fieldsUsage count="1">
        <fieldUsage x="2"/>
      </fieldsUsage>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oneField="1" hidden="1">
      <fieldsUsage count="1">
        <fieldUsage x="3"/>
      </fieldsUsage>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oneField="1" hidden="1">
      <fieldsUsage count="1">
        <fieldUsage x="5"/>
      </fieldsUsage>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oneField="1" hidden="1">
      <fieldsUsage count="1">
        <fieldUsage x="6"/>
      </fieldsUsage>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oneField="1" hidden="1">
      <fieldsUsage count="1">
        <fieldUsage x="7"/>
      </fieldsUsage>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oneField="1" hidden="1">
      <fieldsUsage count="1">
        <fieldUsage x="8"/>
      </fieldsUsage>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876057986112" backgroundQuery="1" createdVersion="8" refreshedVersion="8" minRefreshableVersion="3" recordCount="0" supportSubquery="1" supportAdvancedDrill="1" xr:uid="{278AF40A-B150-4006-806E-61151F991662}">
  <cacheSource type="external" connectionId="17"/>
  <cacheFields count="10">
    <cacheField name="[Table_social_sector_expnditur].[State].[State]" caption="State" numFmtId="0" hierarchy="95" level="1">
      <sharedItems count="1">
        <s v="Andhra Pradesh"/>
      </sharedItems>
    </cacheField>
    <cacheField name="[Measures].[Sum of 1980_84 4]" caption="Sum of 1980_84 4" numFmtId="0" hierarchy="160" level="32767"/>
    <cacheField name="[Measures].[Sum of 1985_89 4]" caption="Sum of 1985_89 4" numFmtId="0" hierarchy="161" level="32767"/>
    <cacheField name="[Measures].[Sum of 1990_94 4]" caption="Sum of 1990_94 4" numFmtId="0" hierarchy="162" level="32767"/>
    <cacheField name="[Measures].[Sum of 1995_99 4]" caption="Sum of 1995_99 4" numFmtId="0" hierarchy="163" level="32767"/>
    <cacheField name="[Measures].[Sum of 2000_04 4]" caption="Sum of 2000_04 4" numFmtId="0" hierarchy="164" level="32767"/>
    <cacheField name="[Measures].[Sum of 2005_9 2]" caption="Sum of 2005_9 2" numFmtId="0" hierarchy="165" level="32767"/>
    <cacheField name="[Measures].[Sum of 2010_14 4]" caption="Sum of 2010_14 4" numFmtId="0" hierarchy="166" level="32767"/>
    <cacheField name="[Measures].[Sum of 2015_16 4]" caption="Sum of 2015_16 4" numFmtId="0" hierarchy="167" level="32767"/>
    <cacheField name="[Table_agg_expendtr].[State].[State]" caption="State" numFmtId="0" hierarchy="32"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2" memberValueDatatype="130" unbalanced="0">
      <fieldsUsage count="2">
        <fieldUsage x="-1"/>
        <fieldUsage x="9"/>
      </fieldsUsage>
    </cacheHierarchy>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2" memberValueDatatype="130" unbalanced="0">
      <fieldsUsage count="2">
        <fieldUsage x="-1"/>
        <fieldUsage x="0"/>
      </fieldsUsage>
    </cacheHierarchy>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oneField="1" hidden="1">
      <fieldsUsage count="1">
        <fieldUsage x="1"/>
      </fieldsUsage>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oneField="1" hidden="1">
      <fieldsUsage count="1">
        <fieldUsage x="2"/>
      </fieldsUsage>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oneField="1" hidden="1">
      <fieldsUsage count="1">
        <fieldUsage x="3"/>
      </fieldsUsage>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oneField="1" hidden="1">
      <fieldsUsage count="1">
        <fieldUsage x="4"/>
      </fieldsUsage>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oneField="1" hidden="1">
      <fieldsUsage count="1">
        <fieldUsage x="5"/>
      </fieldsUsage>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oneField="1" hidden="1">
      <fieldsUsage count="1">
        <fieldUsage x="6"/>
      </fieldsUsage>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oneField="1" hidden="1">
      <fieldsUsage count="1">
        <fieldUsage x="7"/>
      </fieldsUsage>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oneField="1" hidden="1">
      <fieldsUsage count="1">
        <fieldUsage x="8"/>
      </fieldsUsage>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876059722221" backgroundQuery="1" createdVersion="8" refreshedVersion="8" minRefreshableVersion="3" recordCount="0" supportSubquery="1" supportAdvancedDrill="1" xr:uid="{A384A3CE-52BA-4E4F-B178-12D6E4FF51F3}">
  <cacheSource type="external" connectionId="17"/>
  <cacheFields count="10">
    <cacheField name="[Table_own_tax_revnu].[State].[State]" caption="State" numFmtId="0" hierarchy="68" level="1">
      <sharedItems count="1">
        <s v="Andhra Pradesh"/>
      </sharedItems>
    </cacheField>
    <cacheField name="[Measures].[Sum of 1980_84 5]" caption="Sum of 1980_84 5" numFmtId="0" hierarchy="168" level="32767"/>
    <cacheField name="[Measures].[Sum of 1985_89 5]" caption="Sum of 1985_89 5" numFmtId="0" hierarchy="169" level="32767"/>
    <cacheField name="[Measures].[Sum of 1990_94 5]" caption="Sum of 1990_94 5" numFmtId="0" hierarchy="170" level="32767"/>
    <cacheField name="[Measures].[Sum of 1995_99 5]" caption="Sum of 1995_99 5" numFmtId="0" hierarchy="171" level="32767"/>
    <cacheField name="[Measures].[Sum of 2000_04 5]" caption="Sum of 2000_04 5" numFmtId="0" hierarchy="172" level="32767"/>
    <cacheField name="[Measures].[Sum of 2005_09 3]" caption="Sum of 2005_09 3" numFmtId="0" hierarchy="173" level="32767"/>
    <cacheField name="[Measures].[Sum of 2010_14 5]" caption="Sum of 2010_14 5" numFmtId="0" hierarchy="174" level="32767"/>
    <cacheField name="[Measures].[Sum of 2015_16 5]" caption="Sum of 2015_16 5" numFmtId="0" hierarchy="175" level="32767"/>
    <cacheField name="[Table_agg_expendtr].[State].[State]" caption="State" numFmtId="0" hierarchy="32"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2" memberValueDatatype="130" unbalanced="0">
      <fieldsUsage count="2">
        <fieldUsage x="-1"/>
        <fieldUsage x="9"/>
      </fieldsUsage>
    </cacheHierarchy>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2" memberValueDatatype="130" unbalanced="0">
      <fieldsUsage count="2">
        <fieldUsage x="-1"/>
        <fieldUsage x="0"/>
      </fieldsUsage>
    </cacheHierarchy>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oneField="1" hidden="1">
      <fieldsUsage count="1">
        <fieldUsage x="1"/>
      </fieldsUsage>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oneField="1" hidden="1">
      <fieldsUsage count="1">
        <fieldUsage x="2"/>
      </fieldsUsage>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oneField="1" hidden="1">
      <fieldsUsage count="1">
        <fieldUsage x="3"/>
      </fieldsUsage>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oneField="1" hidden="1">
      <fieldsUsage count="1">
        <fieldUsage x="4"/>
      </fieldsUsage>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oneField="1" hidden="1">
      <fieldsUsage count="1">
        <fieldUsage x="5"/>
      </fieldsUsage>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oneField="1" hidden="1">
      <fieldsUsage count="1">
        <fieldUsage x="6"/>
      </fieldsUsage>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oneField="1" hidden="1">
      <fieldsUsage count="1">
        <fieldUsage x="7"/>
      </fieldsUsage>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oneField="1" hidden="1">
      <fieldsUsage count="1">
        <fieldUsage x="8"/>
      </fieldsUsage>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876061689814" backgroundQuery="1" createdVersion="8" refreshedVersion="8" minRefreshableVersion="3" recordCount="0" supportSubquery="1" supportAdvancedDrill="1" xr:uid="{A7CEDBAB-4C3E-4EEB-9DF7-3E6DA87958C4}">
  <cacheSource type="external" connectionId="17"/>
  <cacheFields count="10">
    <cacheField name="[Table_revenue_deficts].[State].[State]" caption="State" numFmtId="0" hierarchy="77" level="1">
      <sharedItems count="1">
        <s v="Andhra Pradesh"/>
      </sharedItems>
    </cacheField>
    <cacheField name="[Measures].[Sum of 1980_85]" caption="Sum of 1980_85" numFmtId="0" hierarchy="176" level="32767"/>
    <cacheField name="[Measures].[Sum of 1986_90]" caption="Sum of 1986_90" numFmtId="0" hierarchy="177" level="32767"/>
    <cacheField name="[Measures].[Sum of 1991_95]" caption="Sum of 1991_95" numFmtId="0" hierarchy="178" level="32767"/>
    <cacheField name="[Measures].[Sum of 1995_00]" caption="Sum of 1995_00" numFmtId="0" hierarchy="179" level="32767"/>
    <cacheField name="[Measures].[Sum of 2000_05]" caption="Sum of 2000_05" numFmtId="0" hierarchy="180" level="32767"/>
    <cacheField name="[Measures].[Sum of 2005_10]" caption="Sum of 2005_10" numFmtId="0" hierarchy="181" level="32767"/>
    <cacheField name="[Measures].[Sum of 2010_15]" caption="Sum of 2010_15" numFmtId="0" hierarchy="182" level="32767"/>
    <cacheField name="[Measures].[Sum of 2015_16 6]" caption="Sum of 2015_16 6" numFmtId="0" hierarchy="183" level="32767"/>
    <cacheField name="[Table_agg_expendtr].[State].[State]" caption="State" numFmtId="0" hierarchy="32"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2" memberValueDatatype="130" unbalanced="0">
      <fieldsUsage count="2">
        <fieldUsage x="-1"/>
        <fieldUsage x="9"/>
      </fieldsUsage>
    </cacheHierarchy>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2" memberValueDatatype="130" unbalanced="0">
      <fieldsUsage count="2">
        <fieldUsage x="-1"/>
        <fieldUsage x="0"/>
      </fieldsUsage>
    </cacheHierarchy>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oneField="1" hidden="1">
      <fieldsUsage count="1">
        <fieldUsage x="1"/>
      </fieldsUsage>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oneField="1" hidden="1">
      <fieldsUsage count="1">
        <fieldUsage x="2"/>
      </fieldsUsage>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oneField="1" hidden="1">
      <fieldsUsage count="1">
        <fieldUsage x="3"/>
      </fieldsUsage>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oneField="1" hidden="1">
      <fieldsUsage count="1">
        <fieldUsage x="4"/>
      </fieldsUsage>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oneField="1" hidden="1">
      <fieldsUsage count="1">
        <fieldUsage x="5"/>
      </fieldsUsage>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oneField="1" hidden="1">
      <fieldsUsage count="1">
        <fieldUsage x="6"/>
      </fieldsUsage>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oneField="1" hidden="1">
      <fieldsUsage count="1">
        <fieldUsage x="7"/>
      </fieldsUsage>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oneField="1" hidden="1">
      <fieldsUsage count="1">
        <fieldUsage x="8"/>
      </fieldsUsage>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876064004631" backgroundQuery="1" createdVersion="8" refreshedVersion="8" minRefreshableVersion="3" recordCount="0" supportSubquery="1" supportAdvancedDrill="1" xr:uid="{2B73A190-49E0-4A38-AD84-13B02A88866C}">
  <cacheSource type="external" connectionId="17"/>
  <cacheFields count="10">
    <cacheField name="[Table_revenue_expendtr].[State].[State]" caption="State" numFmtId="0" hierarchy="86" level="1">
      <sharedItems count="1">
        <s v="Andhra Pradesh"/>
      </sharedItems>
    </cacheField>
    <cacheField name="[Measures].[Sum of 1980_84 6]" caption="Sum of 1980_84 6" numFmtId="0" hierarchy="184" level="32767"/>
    <cacheField name="[Measures].[Sum of 1985_89 6]" caption="Sum of 1985_89 6" numFmtId="0" hierarchy="185" level="32767"/>
    <cacheField name="[Measures].[Sum of 1990_94 6]" caption="Sum of 1990_94 6" numFmtId="0" hierarchy="186" level="32767"/>
    <cacheField name="[Measures].[Sum of 1995_99 6]" caption="Sum of 1995_99 6" numFmtId="0" hierarchy="187" level="32767"/>
    <cacheField name="[Measures].[Sum of 2000_04 6]" caption="Sum of 2000_04 6" numFmtId="0" hierarchy="188" level="32767"/>
    <cacheField name="[Measures].[Sum of 2005_09 4]" caption="Sum of 2005_09 4" numFmtId="0" hierarchy="189" level="32767"/>
    <cacheField name="[Measures].[Sum of 2010_14 6]" caption="Sum of 2010_14 6" numFmtId="0" hierarchy="190" level="32767"/>
    <cacheField name="[Measures].[Sum of 2015_16 7]" caption="Sum of 2015_16 7" numFmtId="0" hierarchy="191" level="32767"/>
    <cacheField name="[Table_agg_expendtr].[State].[State]" caption="State" numFmtId="0" hierarchy="32"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2" memberValueDatatype="130" unbalanced="0">
      <fieldsUsage count="2">
        <fieldUsage x="-1"/>
        <fieldUsage x="9"/>
      </fieldsUsage>
    </cacheHierarchy>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2" memberValueDatatype="130" unbalanced="0">
      <fieldsUsage count="2">
        <fieldUsage x="-1"/>
        <fieldUsage x="0"/>
      </fieldsUsage>
    </cacheHierarchy>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oneField="1" hidden="1">
      <fieldsUsage count="1">
        <fieldUsage x="1"/>
      </fieldsUsage>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oneField="1" hidden="1">
      <fieldsUsage count="1">
        <fieldUsage x="2"/>
      </fieldsUsage>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oneField="1" hidden="1">
      <fieldsUsage count="1">
        <fieldUsage x="3"/>
      </fieldsUsage>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oneField="1" hidden="1">
      <fieldsUsage count="1">
        <fieldUsage x="4"/>
      </fieldsUsage>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oneField="1" hidden="1">
      <fieldsUsage count="1">
        <fieldUsage x="5"/>
      </fieldsUsage>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oneField="1" hidden="1">
      <fieldsUsage count="1">
        <fieldUsage x="6"/>
      </fieldsUsage>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oneField="1" hidden="1">
      <fieldsUsage count="1">
        <fieldUsage x="7"/>
      </fieldsUsage>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oneField="1" hidden="1">
      <fieldsUsage count="1">
        <fieldUsage x="8"/>
      </fieldsUsage>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876065277778" backgroundQuery="1" createdVersion="8" refreshedVersion="8" minRefreshableVersion="3" recordCount="0" supportSubquery="1" supportAdvancedDrill="1" xr:uid="{2FF8A158-9BB5-48ED-BB9C-BDD1F57C036A}">
  <cacheSource type="external" connectionId="17"/>
  <cacheFields count="10">
    <cacheField name="[Table_gross_fiscl_defict].[State].[State]" caption="State" numFmtId="0" hierarchy="50" level="1">
      <sharedItems count="1">
        <s v="Andhra Pradesh"/>
      </sharedItems>
    </cacheField>
    <cacheField name="[Measures].[Sum of 1980_84 7]" caption="Sum of 1980_84 7" numFmtId="0" hierarchy="192" level="32767"/>
    <cacheField name="[Measures].[Sum of 1985_89 7]" caption="Sum of 1985_89 7" numFmtId="0" hierarchy="193" level="32767"/>
    <cacheField name="[Measures].[Sum of 1990_94 7]" caption="Sum of 1990_94 7" numFmtId="0" hierarchy="194" level="32767"/>
    <cacheField name="[Measures].[Sum of 1995_99 7]" caption="Sum of 1995_99 7" numFmtId="0" hierarchy="195" level="32767"/>
    <cacheField name="[Measures].[Sum of 2000_04 7]" caption="Sum of 2000_04 7" numFmtId="0" hierarchy="196" level="32767"/>
    <cacheField name="[Measures].[Sum of 2005_09 5]" caption="Sum of 2005_09 5" numFmtId="0" hierarchy="197" level="32767"/>
    <cacheField name="[Measures].[Sum of 2010_14 7]" caption="Sum of 2010_14 7" numFmtId="0" hierarchy="198" level="32767"/>
    <cacheField name="[Measures].[Sum of 2015_16 8]" caption="Sum of 2015_16 8" numFmtId="0" hierarchy="199" level="32767"/>
    <cacheField name="[Table_agg_expendtr].[State].[State]" caption="State" numFmtId="0" hierarchy="32"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2" memberValueDatatype="130" unbalanced="0">
      <fieldsUsage count="2">
        <fieldUsage x="-1"/>
        <fieldUsage x="9"/>
      </fieldsUsage>
    </cacheHierarchy>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2" memberValueDatatype="130" unbalanced="0">
      <fieldsUsage count="2">
        <fieldUsage x="-1"/>
        <fieldUsage x="0"/>
      </fieldsUsage>
    </cacheHierarchy>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oneField="1" hidden="1">
      <fieldsUsage count="1">
        <fieldUsage x="2"/>
      </fieldsUsage>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oneField="1" hidden="1">
      <fieldsUsage count="1">
        <fieldUsage x="3"/>
      </fieldsUsage>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oneField="1" hidden="1">
      <fieldsUsage count="1">
        <fieldUsage x="4"/>
      </fieldsUsage>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oneField="1" hidden="1">
      <fieldsUsage count="1">
        <fieldUsage x="5"/>
      </fieldsUsage>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oneField="1" hidden="1">
      <fieldsUsage count="1">
        <fieldUsage x="6"/>
      </fieldsUsage>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oneField="1" hidden="1">
      <fieldsUsage count="1">
        <fieldUsage x="7"/>
      </fieldsUsage>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oneField="1" hidden="1">
      <fieldsUsage count="1">
        <fieldUsage x="8"/>
      </fieldsUsage>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876067245372" backgroundQuery="1" createdVersion="8" refreshedVersion="8" minRefreshableVersion="3" recordCount="0" supportSubquery="1" supportAdvancedDrill="1" xr:uid="{8F49BB6E-EBB3-43DB-9307-EA0D45DF9366}">
  <cacheSource type="external" connectionId="17"/>
  <cacheFields count="9">
    <cacheField name="[Table_agg_expendtr].[State].[State]" caption="State" numFmtId="0" hierarchy="32" level="1">
      <sharedItems count="1">
        <s v="Andhra Pradesh"/>
      </sharedItems>
    </cacheField>
    <cacheField name="[Measures].[Sum of 1980_84 2]" caption="Sum of 1980_84 2" numFmtId="0" hierarchy="144" level="32767"/>
    <cacheField name="[Measures].[Sum of 1985_89 2]" caption="Sum of 1985_89 2" numFmtId="0" hierarchy="145" level="32767"/>
    <cacheField name="[Measures].[Sum of 1990_94 2]" caption="Sum of 1990_94 2" numFmtId="0" hierarchy="146" level="32767"/>
    <cacheField name="[Measures].[Sum of 1995_99 2]" caption="Sum of 1995_99 2" numFmtId="0" hierarchy="147" level="32767"/>
    <cacheField name="[Measures].[Sum of 2000_04 2]" caption="Sum of 2000_04 2" numFmtId="0" hierarchy="148" level="32767"/>
    <cacheField name="[Measures].[Sum of 2005_9]" caption="Sum of 2005_9" numFmtId="0" hierarchy="149" level="32767"/>
    <cacheField name="[Measures].[Sum of 2010_14 2]" caption="Sum of 2010_14 2" numFmtId="0" hierarchy="150" level="32767"/>
    <cacheField name="[Measures].[Sum of 2015_16 2]" caption="Sum of 2015_16 2" numFmtId="0" hierarchy="151" level="32767"/>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2" memberValueDatatype="130" unbalanced="0">
      <fieldsUsage count="2">
        <fieldUsage x="-1"/>
        <fieldUsage x="0"/>
      </fieldsUsage>
    </cacheHierarchy>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oneField="1" hidden="1">
      <fieldsUsage count="1">
        <fieldUsage x="3"/>
      </fieldsUsage>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oneField="1" hidden="1">
      <fieldsUsage count="1">
        <fieldUsage x="4"/>
      </fieldsUsage>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oneField="1" hidden="1">
      <fieldsUsage count="1">
        <fieldUsage x="5"/>
      </fieldsUsage>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oneField="1" hidden="1">
      <fieldsUsage count="1">
        <fieldUsage x="6"/>
      </fieldsUsage>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oneField="1" hidden="1">
      <fieldsUsage count="1">
        <fieldUsage x="7"/>
      </fieldsUsage>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oneField="1" hidden="1">
      <fieldsUsage count="1">
        <fieldUsage x="8"/>
      </fieldsUsage>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876069212965" backgroundQuery="1" createdVersion="8" refreshedVersion="8" minRefreshableVersion="3" recordCount="0" supportSubquery="1" supportAdvancedDrill="1" xr:uid="{EADAA8E9-BE5F-43F4-9357-B3260AC01CC8}">
  <cacheSource type="external" connectionId="17"/>
  <cacheFields count="10">
    <cacheField name="[Table_capital_expendtr].[State].[State]" caption="State" numFmtId="0" hierarchy="41" level="1">
      <sharedItems count="1">
        <s v="Andhra Pradesh"/>
      </sharedItems>
    </cacheField>
    <cacheField name="[Measures].[Sum of 1980_84]" caption="Sum of 1980_84" numFmtId="0" hierarchy="136" level="32767"/>
    <cacheField name="[Measures].[Sum of 1985_89]" caption="Sum of 1985_89" numFmtId="0" hierarchy="137" level="32767"/>
    <cacheField name="[Measures].[Sum of 1990_94]" caption="Sum of 1990_94" numFmtId="0" hierarchy="138" level="32767"/>
    <cacheField name="[Measures].[Sum of 1995_99]" caption="Sum of 1995_99" numFmtId="0" hierarchy="139" level="32767"/>
    <cacheField name="[Measures].[Sum of 2000_04]" caption="Sum of 2000_04" numFmtId="0" hierarchy="140" level="32767"/>
    <cacheField name="[Measures].[Sum of 2005_09]" caption="Sum of 2005_09" numFmtId="0" hierarchy="141" level="32767"/>
    <cacheField name="[Measures].[Sum of 2010_14]" caption="Sum of 2010_14" numFmtId="0" hierarchy="142" level="32767"/>
    <cacheField name="[Measures].[Sum of 2015_16]" caption="Sum of 2015_16" numFmtId="0" hierarchy="143" level="32767"/>
    <cacheField name="[Table_agg_expendtr].[State].[State]" caption="State" numFmtId="0" hierarchy="32"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2" memberValueDatatype="130" unbalanced="0">
      <fieldsUsage count="2">
        <fieldUsage x="-1"/>
        <fieldUsage x="9"/>
      </fieldsUsage>
    </cacheHierarchy>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2" memberValueDatatype="130" unbalanced="0">
      <fieldsUsage count="2">
        <fieldUsage x="-1"/>
        <fieldUsage x="0"/>
      </fieldsUsage>
    </cacheHierarchy>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oneField="1" hidden="1">
      <fieldsUsage count="1">
        <fieldUsage x="3"/>
      </fieldsUsage>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oneField="1" hidden="1">
      <fieldsUsage count="1">
        <fieldUsage x="4"/>
      </fieldsUsage>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oneField="1" hidden="1">
      <fieldsUsage count="1">
        <fieldUsage x="5"/>
      </fieldsUsage>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oneField="1" hidden="1">
      <fieldsUsage count="1">
        <fieldUsage x="6"/>
      </fieldsUsage>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oneField="1" hidden="1">
      <fieldsUsage count="1">
        <fieldUsage x="7"/>
      </fieldsUsage>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oneField="1" hidden="1">
      <fieldsUsage count="1">
        <fieldUsage x="8"/>
      </fieldsUsage>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9.690746296299" backgroundQuery="1" createdVersion="8" refreshedVersion="8" minRefreshableVersion="3" recordCount="0" supportSubquery="1" supportAdvancedDrill="1" xr:uid="{198D8E83-A907-4B12-AFA2-801CB5E6663A}">
  <cacheSource type="external" connectionId="17"/>
  <cacheFields count="3">
    <cacheField name="[Q6].[State].[State]" caption="State" numFmtId="0" hierarchy="9" level="1">
      <sharedItems count="10">
        <s v="Andhra Pradesh"/>
        <s v="Bihar"/>
        <s v="Gujarat"/>
        <s v="Karnataka"/>
        <s v="Kerala"/>
        <s v="Maharashtra"/>
        <s v="Rajasthan"/>
        <s v="Tamil Nadu"/>
        <s v="Uttar Pradesh"/>
        <s v="West Bengal"/>
      </sharedItems>
    </cacheField>
    <cacheField name="[Measures].[Sum of Avg_og_GFD]" caption="Sum of Avg_og_GFD" numFmtId="0" hierarchy="209" level="32767"/>
    <cacheField name="[Table_agg_expendtr].[State].[State]" caption="State" numFmtId="0" hierarchy="32" level="1">
      <sharedItems containsSemiMixedTypes="0" containsNonDate="0" containsString="0"/>
    </cacheField>
  </cacheFields>
  <cacheHierarchies count="216">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2" memberValueDatatype="130" unbalanced="0">
      <fieldsUsage count="2">
        <fieldUsage x="-1"/>
        <fieldUsage x="0"/>
      </fieldsUsage>
    </cacheHierarchy>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2" memberValueDatatype="130" unbalanced="0">
      <fieldsUsage count="2">
        <fieldUsage x="-1"/>
        <fieldUsage x="2"/>
      </fieldsUsage>
    </cacheHierarchy>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y uniqueName="[Measures].[Sum of corr]" caption="Sum of corr" measure="1" displayFolder="" measureGroup="Range 6" count="0" hidden="1">
      <extLst>
        <ext xmlns:x15="http://schemas.microsoft.com/office/spreadsheetml/2010/11/main" uri="{B97F6D7D-B522-45F9-BDA1-12C45D357490}">
          <x15:cacheHierarchy aggregatedColumn="31"/>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88.562659027775" backgroundQuery="1" createdVersion="3" refreshedVersion="8" minRefreshableVersion="3" recordCount="0" supportSubquery="1" supportAdvancedDrill="1" xr:uid="{BFCDE15C-C33E-4211-9DB9-92191C0B5237}">
  <cacheSource type="external" connectionId="17">
    <extLst>
      <ext xmlns:x14="http://schemas.microsoft.com/office/spreadsheetml/2009/9/main" uri="{F057638F-6D5F-4e77-A914-E7F072B9BCA8}">
        <x14:sourceConnection name="ThisWorkbookDataModel"/>
      </ext>
    </extLst>
  </cacheSource>
  <cacheFields count="0"/>
  <cacheHierarchies count="215">
    <cacheHierarchy uniqueName="[agg_expendtr  2].[State]" caption="State" attribute="1" defaultMemberUniqueName="[agg_expendtr  2].[State].[All]" allUniqueName="[agg_expendtr  2].[State].[All]" dimensionUniqueName="[agg_expendtr  2]" displayFolder="" count="0" memberValueDatatype="130" unbalanced="0"/>
    <cacheHierarchy uniqueName="[agg_expendtr  2].[1980_84]" caption="1980_84" attribute="1" defaultMemberUniqueName="[agg_expendtr  2].[1980_84].[All]" allUniqueName="[agg_expendtr  2].[1980_84].[All]" dimensionUniqueName="[agg_expendtr  2]" displayFolder="" count="0" memberValueDatatype="5" unbalanced="0"/>
    <cacheHierarchy uniqueName="[agg_expendtr  2].[1985_89]" caption="1985_89" attribute="1" defaultMemberUniqueName="[agg_expendtr  2].[1985_89].[All]" allUniqueName="[agg_expendtr  2].[1985_89].[All]" dimensionUniqueName="[agg_expendtr  2]" displayFolder="" count="0" memberValueDatatype="5" unbalanced="0"/>
    <cacheHierarchy uniqueName="[agg_expendtr  2].[1990_94]" caption="1990_94" attribute="1" defaultMemberUniqueName="[agg_expendtr  2].[1990_94].[All]" allUniqueName="[agg_expendtr  2].[1990_94].[All]" dimensionUniqueName="[agg_expendtr  2]" displayFolder="" count="0" memberValueDatatype="5" unbalanced="0"/>
    <cacheHierarchy uniqueName="[agg_expendtr  2].[1995_99]" caption="1995_99" attribute="1" defaultMemberUniqueName="[agg_expendtr  2].[1995_99].[All]" allUniqueName="[agg_expendtr  2].[1995_99].[All]" dimensionUniqueName="[agg_expendtr  2]" displayFolder="" count="0" memberValueDatatype="5" unbalanced="0"/>
    <cacheHierarchy uniqueName="[agg_expendtr  2].[2000_04]" caption="2000_04" attribute="1" defaultMemberUniqueName="[agg_expendtr  2].[2000_04].[All]" allUniqueName="[agg_expendtr  2].[2000_04].[All]" dimensionUniqueName="[agg_expendtr  2]" displayFolder="" count="0" memberValueDatatype="5" unbalanced="0"/>
    <cacheHierarchy uniqueName="[agg_expendtr  2].[2005_9]" caption="2005_9" attribute="1" defaultMemberUniqueName="[agg_expendtr  2].[2005_9].[All]" allUniqueName="[agg_expendtr  2].[2005_9].[All]" dimensionUniqueName="[agg_expendtr  2]" displayFolder="" count="0" memberValueDatatype="5" unbalanced="0"/>
    <cacheHierarchy uniqueName="[agg_expendtr  2].[2010_14]" caption="2010_14" attribute="1" defaultMemberUniqueName="[agg_expendtr  2].[2010_14].[All]" allUniqueName="[agg_expendtr  2].[2010_14].[All]" dimensionUniqueName="[agg_expendtr  2]" displayFolder="" count="0" memberValueDatatype="5" unbalanced="0"/>
    <cacheHierarchy uniqueName="[agg_expendtr  2].[2015_16]" caption="2015_16" attribute="1" defaultMemberUniqueName="[agg_expendtr  2].[2015_16].[All]" allUniqueName="[agg_expendtr  2].[2015_16].[All]" dimensionUniqueName="[agg_expendtr  2]" displayFolder="" count="0" memberValueDatatype="5" unbalanced="0"/>
    <cacheHierarchy uniqueName="[Q6].[State]" caption="State" attribute="1" defaultMemberUniqueName="[Q6].[State].[All]" allUniqueName="[Q6].[State].[All]" dimensionUniqueName="[Q6]" displayFolder="" count="0" memberValueDatatype="130" unbalanced="0"/>
    <cacheHierarchy uniqueName="[Q6].[Avg_og_GFD]" caption="Avg_og_GFD" attribute="1" defaultMemberUniqueName="[Q6].[Avg_og_GFD].[All]" allUniqueName="[Q6].[Avg_og_GFD].[All]" dimensionUniqueName="[Q6]" displayFolder="" count="0" memberValueDatatype="5" unbalanced="0"/>
    <cacheHierarchy uniqueName="[Q7].[state]" caption="state" attribute="1" defaultMemberUniqueName="[Q7].[state].[All]" allUniqueName="[Q7].[state].[All]" dimensionUniqueName="[Q7]" displayFolder="" count="0" memberValueDatatype="130" unbalanced="0"/>
    <cacheHierarchy uniqueName="[Q7].[avg_tax_revenue]" caption="avg_tax_revenue" attribute="1" defaultMemberUniqueName="[Q7].[avg_tax_revenue].[All]" allUniqueName="[Q7].[avg_tax_revenue].[All]" dimensionUniqueName="[Q7]" displayFolder="" count="0" memberValueDatatype="5" unbalanced="0"/>
    <cacheHierarchy uniqueName="[Q7].[avg_nominal_gsdp]" caption="avg_nominal_gsdp" attribute="1" defaultMemberUniqueName="[Q7].[avg_nominal_gsdp].[All]" allUniqueName="[Q7].[avg_nominal_gsdp].[All]" dimensionUniqueName="[Q7]" displayFolder="" count="0" memberValueDatatype="5" unbalanced="0"/>
    <cacheHierarchy uniqueName="[Q7].[avg_aggregate_expenditure]" caption="avg_aggregate_expenditure" attribute="1" defaultMemberUniqueName="[Q7].[avg_aggregate_expenditure].[All]" allUniqueName="[Q7].[avg_aggregate_expenditure].[All]" dimensionUniqueName="[Q7]" displayFolder="" count="0" memberValueDatatype="5" unbalanced="0"/>
    <cacheHierarchy uniqueName="[Q7b].[State]" caption="State" attribute="1" defaultMemberUniqueName="[Q7b].[State].[All]" allUniqueName="[Q7b].[State].[All]" dimensionUniqueName="[Q7b]" displayFolder="" count="0" memberValueDatatype="130" unbalanced="0"/>
    <cacheHierarchy uniqueName="[Q7b].[Profit_or_loss]" caption="Profit_or_loss" attribute="1" defaultMemberUniqueName="[Q7b].[Profit_or_loss].[All]" allUniqueName="[Q7b].[Profit_or_loss].[All]" dimensionUniqueName="[Q7b]" displayFolder="" count="0" memberValueDatatype="5" unbalanced="0"/>
    <cacheHierarchy uniqueName="[Q7b].[avg_of_capital_expenditure]" caption="avg_of_capital_expenditure" attribute="1" defaultMemberUniqueName="[Q7b].[avg_of_capital_expenditure].[All]" allUniqueName="[Q7b].[avg_of_capital_expenditure].[All]" dimensionUniqueName="[Q7b]"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al]" caption="toal" attribute="1" defaultMemberUniqueName="[Range].[toal].[All]" allUniqueName="[Range].[toal].[All]" dimensionUniqueName="[Range]"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_capital_exp]" caption="total_capital_exp" attribute="1" defaultMemberUniqueName="[Range 1].[total_capital_exp].[All]" allUniqueName="[Range 1].[total_capital_exp].[All]" dimensionUniqueName="[Range 1]" displayFolder="" count="0" memberValueDatatype="5" unbalanced="0"/>
    <cacheHierarchy uniqueName="[Range 2].[state]" caption="state" attribute="1" defaultMemberUniqueName="[Range 2].[state].[All]" allUniqueName="[Range 2].[state].[All]" dimensionUniqueName="[Range 2]" displayFolder="" count="0" memberValueDatatype="130" unbalanced="0"/>
    <cacheHierarchy uniqueName="[Range 2].[total_gross_fiscal_deficit]" caption="total_gross_fiscal_deficit" attribute="1" defaultMemberUniqueName="[Range 2].[total_gross_fiscal_deficit].[All]" allUniqueName="[Range 2].[total_gross_fiscal_deficit].[All]" dimensionUniqueName="[Range 2]" displayFolder="" count="0" memberValueDatatype="5" unbalanced="0"/>
    <cacheHierarchy uniqueName="[Range 3].[state]" caption="state" attribute="1" defaultMemberUniqueName="[Range 3].[state].[All]" allUniqueName="[Range 3].[state].[All]" dimensionUniqueName="[Range 3]" displayFolder="" count="0" memberValueDatatype="130" unbalanced="0"/>
    <cacheHierarchy uniqueName="[Range 3].[total_aggr_exp]" caption="total_aggr_exp" attribute="1" defaultMemberUniqueName="[Range 3].[total_aggr_exp].[All]" allUniqueName="[Range 3].[total_aggr_exp].[All]" dimensionUniqueName="[Range 3]" displayFolder="" count="0" memberValueDatatype="5" unbalanced="0"/>
    <cacheHierarchy uniqueName="[Range 4].[state]" caption="state" attribute="1" defaultMemberUniqueName="[Range 4].[state].[All]" allUniqueName="[Range 4].[state].[All]" dimensionUniqueName="[Range 4]" displayFolder="" count="0" memberValueDatatype="130" unbalanced="0"/>
    <cacheHierarchy uniqueName="[Range 4].[total_nominal_gsdp]" caption="total_nominal_gsdp" attribute="1" defaultMemberUniqueName="[Range 4].[total_nominal_gsdp].[All]" allUniqueName="[Range 4].[total_nominal_gsdp].[All]" dimensionUniqueName="[Range 4]" displayFolder="" count="0" memberValueDatatype="5" unbalanced="0"/>
    <cacheHierarchy uniqueName="[Range 5].[state]" caption="state" attribute="1" defaultMemberUniqueName="[Range 5].[state].[All]" allUniqueName="[Range 5].[state].[All]" dimensionUniqueName="[Range 5]" displayFolder="" count="0" memberValueDatatype="130" unbalanced="0"/>
    <cacheHierarchy uniqueName="[Range 5].[total_revenue_exp]" caption="total_revenue_exp" attribute="1" defaultMemberUniqueName="[Range 5].[total_revenue_exp].[All]" allUniqueName="[Range 5].[total_revenue_exp].[All]" dimensionUniqueName="[Range 5]" displayFolder="" count="0" memberValueDatatype="5" unbalanced="0"/>
    <cacheHierarchy uniqueName="[Range 6].[state]" caption="state" attribute="1" defaultMemberUniqueName="[Range 6].[state].[All]" allUniqueName="[Range 6].[state].[All]" dimensionUniqueName="[Range 6]" displayFolder="" count="0" memberValueDatatype="130" unbalanced="0"/>
    <cacheHierarchy uniqueName="[Range 6].[corr]" caption="corr" attribute="1" defaultMemberUniqueName="[Range 6].[corr].[All]" allUniqueName="[Range 6].[corr].[All]" dimensionUniqueName="[Range 6]" displayFolder="" count="0" memberValueDatatype="5" unbalanced="0"/>
    <cacheHierarchy uniqueName="[Table_agg_expendtr].[State]" caption="State" attribute="1" defaultMemberUniqueName="[Table_agg_expendtr].[State].[All]" allUniqueName="[Table_agg_expendtr].[State].[All]" dimensionUniqueName="[Table_agg_expendtr]" displayFolder="" count="0" memberValueDatatype="130" unbalanced="0"/>
    <cacheHierarchy uniqueName="[Table_agg_expendtr].[1980_84]" caption="1980_84" attribute="1" defaultMemberUniqueName="[Table_agg_expendtr].[1980_84].[All]" allUniqueName="[Table_agg_expendtr].[1980_84].[All]" dimensionUniqueName="[Table_agg_expendtr]" displayFolder="" count="0" memberValueDatatype="20" unbalanced="0"/>
    <cacheHierarchy uniqueName="[Table_agg_expendtr].[1985_89]" caption="1985_89" attribute="1" defaultMemberUniqueName="[Table_agg_expendtr].[1985_89].[All]" allUniqueName="[Table_agg_expendtr].[1985_89].[All]" dimensionUniqueName="[Table_agg_expendtr]" displayFolder="" count="0" memberValueDatatype="20" unbalanced="0"/>
    <cacheHierarchy uniqueName="[Table_agg_expendtr].[1990_94]" caption="1990_94" attribute="1" defaultMemberUniqueName="[Table_agg_expendtr].[1990_94].[All]" allUniqueName="[Table_agg_expendtr].[1990_94].[All]" dimensionUniqueName="[Table_agg_expendtr]" displayFolder="" count="0" memberValueDatatype="20" unbalanced="0"/>
    <cacheHierarchy uniqueName="[Table_agg_expendtr].[1995_99]" caption="1995_99" attribute="1" defaultMemberUniqueName="[Table_agg_expendtr].[1995_99].[All]" allUniqueName="[Table_agg_expendtr].[1995_99].[All]" dimensionUniqueName="[Table_agg_expendtr]" displayFolder="" count="0" memberValueDatatype="20" unbalanced="0"/>
    <cacheHierarchy uniqueName="[Table_agg_expendtr].[2000_04]" caption="2000_04" attribute="1" defaultMemberUniqueName="[Table_agg_expendtr].[2000_04].[All]" allUniqueName="[Table_agg_expendtr].[2000_04].[All]" dimensionUniqueName="[Table_agg_expendtr]" displayFolder="" count="0" memberValueDatatype="20" unbalanced="0"/>
    <cacheHierarchy uniqueName="[Table_agg_expendtr].[2005_9]" caption="2005_9" attribute="1" defaultMemberUniqueName="[Table_agg_expendtr].[2005_9].[All]" allUniqueName="[Table_agg_expendtr].[2005_9].[All]" dimensionUniqueName="[Table_agg_expendtr]" displayFolder="" count="0" memberValueDatatype="5" unbalanced="0"/>
    <cacheHierarchy uniqueName="[Table_agg_expendtr].[2010_14]" caption="2010_14" attribute="1" defaultMemberUniqueName="[Table_agg_expendtr].[2010_14].[All]" allUniqueName="[Table_agg_expendtr].[2010_14].[All]" dimensionUniqueName="[Table_agg_expendtr]" displayFolder="" count="0" memberValueDatatype="5" unbalanced="0"/>
    <cacheHierarchy uniqueName="[Table_agg_expendtr].[2015_16]" caption="2015_16" attribute="1" defaultMemberUniqueName="[Table_agg_expendtr].[2015_16].[All]" allUniqueName="[Table_agg_expendtr].[2015_16].[All]" dimensionUniqueName="[Table_agg_expendtr]" displayFolder="" count="0" memberValueDatatype="5" unbalanced="0"/>
    <cacheHierarchy uniqueName="[Table_capital_expendtr].[State]" caption="State" attribute="1" defaultMemberUniqueName="[Table_capital_expendtr].[State].[All]" allUniqueName="[Table_capital_expendtr].[State].[All]" dimensionUniqueName="[Table_capital_expendtr]" displayFolder="" count="0" memberValueDatatype="130" unbalanced="0"/>
    <cacheHierarchy uniqueName="[Table_capital_expendtr].[1980_84]" caption="1980_84" attribute="1" defaultMemberUniqueName="[Table_capital_expendtr].[1980_84].[All]" allUniqueName="[Table_capital_expendtr].[1980_84].[All]" dimensionUniqueName="[Table_capital_expendtr]" displayFolder="" count="0" memberValueDatatype="20" unbalanced="0"/>
    <cacheHierarchy uniqueName="[Table_capital_expendtr].[1985_89]" caption="1985_89" attribute="1" defaultMemberUniqueName="[Table_capital_expendtr].[1985_89].[All]" allUniqueName="[Table_capital_expendtr].[1985_89].[All]" dimensionUniqueName="[Table_capital_expendtr]" displayFolder="" count="0" memberValueDatatype="20" unbalanced="0"/>
    <cacheHierarchy uniqueName="[Table_capital_expendtr].[1990_94]" caption="1990_94" attribute="1" defaultMemberUniqueName="[Table_capital_expendtr].[1990_94].[All]" allUniqueName="[Table_capital_expendtr].[1990_94].[All]" dimensionUniqueName="[Table_capital_expendtr]" displayFolder="" count="0" memberValueDatatype="20" unbalanced="0"/>
    <cacheHierarchy uniqueName="[Table_capital_expendtr].[1995_99]" caption="1995_99" attribute="1" defaultMemberUniqueName="[Table_capital_expendtr].[1995_99].[All]" allUniqueName="[Table_capital_expendtr].[1995_99].[All]" dimensionUniqueName="[Table_capital_expendtr]" displayFolder="" count="0" memberValueDatatype="20" unbalanced="0"/>
    <cacheHierarchy uniqueName="[Table_capital_expendtr].[2000_04]" caption="2000_04" attribute="1" defaultMemberUniqueName="[Table_capital_expendtr].[2000_04].[All]" allUniqueName="[Table_capital_expendtr].[2000_04].[All]" dimensionUniqueName="[Table_capital_expendtr]" displayFolder="" count="0" memberValueDatatype="20" unbalanced="0"/>
    <cacheHierarchy uniqueName="[Table_capital_expendtr].[2005_09]" caption="2005_09" attribute="1" defaultMemberUniqueName="[Table_capital_expendtr].[2005_09].[All]" allUniqueName="[Table_capital_expendtr].[2005_09].[All]" dimensionUniqueName="[Table_capital_expendtr]" displayFolder="" count="0" memberValueDatatype="5" unbalanced="0"/>
    <cacheHierarchy uniqueName="[Table_capital_expendtr].[2010_14]" caption="2010_14" attribute="1" defaultMemberUniqueName="[Table_capital_expendtr].[2010_14].[All]" allUniqueName="[Table_capital_expendtr].[2010_14].[All]" dimensionUniqueName="[Table_capital_expendtr]" displayFolder="" count="0" memberValueDatatype="5" unbalanced="0"/>
    <cacheHierarchy uniqueName="[Table_capital_expendtr].[2015_16]" caption="2015_16" attribute="1" defaultMemberUniqueName="[Table_capital_expendtr].[2015_16].[All]" allUniqueName="[Table_capital_expendtr].[2015_16].[All]" dimensionUniqueName="[Table_capital_expendtr]" displayFolder="" count="0" memberValueDatatype="5" unbalanced="0"/>
    <cacheHierarchy uniqueName="[Table_gross_fiscl_defict].[State]" caption="State" attribute="1" defaultMemberUniqueName="[Table_gross_fiscl_defict].[State].[All]" allUniqueName="[Table_gross_fiscl_defict].[State].[All]" dimensionUniqueName="[Table_gross_fiscl_defict]" displayFolder="" count="0" memberValueDatatype="130" unbalanced="0"/>
    <cacheHierarchy uniqueName="[Table_gross_fiscl_defict].[1980_84]" caption="1980_84" attribute="1" defaultMemberUniqueName="[Table_gross_fiscl_defict].[1980_84].[All]" allUniqueName="[Table_gross_fiscl_defict].[1980_84].[All]" dimensionUniqueName="[Table_gross_fiscl_defict]" displayFolder="" count="0" memberValueDatatype="5" unbalanced="0"/>
    <cacheHierarchy uniqueName="[Table_gross_fiscl_defict].[1985_89]" caption="1985_89" attribute="1" defaultMemberUniqueName="[Table_gross_fiscl_defict].[1985_89].[All]" allUniqueName="[Table_gross_fiscl_defict].[1985_89].[All]" dimensionUniqueName="[Table_gross_fiscl_defict]" displayFolder="" count="0" memberValueDatatype="5" unbalanced="0"/>
    <cacheHierarchy uniqueName="[Table_gross_fiscl_defict].[1990_94]" caption="1990_94" attribute="1" defaultMemberUniqueName="[Table_gross_fiscl_defict].[1990_94].[All]" allUniqueName="[Table_gross_fiscl_defict].[1990_94].[All]" dimensionUniqueName="[Table_gross_fiscl_defict]" displayFolder="" count="0" memberValueDatatype="5" unbalanced="0"/>
    <cacheHierarchy uniqueName="[Table_gross_fiscl_defict].[1995_99]" caption="1995_99" attribute="1" defaultMemberUniqueName="[Table_gross_fiscl_defict].[1995_99].[All]" allUniqueName="[Table_gross_fiscl_defict].[1995_99].[All]" dimensionUniqueName="[Table_gross_fiscl_defict]" displayFolder="" count="0" memberValueDatatype="5" unbalanced="0"/>
    <cacheHierarchy uniqueName="[Table_gross_fiscl_defict].[2000_04]" caption="2000_04" attribute="1" defaultMemberUniqueName="[Table_gross_fiscl_defict].[2000_04].[All]" allUniqueName="[Table_gross_fiscl_defict].[2000_04].[All]" dimensionUniqueName="[Table_gross_fiscl_defict]" displayFolder="" count="0" memberValueDatatype="5" unbalanced="0"/>
    <cacheHierarchy uniqueName="[Table_gross_fiscl_defict].[2005_09]" caption="2005_09" attribute="1" defaultMemberUniqueName="[Table_gross_fiscl_defict].[2005_09].[All]" allUniqueName="[Table_gross_fiscl_defict].[2005_09].[All]" dimensionUniqueName="[Table_gross_fiscl_defict]" displayFolder="" count="0" memberValueDatatype="20" unbalanced="0"/>
    <cacheHierarchy uniqueName="[Table_gross_fiscl_defict].[2010_14]" caption="2010_14" attribute="1" defaultMemberUniqueName="[Table_gross_fiscl_defict].[2010_14].[All]" allUniqueName="[Table_gross_fiscl_defict].[2010_14].[All]" dimensionUniqueName="[Table_gross_fiscl_defict]" displayFolder="" count="0" memberValueDatatype="20" unbalanced="0"/>
    <cacheHierarchy uniqueName="[Table_gross_fiscl_defict].[2015_16]" caption="2015_16" attribute="1" defaultMemberUniqueName="[Table_gross_fiscl_defict].[2015_16].[All]" allUniqueName="[Table_gross_fiscl_defict].[2015_16].[All]" dimensionUniqueName="[Table_gross_fiscl_defict]" displayFolder="" count="0" memberValueDatatype="20" unbalanced="0"/>
    <cacheHierarchy uniqueName="[Table_nominal_gsdp_sers].[State]" caption="State" attribute="1" defaultMemberUniqueName="[Table_nominal_gsdp_sers].[State].[All]" allUniqueName="[Table_nominal_gsdp_sers].[State].[All]" dimensionUniqueName="[Table_nominal_gsdp_sers]" displayFolder="" count="0" memberValueDatatype="130" unbalanced="0"/>
    <cacheHierarchy uniqueName="[Table_nominal_gsdp_sers].[1980_84]" caption="1980_84" attribute="1" defaultMemberUniqueName="[Table_nominal_gsdp_sers].[1980_84].[All]" allUniqueName="[Table_nominal_gsdp_sers].[1980_84].[All]" dimensionUniqueName="[Table_nominal_gsdp_sers]" displayFolder="" count="0" memberValueDatatype="20" unbalanced="0"/>
    <cacheHierarchy uniqueName="[Table_nominal_gsdp_sers].[1985_89]" caption="1985_89" attribute="1" defaultMemberUniqueName="[Table_nominal_gsdp_sers].[1985_89].[All]" allUniqueName="[Table_nominal_gsdp_sers].[1985_89].[All]" dimensionUniqueName="[Table_nominal_gsdp_sers]" displayFolder="" count="0" memberValueDatatype="20" unbalanced="0"/>
    <cacheHierarchy uniqueName="[Table_nominal_gsdp_sers].[1990_94]" caption="1990_94" attribute="1" defaultMemberUniqueName="[Table_nominal_gsdp_sers].[1990_94].[All]" allUniqueName="[Table_nominal_gsdp_sers].[1990_94].[All]" dimensionUniqueName="[Table_nominal_gsdp_sers]" displayFolder="" count="0" memberValueDatatype="20" unbalanced="0"/>
    <cacheHierarchy uniqueName="[Table_nominal_gsdp_sers].[1995_99]" caption="1995_99" attribute="1" defaultMemberUniqueName="[Table_nominal_gsdp_sers].[1995_99].[All]" allUniqueName="[Table_nominal_gsdp_sers].[1995_99].[All]" dimensionUniqueName="[Table_nominal_gsdp_sers]" displayFolder="" count="0" memberValueDatatype="20" unbalanced="0"/>
    <cacheHierarchy uniqueName="[Table_nominal_gsdp_sers].[2000_04]" caption="2000_04" attribute="1" defaultMemberUniqueName="[Table_nominal_gsdp_sers].[2000_04].[All]" allUniqueName="[Table_nominal_gsdp_sers].[2000_04].[All]" dimensionUniqueName="[Table_nominal_gsdp_sers]" displayFolder="" count="0" memberValueDatatype="20" unbalanced="0"/>
    <cacheHierarchy uniqueName="[Table_nominal_gsdp_sers].[2005_09]" caption="2005_09" attribute="1" defaultMemberUniqueName="[Table_nominal_gsdp_sers].[2005_09].[All]" allUniqueName="[Table_nominal_gsdp_sers].[2005_09].[All]" dimensionUniqueName="[Table_nominal_gsdp_sers]" displayFolder="" count="0" memberValueDatatype="20" unbalanced="0"/>
    <cacheHierarchy uniqueName="[Table_nominal_gsdp_sers].[2010_14]" caption="2010_14" attribute="1" defaultMemberUniqueName="[Table_nominal_gsdp_sers].[2010_14].[All]" allUniqueName="[Table_nominal_gsdp_sers].[2010_14].[All]" dimensionUniqueName="[Table_nominal_gsdp_sers]" displayFolder="" count="0" memberValueDatatype="5" unbalanced="0"/>
    <cacheHierarchy uniqueName="[Table_nominal_gsdp_sers].[2015_16]" caption="2015_16" attribute="1" defaultMemberUniqueName="[Table_nominal_gsdp_sers].[2015_16].[All]" allUniqueName="[Table_nominal_gsdp_sers].[2015_16].[All]" dimensionUniqueName="[Table_nominal_gsdp_sers]" displayFolder="" count="0" memberValueDatatype="5" unbalanced="0"/>
    <cacheHierarchy uniqueName="[Table_own_tax_revnu].[State]" caption="State" attribute="1" defaultMemberUniqueName="[Table_own_tax_revnu].[State].[All]" allUniqueName="[Table_own_tax_revnu].[State].[All]" dimensionUniqueName="[Table_own_tax_revnu]" displayFolder="" count="0" memberValueDatatype="130" unbalanced="0"/>
    <cacheHierarchy uniqueName="[Table_own_tax_revnu].[1980_84]" caption="1980_84" attribute="1" defaultMemberUniqueName="[Table_own_tax_revnu].[1980_84].[All]" allUniqueName="[Table_own_tax_revnu].[1980_84].[All]" dimensionUniqueName="[Table_own_tax_revnu]" displayFolder="" count="0" memberValueDatatype="20" unbalanced="0"/>
    <cacheHierarchy uniqueName="[Table_own_tax_revnu].[1985_89]" caption="1985_89" attribute="1" defaultMemberUniqueName="[Table_own_tax_revnu].[1985_89].[All]" allUniqueName="[Table_own_tax_revnu].[1985_89].[All]" dimensionUniqueName="[Table_own_tax_revnu]" displayFolder="" count="0" memberValueDatatype="20" unbalanced="0"/>
    <cacheHierarchy uniqueName="[Table_own_tax_revnu].[1990_94]" caption="1990_94" attribute="1" defaultMemberUniqueName="[Table_own_tax_revnu].[1990_94].[All]" allUniqueName="[Table_own_tax_revnu].[1990_94].[All]" dimensionUniqueName="[Table_own_tax_revnu]" displayFolder="" count="0" memberValueDatatype="20" unbalanced="0"/>
    <cacheHierarchy uniqueName="[Table_own_tax_revnu].[1995_99]" caption="1995_99" attribute="1" defaultMemberUniqueName="[Table_own_tax_revnu].[1995_99].[All]" allUniqueName="[Table_own_tax_revnu].[1995_99].[All]" dimensionUniqueName="[Table_own_tax_revnu]" displayFolder="" count="0" memberValueDatatype="20" unbalanced="0"/>
    <cacheHierarchy uniqueName="[Table_own_tax_revnu].[2000_04]" caption="2000_04" attribute="1" defaultMemberUniqueName="[Table_own_tax_revnu].[2000_04].[All]" allUniqueName="[Table_own_tax_revnu].[2000_04].[All]" dimensionUniqueName="[Table_own_tax_revnu]" displayFolder="" count="0" memberValueDatatype="20" unbalanced="0"/>
    <cacheHierarchy uniqueName="[Table_own_tax_revnu].[2005_09]" caption="2005_09" attribute="1" defaultMemberUniqueName="[Table_own_tax_revnu].[2005_09].[All]" allUniqueName="[Table_own_tax_revnu].[2005_09].[All]" dimensionUniqueName="[Table_own_tax_revnu]" displayFolder="" count="0" memberValueDatatype="20" unbalanced="0"/>
    <cacheHierarchy uniqueName="[Table_own_tax_revnu].[2010_14]" caption="2010_14" attribute="1" defaultMemberUniqueName="[Table_own_tax_revnu].[2010_14].[All]" allUniqueName="[Table_own_tax_revnu].[2010_14].[All]" dimensionUniqueName="[Table_own_tax_revnu]" displayFolder="" count="0" memberValueDatatype="20" unbalanced="0"/>
    <cacheHierarchy uniqueName="[Table_own_tax_revnu].[2015_16]" caption="2015_16" attribute="1" defaultMemberUniqueName="[Table_own_tax_revnu].[2015_16].[All]" allUniqueName="[Table_own_tax_revnu].[2015_16].[All]" dimensionUniqueName="[Table_own_tax_revnu]" displayFolder="" count="0" memberValueDatatype="20" unbalanced="0"/>
    <cacheHierarchy uniqueName="[Table_revenue_deficts].[State]" caption="State" attribute="1" defaultMemberUniqueName="[Table_revenue_deficts].[State].[All]" allUniqueName="[Table_revenue_deficts].[State].[All]" dimensionUniqueName="[Table_revenue_deficts]" displayFolder="" count="0" memberValueDatatype="130" unbalanced="0"/>
    <cacheHierarchy uniqueName="[Table_revenue_deficts].[1980_85]" caption="1980_85" attribute="1" defaultMemberUniqueName="[Table_revenue_deficts].[1980_85].[All]" allUniqueName="[Table_revenue_deficts].[1980_85].[All]" dimensionUniqueName="[Table_revenue_deficts]" displayFolder="" count="0" memberValueDatatype="5" unbalanced="0"/>
    <cacheHierarchy uniqueName="[Table_revenue_deficts].[1986_90]" caption="1986_90" attribute="1" defaultMemberUniqueName="[Table_revenue_deficts].[1986_90].[All]" allUniqueName="[Table_revenue_deficts].[1986_90].[All]" dimensionUniqueName="[Table_revenue_deficts]" displayFolder="" count="0" memberValueDatatype="5" unbalanced="0"/>
    <cacheHierarchy uniqueName="[Table_revenue_deficts].[1991_95]" caption="1991_95" attribute="1" defaultMemberUniqueName="[Table_revenue_deficts].[1991_95].[All]" allUniqueName="[Table_revenue_deficts].[1991_95].[All]" dimensionUniqueName="[Table_revenue_deficts]" displayFolder="" count="0" memberValueDatatype="5" unbalanced="0"/>
    <cacheHierarchy uniqueName="[Table_revenue_deficts].[1995_00]" caption="1995_00" attribute="1" defaultMemberUniqueName="[Table_revenue_deficts].[1995_00].[All]" allUniqueName="[Table_revenue_deficts].[1995_00].[All]" dimensionUniqueName="[Table_revenue_deficts]" displayFolder="" count="0" memberValueDatatype="5" unbalanced="0"/>
    <cacheHierarchy uniqueName="[Table_revenue_deficts].[2000_05]" caption="2000_05" attribute="1" defaultMemberUniqueName="[Table_revenue_deficts].[2000_05].[All]" allUniqueName="[Table_revenue_deficts].[2000_05].[All]" dimensionUniqueName="[Table_revenue_deficts]" displayFolder="" count="0" memberValueDatatype="5" unbalanced="0"/>
    <cacheHierarchy uniqueName="[Table_revenue_deficts].[2005_10]" caption="2005_10" attribute="1" defaultMemberUniqueName="[Table_revenue_deficts].[2005_10].[All]" allUniqueName="[Table_revenue_deficts].[2005_10].[All]" dimensionUniqueName="[Table_revenue_deficts]" displayFolder="" count="0" memberValueDatatype="20" unbalanced="0"/>
    <cacheHierarchy uniqueName="[Table_revenue_deficts].[2010_15]" caption="2010_15" attribute="1" defaultMemberUniqueName="[Table_revenue_deficts].[2010_15].[All]" allUniqueName="[Table_revenue_deficts].[2010_15].[All]" dimensionUniqueName="[Table_revenue_deficts]" displayFolder="" count="0" memberValueDatatype="20" unbalanced="0"/>
    <cacheHierarchy uniqueName="[Table_revenue_deficts].[2015_16]" caption="2015_16" attribute="1" defaultMemberUniqueName="[Table_revenue_deficts].[2015_16].[All]" allUniqueName="[Table_revenue_deficts].[2015_16].[All]" dimensionUniqueName="[Table_revenue_deficts]" displayFolder="" count="0" memberValueDatatype="20" unbalanced="0"/>
    <cacheHierarchy uniqueName="[Table_revenue_expendtr].[State]" caption="State" attribute="1" defaultMemberUniqueName="[Table_revenue_expendtr].[State].[All]" allUniqueName="[Table_revenue_expendtr].[State].[All]" dimensionUniqueName="[Table_revenue_expendtr]" displayFolder="" count="0" memberValueDatatype="130" unbalanced="0"/>
    <cacheHierarchy uniqueName="[Table_revenue_expendtr].[1980_84]" caption="1980_84" attribute="1" defaultMemberUniqueName="[Table_revenue_expendtr].[1980_84].[All]" allUniqueName="[Table_revenue_expendtr].[1980_84].[All]" dimensionUniqueName="[Table_revenue_expendtr]" displayFolder="" count="0" memberValueDatatype="20" unbalanced="0"/>
    <cacheHierarchy uniqueName="[Table_revenue_expendtr].[1985_89]" caption="1985_89" attribute="1" defaultMemberUniqueName="[Table_revenue_expendtr].[1985_89].[All]" allUniqueName="[Table_revenue_expendtr].[1985_89].[All]" dimensionUniqueName="[Table_revenue_expendtr]" displayFolder="" count="0" memberValueDatatype="20" unbalanced="0"/>
    <cacheHierarchy uniqueName="[Table_revenue_expendtr].[1990_94]" caption="1990_94" attribute="1" defaultMemberUniqueName="[Table_revenue_expendtr].[1990_94].[All]" allUniqueName="[Table_revenue_expendtr].[1990_94].[All]" dimensionUniqueName="[Table_revenue_expendtr]" displayFolder="" count="0" memberValueDatatype="20" unbalanced="0"/>
    <cacheHierarchy uniqueName="[Table_revenue_expendtr].[1995_99]" caption="1995_99" attribute="1" defaultMemberUniqueName="[Table_revenue_expendtr].[1995_99].[All]" allUniqueName="[Table_revenue_expendtr].[1995_99].[All]" dimensionUniqueName="[Table_revenue_expendtr]" displayFolder="" count="0" memberValueDatatype="20" unbalanced="0"/>
    <cacheHierarchy uniqueName="[Table_revenue_expendtr].[2000_04]" caption="2000_04" attribute="1" defaultMemberUniqueName="[Table_revenue_expendtr].[2000_04].[All]" allUniqueName="[Table_revenue_expendtr].[2000_04].[All]" dimensionUniqueName="[Table_revenue_expendtr]" displayFolder="" count="0" memberValueDatatype="20" unbalanced="0"/>
    <cacheHierarchy uniqueName="[Table_revenue_expendtr].[2005_09]" caption="2005_09" attribute="1" defaultMemberUniqueName="[Table_revenue_expendtr].[2005_09].[All]" allUniqueName="[Table_revenue_expendtr].[2005_09].[All]" dimensionUniqueName="[Table_revenue_expendtr]" displayFolder="" count="0" memberValueDatatype="5" unbalanced="0"/>
    <cacheHierarchy uniqueName="[Table_revenue_expendtr].[2010_14]" caption="2010_14" attribute="1" defaultMemberUniqueName="[Table_revenue_expendtr].[2010_14].[All]" allUniqueName="[Table_revenue_expendtr].[2010_14].[All]" dimensionUniqueName="[Table_revenue_expendtr]" displayFolder="" count="0" memberValueDatatype="5" unbalanced="0"/>
    <cacheHierarchy uniqueName="[Table_revenue_expendtr].[2015_16]" caption="2015_16" attribute="1" defaultMemberUniqueName="[Table_revenue_expendtr].[2015_16].[All]" allUniqueName="[Table_revenue_expendtr].[2015_16].[All]" dimensionUniqueName="[Table_revenue_expendtr]" displayFolder="" count="0" memberValueDatatype="5" unbalanced="0"/>
    <cacheHierarchy uniqueName="[Table_social_sector_expnditur].[State]" caption="State" attribute="1" defaultMemberUniqueName="[Table_social_sector_expnditur].[State].[All]" allUniqueName="[Table_social_sector_expnditur].[State].[All]" dimensionUniqueName="[Table_social_sector_expnditur]" displayFolder="" count="0" memberValueDatatype="130" unbalanced="0"/>
    <cacheHierarchy uniqueName="[Table_social_sector_expnditur].[1980_84]" caption="1980_84" attribute="1" defaultMemberUniqueName="[Table_social_sector_expnditur].[1980_84].[All]" allUniqueName="[Table_social_sector_expnditur].[1980_84].[All]" dimensionUniqueName="[Table_social_sector_expnditur]" displayFolder="" count="0" memberValueDatatype="20" unbalanced="0"/>
    <cacheHierarchy uniqueName="[Table_social_sector_expnditur].[1985_89]" caption="1985_89" attribute="1" defaultMemberUniqueName="[Table_social_sector_expnditur].[1985_89].[All]" allUniqueName="[Table_social_sector_expnditur].[1985_89].[All]" dimensionUniqueName="[Table_social_sector_expnditur]" displayFolder="" count="0" memberValueDatatype="20" unbalanced="0"/>
    <cacheHierarchy uniqueName="[Table_social_sector_expnditur].[1990_94]" caption="1990_94" attribute="1" defaultMemberUniqueName="[Table_social_sector_expnditur].[1990_94].[All]" allUniqueName="[Table_social_sector_expnditur].[1990_94].[All]" dimensionUniqueName="[Table_social_sector_expnditur]" displayFolder="" count="0" memberValueDatatype="20" unbalanced="0"/>
    <cacheHierarchy uniqueName="[Table_social_sector_expnditur].[1995_99]" caption="1995_99" attribute="1" defaultMemberUniqueName="[Table_social_sector_expnditur].[1995_99].[All]" allUniqueName="[Table_social_sector_expnditur].[1995_99].[All]" dimensionUniqueName="[Table_social_sector_expnditur]" displayFolder="" count="0" memberValueDatatype="20" unbalanced="0"/>
    <cacheHierarchy uniqueName="[Table_social_sector_expnditur].[2000_04]" caption="2000_04" attribute="1" defaultMemberUniqueName="[Table_social_sector_expnditur].[2000_04].[All]" allUniqueName="[Table_social_sector_expnditur].[2000_04].[All]" dimensionUniqueName="[Table_social_sector_expnditur]" displayFolder="" count="0" memberValueDatatype="20" unbalanced="0"/>
    <cacheHierarchy uniqueName="[Table_social_sector_expnditur].[2005_9]" caption="2005_9" attribute="1" defaultMemberUniqueName="[Table_social_sector_expnditur].[2005_9].[All]" allUniqueName="[Table_social_sector_expnditur].[2005_9].[All]" dimensionUniqueName="[Table_social_sector_expnditur]" displayFolder="" count="0" memberValueDatatype="20" unbalanced="0"/>
    <cacheHierarchy uniqueName="[Table_social_sector_expnditur].[2010_14]" caption="2010_14" attribute="1" defaultMemberUniqueName="[Table_social_sector_expnditur].[2010_14].[All]" allUniqueName="[Table_social_sector_expnditur].[2010_14].[All]" dimensionUniqueName="[Table_social_sector_expnditur]" displayFolder="" count="0" memberValueDatatype="20" unbalanced="0"/>
    <cacheHierarchy uniqueName="[Table_social_sector_expnditur].[2015_16]" caption="2015_16" attribute="1" defaultMemberUniqueName="[Table_social_sector_expnditur].[2015_16].[All]" allUniqueName="[Table_social_sector_expnditur].[2015_16].[All]" dimensionUniqueName="[Table_social_sector_expnditur]" displayFolder="" count="0" memberValueDatatype="20" unbalanced="0"/>
    <cacheHierarchy uniqueName="[Table11].[state]" caption="state" attribute="1" defaultMemberUniqueName="[Table11].[state].[All]" allUniqueName="[Table11].[state].[All]" dimensionUniqueName="[Table11]" displayFolder="" count="0" memberValueDatatype="130" unbalanced="0"/>
    <cacheHierarchy uniqueName="[Table11].[total_tax_revenue]" caption="total_tax_revenue" attribute="1" defaultMemberUniqueName="[Table11].[total_tax_revenue].[All]" allUniqueName="[Table11].[total_tax_revenue].[All]" dimensionUniqueName="[Table11]" displayFolder="" count="0" memberValueDatatype="20" unbalanced="0"/>
    <cacheHierarchy uniqueName="[Table12].[state]" caption="state" attribute="1" defaultMemberUniqueName="[Table12].[state].[All]" allUniqueName="[Table12].[state].[All]" dimensionUniqueName="[Table12]" displayFolder="" count="0" memberValueDatatype="130" unbalanced="0"/>
    <cacheHierarchy uniqueName="[Table12].[total_revenu_deficit]" caption="total_revenu_deficit" attribute="1" defaultMemberUniqueName="[Table12].[total_revenu_deficit].[All]" allUniqueName="[Table12].[total_revenu_deficit].[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_nominal_gsdp]" caption="total_nominal_gsdp" attribute="1" defaultMemberUniqueName="[Table14].[total_nominal_gsdp].[All]" allUniqueName="[Table14].[total_nominal_gsdp].[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social_sectr_exp]" caption="social_sectr_exp" attribute="1" defaultMemberUniqueName="[Table15].[social_sectr_exp].[All]" allUniqueName="[Table15].[social_sectr_exp].[All]" dimensionUniqueName="[Table15]" displayFolder="" count="0" memberValueDatatype="20" unbalanced="0"/>
    <cacheHierarchy uniqueName="[Measures].[__XL_Count Table_capital_expendtr]" caption="__XL_Count Table_capital_expendtr" measure="1" displayFolder="" measureGroup="Table_capital_expendtr" count="0" hidden="1"/>
    <cacheHierarchy uniqueName="[Measures].[__XL_Count Table_agg_expendtr]" caption="__XL_Count Table_agg_expendtr" measure="1" displayFolder="" measureGroup="Table_agg_expendtr" count="0" hidden="1"/>
    <cacheHierarchy uniqueName="[Measures].[__XL_Count Table_nominal_gsdp_sers]" caption="__XL_Count Table_nominal_gsdp_sers" measure="1" displayFolder="" measureGroup="Table_nominal_gsdp_sers" count="0" hidden="1"/>
    <cacheHierarchy uniqueName="[Measures].[__XL_Count Table_social_sector_expnditur]" caption="__XL_Count Table_social_sector_expnditur" measure="1" displayFolder="" measureGroup="Table_social_sector_expnditur" count="0" hidden="1"/>
    <cacheHierarchy uniqueName="[Measures].[__XL_Count Table_own_tax_revnu]" caption="__XL_Count Table_own_tax_revnu" measure="1" displayFolder="" measureGroup="Table_own_tax_revnu" count="0" hidden="1"/>
    <cacheHierarchy uniqueName="[Measures].[__XL_Count Table_revenue_deficts]" caption="__XL_Count Table_revenue_deficts" measure="1" displayFolder="" measureGroup="Table_revenue_deficts" count="0" hidden="1"/>
    <cacheHierarchy uniqueName="[Measures].[__XL_Count Table_revenue_expendtr]" caption="__XL_Count Table_revenue_expendtr" measure="1" displayFolder="" measureGroup="Table_revenue_expendtr" count="0" hidden="1"/>
    <cacheHierarchy uniqueName="[Measures].[__XL_Count Table_gross_fiscl_defict]" caption="__XL_Count Table_gross_fiscl_defict" measure="1" displayFolder="" measureGroup="Table_gross_fiscl_defict"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Range 5]" caption="__XL_Count Range 5" measure="1" displayFolder="" measureGroup="Range 5" count="0" hidden="1"/>
    <cacheHierarchy uniqueName="[Measures].[__XL_Count agg_expendtr  2]" caption="__XL_Count agg_expendtr  2" measure="1" displayFolder="" measureGroup="agg_expendtr  2" count="0" hidden="1"/>
    <cacheHierarchy uniqueName="[Measures].[__XL_Count Q6]" caption="__XL_Count Q6" measure="1" displayFolder="" measureGroup="Q6" count="0" hidden="1"/>
    <cacheHierarchy uniqueName="[Measures].[__XL_Count Q7]" caption="__XL_Count Q7" measure="1" displayFolder="" measureGroup="Q7" count="0" hidden="1"/>
    <cacheHierarchy uniqueName="[Measures].[__XL_Count Q7b]" caption="__XL_Count Q7b" measure="1" displayFolder="" measureGroup="Q7b" count="0" hidden="1"/>
    <cacheHierarchy uniqueName="[Measures].[__XL_Count Range 6]" caption="__XL_Count Range 6" measure="1" displayFolder="" measureGroup="Range 6" count="0" hidden="1"/>
    <cacheHierarchy uniqueName="[Measures].[__No measures defined]" caption="__No measures defined" measure="1" displayFolder="" count="0" hidden="1"/>
    <cacheHierarchy uniqueName="[Measures].[Sum of 1980_84]" caption="Sum of 1980_84" measure="1" displayFolder="" measureGroup="Table_capital_expendtr" count="0" hidden="1">
      <extLst>
        <ext xmlns:x15="http://schemas.microsoft.com/office/spreadsheetml/2010/11/main" uri="{B97F6D7D-B522-45F9-BDA1-12C45D357490}">
          <x15:cacheHierarchy aggregatedColumn="42"/>
        </ext>
      </extLst>
    </cacheHierarchy>
    <cacheHierarchy uniqueName="[Measures].[Sum of 1985_89]" caption="Sum of 1985_89" measure="1" displayFolder="" measureGroup="Table_capital_expendtr" count="0" hidden="1">
      <extLst>
        <ext xmlns:x15="http://schemas.microsoft.com/office/spreadsheetml/2010/11/main" uri="{B97F6D7D-B522-45F9-BDA1-12C45D357490}">
          <x15:cacheHierarchy aggregatedColumn="43"/>
        </ext>
      </extLst>
    </cacheHierarchy>
    <cacheHierarchy uniqueName="[Measures].[Sum of 1990_94]" caption="Sum of 1990_94" measure="1" displayFolder="" measureGroup="Table_capital_expendtr" count="0" hidden="1">
      <extLst>
        <ext xmlns:x15="http://schemas.microsoft.com/office/spreadsheetml/2010/11/main" uri="{B97F6D7D-B522-45F9-BDA1-12C45D357490}">
          <x15:cacheHierarchy aggregatedColumn="44"/>
        </ext>
      </extLst>
    </cacheHierarchy>
    <cacheHierarchy uniqueName="[Measures].[Sum of 1995_99]" caption="Sum of 1995_99" measure="1" displayFolder="" measureGroup="Table_capital_expendtr" count="0" hidden="1">
      <extLst>
        <ext xmlns:x15="http://schemas.microsoft.com/office/spreadsheetml/2010/11/main" uri="{B97F6D7D-B522-45F9-BDA1-12C45D357490}">
          <x15:cacheHierarchy aggregatedColumn="45"/>
        </ext>
      </extLst>
    </cacheHierarchy>
    <cacheHierarchy uniqueName="[Measures].[Sum of 2000_04]" caption="Sum of 2000_04" measure="1" displayFolder="" measureGroup="Table_capital_expendtr" count="0" hidden="1">
      <extLst>
        <ext xmlns:x15="http://schemas.microsoft.com/office/spreadsheetml/2010/11/main" uri="{B97F6D7D-B522-45F9-BDA1-12C45D357490}">
          <x15:cacheHierarchy aggregatedColumn="46"/>
        </ext>
      </extLst>
    </cacheHierarchy>
    <cacheHierarchy uniqueName="[Measures].[Sum of 2005_09]" caption="Sum of 2005_09" measure="1" displayFolder="" measureGroup="Table_capital_expendtr" count="0" hidden="1">
      <extLst>
        <ext xmlns:x15="http://schemas.microsoft.com/office/spreadsheetml/2010/11/main" uri="{B97F6D7D-B522-45F9-BDA1-12C45D357490}">
          <x15:cacheHierarchy aggregatedColumn="47"/>
        </ext>
      </extLst>
    </cacheHierarchy>
    <cacheHierarchy uniqueName="[Measures].[Sum of 2010_14]" caption="Sum of 2010_14" measure="1" displayFolder="" measureGroup="Table_capital_expendtr" count="0" hidden="1">
      <extLst>
        <ext xmlns:x15="http://schemas.microsoft.com/office/spreadsheetml/2010/11/main" uri="{B97F6D7D-B522-45F9-BDA1-12C45D357490}">
          <x15:cacheHierarchy aggregatedColumn="48"/>
        </ext>
      </extLst>
    </cacheHierarchy>
    <cacheHierarchy uniqueName="[Measures].[Sum of 2015_16]" caption="Sum of 2015_16" measure="1" displayFolder="" measureGroup="Table_capital_expendtr" count="0" hidden="1">
      <extLst>
        <ext xmlns:x15="http://schemas.microsoft.com/office/spreadsheetml/2010/11/main" uri="{B97F6D7D-B522-45F9-BDA1-12C45D357490}">
          <x15:cacheHierarchy aggregatedColumn="49"/>
        </ext>
      </extLst>
    </cacheHierarchy>
    <cacheHierarchy uniqueName="[Measures].[Sum of 1980_84 2]" caption="Sum of 1980_84 2" measure="1" displayFolder="" measureGroup="Table_agg_expendtr" count="0" hidden="1">
      <extLst>
        <ext xmlns:x15="http://schemas.microsoft.com/office/spreadsheetml/2010/11/main" uri="{B97F6D7D-B522-45F9-BDA1-12C45D357490}">
          <x15:cacheHierarchy aggregatedColumn="33"/>
        </ext>
      </extLst>
    </cacheHierarchy>
    <cacheHierarchy uniqueName="[Measures].[Sum of 1985_89 2]" caption="Sum of 1985_89 2" measure="1" displayFolder="" measureGroup="Table_agg_expendtr" count="0" hidden="1">
      <extLst>
        <ext xmlns:x15="http://schemas.microsoft.com/office/spreadsheetml/2010/11/main" uri="{B97F6D7D-B522-45F9-BDA1-12C45D357490}">
          <x15:cacheHierarchy aggregatedColumn="34"/>
        </ext>
      </extLst>
    </cacheHierarchy>
    <cacheHierarchy uniqueName="[Measures].[Sum of 1990_94 2]" caption="Sum of 1990_94 2" measure="1" displayFolder="" measureGroup="Table_agg_expendtr" count="0" hidden="1">
      <extLst>
        <ext xmlns:x15="http://schemas.microsoft.com/office/spreadsheetml/2010/11/main" uri="{B97F6D7D-B522-45F9-BDA1-12C45D357490}">
          <x15:cacheHierarchy aggregatedColumn="35"/>
        </ext>
      </extLst>
    </cacheHierarchy>
    <cacheHierarchy uniqueName="[Measures].[Sum of 1995_99 2]" caption="Sum of 1995_99 2" measure="1" displayFolder="" measureGroup="Table_agg_expendtr" count="0" hidden="1">
      <extLst>
        <ext xmlns:x15="http://schemas.microsoft.com/office/spreadsheetml/2010/11/main" uri="{B97F6D7D-B522-45F9-BDA1-12C45D357490}">
          <x15:cacheHierarchy aggregatedColumn="36"/>
        </ext>
      </extLst>
    </cacheHierarchy>
    <cacheHierarchy uniqueName="[Measures].[Sum of 2000_04 2]" caption="Sum of 2000_04 2" measure="1" displayFolder="" measureGroup="Table_agg_expendtr" count="0" hidden="1">
      <extLst>
        <ext xmlns:x15="http://schemas.microsoft.com/office/spreadsheetml/2010/11/main" uri="{B97F6D7D-B522-45F9-BDA1-12C45D357490}">
          <x15:cacheHierarchy aggregatedColumn="37"/>
        </ext>
      </extLst>
    </cacheHierarchy>
    <cacheHierarchy uniqueName="[Measures].[Sum of 2005_9]" caption="Sum of 2005_9" measure="1" displayFolder="" measureGroup="Table_agg_expendtr" count="0" hidden="1">
      <extLst>
        <ext xmlns:x15="http://schemas.microsoft.com/office/spreadsheetml/2010/11/main" uri="{B97F6D7D-B522-45F9-BDA1-12C45D357490}">
          <x15:cacheHierarchy aggregatedColumn="38"/>
        </ext>
      </extLst>
    </cacheHierarchy>
    <cacheHierarchy uniqueName="[Measures].[Sum of 2010_14 2]" caption="Sum of 2010_14 2" measure="1" displayFolder="" measureGroup="Table_agg_expendtr" count="0" hidden="1">
      <extLst>
        <ext xmlns:x15="http://schemas.microsoft.com/office/spreadsheetml/2010/11/main" uri="{B97F6D7D-B522-45F9-BDA1-12C45D357490}">
          <x15:cacheHierarchy aggregatedColumn="39"/>
        </ext>
      </extLst>
    </cacheHierarchy>
    <cacheHierarchy uniqueName="[Measures].[Sum of 2015_16 2]" caption="Sum of 2015_16 2" measure="1" displayFolder="" measureGroup="Table_agg_expendtr" count="0" hidden="1">
      <extLst>
        <ext xmlns:x15="http://schemas.microsoft.com/office/spreadsheetml/2010/11/main" uri="{B97F6D7D-B522-45F9-BDA1-12C45D357490}">
          <x15:cacheHierarchy aggregatedColumn="40"/>
        </ext>
      </extLst>
    </cacheHierarchy>
    <cacheHierarchy uniqueName="[Measures].[Sum of 1980_84 3]" caption="Sum of 1980_84 3" measure="1" displayFolder="" measureGroup="Table_nominal_gsdp_sers" count="0" hidden="1">
      <extLst>
        <ext xmlns:x15="http://schemas.microsoft.com/office/spreadsheetml/2010/11/main" uri="{B97F6D7D-B522-45F9-BDA1-12C45D357490}">
          <x15:cacheHierarchy aggregatedColumn="60"/>
        </ext>
      </extLst>
    </cacheHierarchy>
    <cacheHierarchy uniqueName="[Measures].[Sum of 1985_89 3]" caption="Sum of 1985_89 3" measure="1" displayFolder="" measureGroup="Table_nominal_gsdp_sers" count="0" hidden="1">
      <extLst>
        <ext xmlns:x15="http://schemas.microsoft.com/office/spreadsheetml/2010/11/main" uri="{B97F6D7D-B522-45F9-BDA1-12C45D357490}">
          <x15:cacheHierarchy aggregatedColumn="61"/>
        </ext>
      </extLst>
    </cacheHierarchy>
    <cacheHierarchy uniqueName="[Measures].[Sum of 1990_94 3]" caption="Sum of 1990_94 3" measure="1" displayFolder="" measureGroup="Table_nominal_gsdp_sers" count="0" hidden="1">
      <extLst>
        <ext xmlns:x15="http://schemas.microsoft.com/office/spreadsheetml/2010/11/main" uri="{B97F6D7D-B522-45F9-BDA1-12C45D357490}">
          <x15:cacheHierarchy aggregatedColumn="62"/>
        </ext>
      </extLst>
    </cacheHierarchy>
    <cacheHierarchy uniqueName="[Measures].[Sum of 1995_99 3]" caption="Sum of 1995_99 3" measure="1" displayFolder="" measureGroup="Table_nominal_gsdp_sers" count="0" hidden="1">
      <extLst>
        <ext xmlns:x15="http://schemas.microsoft.com/office/spreadsheetml/2010/11/main" uri="{B97F6D7D-B522-45F9-BDA1-12C45D357490}">
          <x15:cacheHierarchy aggregatedColumn="63"/>
        </ext>
      </extLst>
    </cacheHierarchy>
    <cacheHierarchy uniqueName="[Measures].[Sum of 2000_04 3]" caption="Sum of 2000_04 3" measure="1" displayFolder="" measureGroup="Table_nominal_gsdp_sers" count="0" hidden="1">
      <extLst>
        <ext xmlns:x15="http://schemas.microsoft.com/office/spreadsheetml/2010/11/main" uri="{B97F6D7D-B522-45F9-BDA1-12C45D357490}">
          <x15:cacheHierarchy aggregatedColumn="64"/>
        </ext>
      </extLst>
    </cacheHierarchy>
    <cacheHierarchy uniqueName="[Measures].[Sum of 2005_09 2]" caption="Sum of 2005_09 2" measure="1" displayFolder="" measureGroup="Table_nominal_gsdp_sers" count="0" hidden="1">
      <extLst>
        <ext xmlns:x15="http://schemas.microsoft.com/office/spreadsheetml/2010/11/main" uri="{B97F6D7D-B522-45F9-BDA1-12C45D357490}">
          <x15:cacheHierarchy aggregatedColumn="65"/>
        </ext>
      </extLst>
    </cacheHierarchy>
    <cacheHierarchy uniqueName="[Measures].[Sum of 2010_14 3]" caption="Sum of 2010_14 3" measure="1" displayFolder="" measureGroup="Table_nominal_gsdp_sers" count="0" hidden="1">
      <extLst>
        <ext xmlns:x15="http://schemas.microsoft.com/office/spreadsheetml/2010/11/main" uri="{B97F6D7D-B522-45F9-BDA1-12C45D357490}">
          <x15:cacheHierarchy aggregatedColumn="66"/>
        </ext>
      </extLst>
    </cacheHierarchy>
    <cacheHierarchy uniqueName="[Measures].[Sum of 2015_16 3]" caption="Sum of 2015_16 3" measure="1" displayFolder="" measureGroup="Table_nominal_gsdp_sers" count="0" hidden="1">
      <extLst>
        <ext xmlns:x15="http://schemas.microsoft.com/office/spreadsheetml/2010/11/main" uri="{B97F6D7D-B522-45F9-BDA1-12C45D357490}">
          <x15:cacheHierarchy aggregatedColumn="67"/>
        </ext>
      </extLst>
    </cacheHierarchy>
    <cacheHierarchy uniqueName="[Measures].[Sum of 1980_84 4]" caption="Sum of 1980_84 4" measure="1" displayFolder="" measureGroup="Table_social_sector_expnditur" count="0" hidden="1">
      <extLst>
        <ext xmlns:x15="http://schemas.microsoft.com/office/spreadsheetml/2010/11/main" uri="{B97F6D7D-B522-45F9-BDA1-12C45D357490}">
          <x15:cacheHierarchy aggregatedColumn="96"/>
        </ext>
      </extLst>
    </cacheHierarchy>
    <cacheHierarchy uniqueName="[Measures].[Sum of 1985_89 4]" caption="Sum of 1985_89 4" measure="1" displayFolder="" measureGroup="Table_social_sector_expnditur" count="0" hidden="1">
      <extLst>
        <ext xmlns:x15="http://schemas.microsoft.com/office/spreadsheetml/2010/11/main" uri="{B97F6D7D-B522-45F9-BDA1-12C45D357490}">
          <x15:cacheHierarchy aggregatedColumn="97"/>
        </ext>
      </extLst>
    </cacheHierarchy>
    <cacheHierarchy uniqueName="[Measures].[Sum of 1990_94 4]" caption="Sum of 1990_94 4" measure="1" displayFolder="" measureGroup="Table_social_sector_expnditur" count="0" hidden="1">
      <extLst>
        <ext xmlns:x15="http://schemas.microsoft.com/office/spreadsheetml/2010/11/main" uri="{B97F6D7D-B522-45F9-BDA1-12C45D357490}">
          <x15:cacheHierarchy aggregatedColumn="98"/>
        </ext>
      </extLst>
    </cacheHierarchy>
    <cacheHierarchy uniqueName="[Measures].[Sum of 1995_99 4]" caption="Sum of 1995_99 4" measure="1" displayFolder="" measureGroup="Table_social_sector_expnditur" count="0" hidden="1">
      <extLst>
        <ext xmlns:x15="http://schemas.microsoft.com/office/spreadsheetml/2010/11/main" uri="{B97F6D7D-B522-45F9-BDA1-12C45D357490}">
          <x15:cacheHierarchy aggregatedColumn="99"/>
        </ext>
      </extLst>
    </cacheHierarchy>
    <cacheHierarchy uniqueName="[Measures].[Sum of 2000_04 4]" caption="Sum of 2000_04 4" measure="1" displayFolder="" measureGroup="Table_social_sector_expnditur" count="0" hidden="1">
      <extLst>
        <ext xmlns:x15="http://schemas.microsoft.com/office/spreadsheetml/2010/11/main" uri="{B97F6D7D-B522-45F9-BDA1-12C45D357490}">
          <x15:cacheHierarchy aggregatedColumn="100"/>
        </ext>
      </extLst>
    </cacheHierarchy>
    <cacheHierarchy uniqueName="[Measures].[Sum of 2005_9 2]" caption="Sum of 2005_9 2" measure="1" displayFolder="" measureGroup="Table_social_sector_expnditur" count="0" hidden="1">
      <extLst>
        <ext xmlns:x15="http://schemas.microsoft.com/office/spreadsheetml/2010/11/main" uri="{B97F6D7D-B522-45F9-BDA1-12C45D357490}">
          <x15:cacheHierarchy aggregatedColumn="101"/>
        </ext>
      </extLst>
    </cacheHierarchy>
    <cacheHierarchy uniqueName="[Measures].[Sum of 2010_14 4]" caption="Sum of 2010_14 4" measure="1" displayFolder="" measureGroup="Table_social_sector_expnditur" count="0" hidden="1">
      <extLst>
        <ext xmlns:x15="http://schemas.microsoft.com/office/spreadsheetml/2010/11/main" uri="{B97F6D7D-B522-45F9-BDA1-12C45D357490}">
          <x15:cacheHierarchy aggregatedColumn="102"/>
        </ext>
      </extLst>
    </cacheHierarchy>
    <cacheHierarchy uniqueName="[Measures].[Sum of 2015_16 4]" caption="Sum of 2015_16 4" measure="1" displayFolder="" measureGroup="Table_social_sector_expnditur" count="0" hidden="1">
      <extLst>
        <ext xmlns:x15="http://schemas.microsoft.com/office/spreadsheetml/2010/11/main" uri="{B97F6D7D-B522-45F9-BDA1-12C45D357490}">
          <x15:cacheHierarchy aggregatedColumn="103"/>
        </ext>
      </extLst>
    </cacheHierarchy>
    <cacheHierarchy uniqueName="[Measures].[Sum of 1980_84 5]" caption="Sum of 1980_84 5" measure="1" displayFolder="" measureGroup="Table_own_tax_revnu" count="0" hidden="1">
      <extLst>
        <ext xmlns:x15="http://schemas.microsoft.com/office/spreadsheetml/2010/11/main" uri="{B97F6D7D-B522-45F9-BDA1-12C45D357490}">
          <x15:cacheHierarchy aggregatedColumn="69"/>
        </ext>
      </extLst>
    </cacheHierarchy>
    <cacheHierarchy uniqueName="[Measures].[Sum of 1985_89 5]" caption="Sum of 1985_89 5" measure="1" displayFolder="" measureGroup="Table_own_tax_revnu" count="0" hidden="1">
      <extLst>
        <ext xmlns:x15="http://schemas.microsoft.com/office/spreadsheetml/2010/11/main" uri="{B97F6D7D-B522-45F9-BDA1-12C45D357490}">
          <x15:cacheHierarchy aggregatedColumn="70"/>
        </ext>
      </extLst>
    </cacheHierarchy>
    <cacheHierarchy uniqueName="[Measures].[Sum of 1990_94 5]" caption="Sum of 1990_94 5" measure="1" displayFolder="" measureGroup="Table_own_tax_revnu" count="0" hidden="1">
      <extLst>
        <ext xmlns:x15="http://schemas.microsoft.com/office/spreadsheetml/2010/11/main" uri="{B97F6D7D-B522-45F9-BDA1-12C45D357490}">
          <x15:cacheHierarchy aggregatedColumn="71"/>
        </ext>
      </extLst>
    </cacheHierarchy>
    <cacheHierarchy uniqueName="[Measures].[Sum of 1995_99 5]" caption="Sum of 1995_99 5" measure="1" displayFolder="" measureGroup="Table_own_tax_revnu" count="0" hidden="1">
      <extLst>
        <ext xmlns:x15="http://schemas.microsoft.com/office/spreadsheetml/2010/11/main" uri="{B97F6D7D-B522-45F9-BDA1-12C45D357490}">
          <x15:cacheHierarchy aggregatedColumn="72"/>
        </ext>
      </extLst>
    </cacheHierarchy>
    <cacheHierarchy uniqueName="[Measures].[Sum of 2000_04 5]" caption="Sum of 2000_04 5" measure="1" displayFolder="" measureGroup="Table_own_tax_revnu" count="0" hidden="1">
      <extLst>
        <ext xmlns:x15="http://schemas.microsoft.com/office/spreadsheetml/2010/11/main" uri="{B97F6D7D-B522-45F9-BDA1-12C45D357490}">
          <x15:cacheHierarchy aggregatedColumn="73"/>
        </ext>
      </extLst>
    </cacheHierarchy>
    <cacheHierarchy uniqueName="[Measures].[Sum of 2005_09 3]" caption="Sum of 2005_09 3" measure="1" displayFolder="" measureGroup="Table_own_tax_revnu" count="0" hidden="1">
      <extLst>
        <ext xmlns:x15="http://schemas.microsoft.com/office/spreadsheetml/2010/11/main" uri="{B97F6D7D-B522-45F9-BDA1-12C45D357490}">
          <x15:cacheHierarchy aggregatedColumn="74"/>
        </ext>
      </extLst>
    </cacheHierarchy>
    <cacheHierarchy uniqueName="[Measures].[Sum of 2010_14 5]" caption="Sum of 2010_14 5" measure="1" displayFolder="" measureGroup="Table_own_tax_revnu" count="0" hidden="1">
      <extLst>
        <ext xmlns:x15="http://schemas.microsoft.com/office/spreadsheetml/2010/11/main" uri="{B97F6D7D-B522-45F9-BDA1-12C45D357490}">
          <x15:cacheHierarchy aggregatedColumn="75"/>
        </ext>
      </extLst>
    </cacheHierarchy>
    <cacheHierarchy uniqueName="[Measures].[Sum of 2015_16 5]" caption="Sum of 2015_16 5" measure="1" displayFolder="" measureGroup="Table_own_tax_revnu" count="0" hidden="1">
      <extLst>
        <ext xmlns:x15="http://schemas.microsoft.com/office/spreadsheetml/2010/11/main" uri="{B97F6D7D-B522-45F9-BDA1-12C45D357490}">
          <x15:cacheHierarchy aggregatedColumn="76"/>
        </ext>
      </extLst>
    </cacheHierarchy>
    <cacheHierarchy uniqueName="[Measures].[Sum of 1980_85]" caption="Sum of 1980_85" measure="1" displayFolder="" measureGroup="Table_revenue_deficts" count="0" hidden="1">
      <extLst>
        <ext xmlns:x15="http://schemas.microsoft.com/office/spreadsheetml/2010/11/main" uri="{B97F6D7D-B522-45F9-BDA1-12C45D357490}">
          <x15:cacheHierarchy aggregatedColumn="78"/>
        </ext>
      </extLst>
    </cacheHierarchy>
    <cacheHierarchy uniqueName="[Measures].[Sum of 1986_90]" caption="Sum of 1986_90" measure="1" displayFolder="" measureGroup="Table_revenue_deficts" count="0" hidden="1">
      <extLst>
        <ext xmlns:x15="http://schemas.microsoft.com/office/spreadsheetml/2010/11/main" uri="{B97F6D7D-B522-45F9-BDA1-12C45D357490}">
          <x15:cacheHierarchy aggregatedColumn="79"/>
        </ext>
      </extLst>
    </cacheHierarchy>
    <cacheHierarchy uniqueName="[Measures].[Sum of 1991_95]" caption="Sum of 1991_95" measure="1" displayFolder="" measureGroup="Table_revenue_deficts" count="0" hidden="1">
      <extLst>
        <ext xmlns:x15="http://schemas.microsoft.com/office/spreadsheetml/2010/11/main" uri="{B97F6D7D-B522-45F9-BDA1-12C45D357490}">
          <x15:cacheHierarchy aggregatedColumn="80"/>
        </ext>
      </extLst>
    </cacheHierarchy>
    <cacheHierarchy uniqueName="[Measures].[Sum of 1995_00]" caption="Sum of 1995_00" measure="1" displayFolder="" measureGroup="Table_revenue_deficts" count="0" hidden="1">
      <extLst>
        <ext xmlns:x15="http://schemas.microsoft.com/office/spreadsheetml/2010/11/main" uri="{B97F6D7D-B522-45F9-BDA1-12C45D357490}">
          <x15:cacheHierarchy aggregatedColumn="81"/>
        </ext>
      </extLst>
    </cacheHierarchy>
    <cacheHierarchy uniqueName="[Measures].[Sum of 2000_05]" caption="Sum of 2000_05" measure="1" displayFolder="" measureGroup="Table_revenue_deficts" count="0" hidden="1">
      <extLst>
        <ext xmlns:x15="http://schemas.microsoft.com/office/spreadsheetml/2010/11/main" uri="{B97F6D7D-B522-45F9-BDA1-12C45D357490}">
          <x15:cacheHierarchy aggregatedColumn="82"/>
        </ext>
      </extLst>
    </cacheHierarchy>
    <cacheHierarchy uniqueName="[Measures].[Sum of 2005_10]" caption="Sum of 2005_10" measure="1" displayFolder="" measureGroup="Table_revenue_deficts" count="0" hidden="1">
      <extLst>
        <ext xmlns:x15="http://schemas.microsoft.com/office/spreadsheetml/2010/11/main" uri="{B97F6D7D-B522-45F9-BDA1-12C45D357490}">
          <x15:cacheHierarchy aggregatedColumn="83"/>
        </ext>
      </extLst>
    </cacheHierarchy>
    <cacheHierarchy uniqueName="[Measures].[Sum of 2010_15]" caption="Sum of 2010_15" measure="1" displayFolder="" measureGroup="Table_revenue_deficts" count="0" hidden="1">
      <extLst>
        <ext xmlns:x15="http://schemas.microsoft.com/office/spreadsheetml/2010/11/main" uri="{B97F6D7D-B522-45F9-BDA1-12C45D357490}">
          <x15:cacheHierarchy aggregatedColumn="84"/>
        </ext>
      </extLst>
    </cacheHierarchy>
    <cacheHierarchy uniqueName="[Measures].[Sum of 2015_16 6]" caption="Sum of 2015_16 6" measure="1" displayFolder="" measureGroup="Table_revenue_deficts" count="0" hidden="1">
      <extLst>
        <ext xmlns:x15="http://schemas.microsoft.com/office/spreadsheetml/2010/11/main" uri="{B97F6D7D-B522-45F9-BDA1-12C45D357490}">
          <x15:cacheHierarchy aggregatedColumn="85"/>
        </ext>
      </extLst>
    </cacheHierarchy>
    <cacheHierarchy uniqueName="[Measures].[Sum of 1980_84 6]" caption="Sum of 1980_84 6" measure="1" displayFolder="" measureGroup="Table_revenue_expendtr" count="0" hidden="1">
      <extLst>
        <ext xmlns:x15="http://schemas.microsoft.com/office/spreadsheetml/2010/11/main" uri="{B97F6D7D-B522-45F9-BDA1-12C45D357490}">
          <x15:cacheHierarchy aggregatedColumn="87"/>
        </ext>
      </extLst>
    </cacheHierarchy>
    <cacheHierarchy uniqueName="[Measures].[Sum of 1985_89 6]" caption="Sum of 1985_89 6" measure="1" displayFolder="" measureGroup="Table_revenue_expendtr" count="0" hidden="1">
      <extLst>
        <ext xmlns:x15="http://schemas.microsoft.com/office/spreadsheetml/2010/11/main" uri="{B97F6D7D-B522-45F9-BDA1-12C45D357490}">
          <x15:cacheHierarchy aggregatedColumn="88"/>
        </ext>
      </extLst>
    </cacheHierarchy>
    <cacheHierarchy uniqueName="[Measures].[Sum of 1990_94 6]" caption="Sum of 1990_94 6" measure="1" displayFolder="" measureGroup="Table_revenue_expendtr" count="0" hidden="1">
      <extLst>
        <ext xmlns:x15="http://schemas.microsoft.com/office/spreadsheetml/2010/11/main" uri="{B97F6D7D-B522-45F9-BDA1-12C45D357490}">
          <x15:cacheHierarchy aggregatedColumn="89"/>
        </ext>
      </extLst>
    </cacheHierarchy>
    <cacheHierarchy uniqueName="[Measures].[Sum of 1995_99 6]" caption="Sum of 1995_99 6" measure="1" displayFolder="" measureGroup="Table_revenue_expendtr" count="0" hidden="1">
      <extLst>
        <ext xmlns:x15="http://schemas.microsoft.com/office/spreadsheetml/2010/11/main" uri="{B97F6D7D-B522-45F9-BDA1-12C45D357490}">
          <x15:cacheHierarchy aggregatedColumn="90"/>
        </ext>
      </extLst>
    </cacheHierarchy>
    <cacheHierarchy uniqueName="[Measures].[Sum of 2000_04 6]" caption="Sum of 2000_04 6" measure="1" displayFolder="" measureGroup="Table_revenue_expendtr" count="0" hidden="1">
      <extLst>
        <ext xmlns:x15="http://schemas.microsoft.com/office/spreadsheetml/2010/11/main" uri="{B97F6D7D-B522-45F9-BDA1-12C45D357490}">
          <x15:cacheHierarchy aggregatedColumn="91"/>
        </ext>
      </extLst>
    </cacheHierarchy>
    <cacheHierarchy uniqueName="[Measures].[Sum of 2005_09 4]" caption="Sum of 2005_09 4" measure="1" displayFolder="" measureGroup="Table_revenue_expendtr" count="0" hidden="1">
      <extLst>
        <ext xmlns:x15="http://schemas.microsoft.com/office/spreadsheetml/2010/11/main" uri="{B97F6D7D-B522-45F9-BDA1-12C45D357490}">
          <x15:cacheHierarchy aggregatedColumn="92"/>
        </ext>
      </extLst>
    </cacheHierarchy>
    <cacheHierarchy uniqueName="[Measures].[Sum of 2010_14 6]" caption="Sum of 2010_14 6" measure="1" displayFolder="" measureGroup="Table_revenue_expendtr" count="0" hidden="1">
      <extLst>
        <ext xmlns:x15="http://schemas.microsoft.com/office/spreadsheetml/2010/11/main" uri="{B97F6D7D-B522-45F9-BDA1-12C45D357490}">
          <x15:cacheHierarchy aggregatedColumn="93"/>
        </ext>
      </extLst>
    </cacheHierarchy>
    <cacheHierarchy uniqueName="[Measures].[Sum of 2015_16 7]" caption="Sum of 2015_16 7" measure="1" displayFolder="" measureGroup="Table_revenue_expendtr" count="0" hidden="1">
      <extLst>
        <ext xmlns:x15="http://schemas.microsoft.com/office/spreadsheetml/2010/11/main" uri="{B97F6D7D-B522-45F9-BDA1-12C45D357490}">
          <x15:cacheHierarchy aggregatedColumn="94"/>
        </ext>
      </extLst>
    </cacheHierarchy>
    <cacheHierarchy uniqueName="[Measures].[Sum of 1980_84 7]" caption="Sum of 1980_84 7" measure="1" displayFolder="" measureGroup="Table_gross_fiscl_defict" count="0" hidden="1">
      <extLst>
        <ext xmlns:x15="http://schemas.microsoft.com/office/spreadsheetml/2010/11/main" uri="{B97F6D7D-B522-45F9-BDA1-12C45D357490}">
          <x15:cacheHierarchy aggregatedColumn="51"/>
        </ext>
      </extLst>
    </cacheHierarchy>
    <cacheHierarchy uniqueName="[Measures].[Sum of 1985_89 7]" caption="Sum of 1985_89 7" measure="1" displayFolder="" measureGroup="Table_gross_fiscl_defict" count="0" hidden="1">
      <extLst>
        <ext xmlns:x15="http://schemas.microsoft.com/office/spreadsheetml/2010/11/main" uri="{B97F6D7D-B522-45F9-BDA1-12C45D357490}">
          <x15:cacheHierarchy aggregatedColumn="52"/>
        </ext>
      </extLst>
    </cacheHierarchy>
    <cacheHierarchy uniqueName="[Measures].[Sum of 1990_94 7]" caption="Sum of 1990_94 7" measure="1" displayFolder="" measureGroup="Table_gross_fiscl_defict" count="0" hidden="1">
      <extLst>
        <ext xmlns:x15="http://schemas.microsoft.com/office/spreadsheetml/2010/11/main" uri="{B97F6D7D-B522-45F9-BDA1-12C45D357490}">
          <x15:cacheHierarchy aggregatedColumn="53"/>
        </ext>
      </extLst>
    </cacheHierarchy>
    <cacheHierarchy uniqueName="[Measures].[Sum of 1995_99 7]" caption="Sum of 1995_99 7" measure="1" displayFolder="" measureGroup="Table_gross_fiscl_defict" count="0" hidden="1">
      <extLst>
        <ext xmlns:x15="http://schemas.microsoft.com/office/spreadsheetml/2010/11/main" uri="{B97F6D7D-B522-45F9-BDA1-12C45D357490}">
          <x15:cacheHierarchy aggregatedColumn="54"/>
        </ext>
      </extLst>
    </cacheHierarchy>
    <cacheHierarchy uniqueName="[Measures].[Sum of 2000_04 7]" caption="Sum of 2000_04 7" measure="1" displayFolder="" measureGroup="Table_gross_fiscl_defict" count="0" hidden="1">
      <extLst>
        <ext xmlns:x15="http://schemas.microsoft.com/office/spreadsheetml/2010/11/main" uri="{B97F6D7D-B522-45F9-BDA1-12C45D357490}">
          <x15:cacheHierarchy aggregatedColumn="55"/>
        </ext>
      </extLst>
    </cacheHierarchy>
    <cacheHierarchy uniqueName="[Measures].[Sum of 2005_09 5]" caption="Sum of 2005_09 5" measure="1" displayFolder="" measureGroup="Table_gross_fiscl_defict" count="0" hidden="1">
      <extLst>
        <ext xmlns:x15="http://schemas.microsoft.com/office/spreadsheetml/2010/11/main" uri="{B97F6D7D-B522-45F9-BDA1-12C45D357490}">
          <x15:cacheHierarchy aggregatedColumn="56"/>
        </ext>
      </extLst>
    </cacheHierarchy>
    <cacheHierarchy uniqueName="[Measures].[Sum of 2010_14 7]" caption="Sum of 2010_14 7" measure="1" displayFolder="" measureGroup="Table_gross_fiscl_defict" count="0" hidden="1">
      <extLst>
        <ext xmlns:x15="http://schemas.microsoft.com/office/spreadsheetml/2010/11/main" uri="{B97F6D7D-B522-45F9-BDA1-12C45D357490}">
          <x15:cacheHierarchy aggregatedColumn="57"/>
        </ext>
      </extLst>
    </cacheHierarchy>
    <cacheHierarchy uniqueName="[Measures].[Sum of 2015_16 8]" caption="Sum of 2015_16 8" measure="1" displayFolder="" measureGroup="Table_gross_fiscl_defict" count="0" hidden="1">
      <extLst>
        <ext xmlns:x15="http://schemas.microsoft.com/office/spreadsheetml/2010/11/main" uri="{B97F6D7D-B522-45F9-BDA1-12C45D357490}">
          <x15:cacheHierarchy aggregatedColumn="58"/>
        </ext>
      </extLst>
    </cacheHierarchy>
    <cacheHierarchy uniqueName="[Measures].[Sum of total_capital_exp]" caption="Sum of total_capital_exp" measure="1" displayFolder="" measureGroup="Range 1" count="0" hidden="1">
      <extLst>
        <ext xmlns:x15="http://schemas.microsoft.com/office/spreadsheetml/2010/11/main" uri="{B97F6D7D-B522-45F9-BDA1-12C45D357490}">
          <x15:cacheHierarchy aggregatedColumn="21"/>
        </ext>
      </extLst>
    </cacheHierarchy>
    <cacheHierarchy uniqueName="[Measures].[Sum of total_gross_fiscal_deficit]" caption="Sum of total_gross_fiscal_deficit" measure="1" displayFolder="" measureGroup="Range 2" count="0" hidden="1">
      <extLst>
        <ext xmlns:x15="http://schemas.microsoft.com/office/spreadsheetml/2010/11/main" uri="{B97F6D7D-B522-45F9-BDA1-12C45D357490}">
          <x15:cacheHierarchy aggregatedColumn="23"/>
        </ext>
      </extLst>
    </cacheHierarchy>
    <cacheHierarchy uniqueName="[Measures].[Sum of total_aggr_exp]" caption="Sum of total_aggr_exp" measure="1" displayFolder="" measureGroup="Range 3" count="0" hidden="1">
      <extLst>
        <ext xmlns:x15="http://schemas.microsoft.com/office/spreadsheetml/2010/11/main" uri="{B97F6D7D-B522-45F9-BDA1-12C45D357490}">
          <x15:cacheHierarchy aggregatedColumn="25"/>
        </ext>
      </extLst>
    </cacheHierarchy>
    <cacheHierarchy uniqueName="[Measures].[Sum of total_nominal_gsdp]" caption="Sum of total_nominal_gsdp" measure="1" displayFolder="" measureGroup="Range 4" count="0" hidden="1">
      <extLst>
        <ext xmlns:x15="http://schemas.microsoft.com/office/spreadsheetml/2010/11/main" uri="{B97F6D7D-B522-45F9-BDA1-12C45D357490}">
          <x15:cacheHierarchy aggregatedColumn="27"/>
        </ext>
      </extLst>
    </cacheHierarchy>
    <cacheHierarchy uniqueName="[Measures].[Sum of total_tax_revenue]" caption="Sum of total_tax_revenue" measure="1" displayFolder="" measureGroup="Table11" count="0" hidden="1">
      <extLst>
        <ext xmlns:x15="http://schemas.microsoft.com/office/spreadsheetml/2010/11/main" uri="{B97F6D7D-B522-45F9-BDA1-12C45D357490}">
          <x15:cacheHierarchy aggregatedColumn="105"/>
        </ext>
      </extLst>
    </cacheHierarchy>
    <cacheHierarchy uniqueName="[Measures].[Sum of total_revenu_deficit]" caption="Sum of total_revenu_deficit" measure="1" displayFolder="" measureGroup="Table12" count="0" hidden="1">
      <extLst>
        <ext xmlns:x15="http://schemas.microsoft.com/office/spreadsheetml/2010/11/main" uri="{B97F6D7D-B522-45F9-BDA1-12C45D357490}">
          <x15:cacheHierarchy aggregatedColumn="107"/>
        </ext>
      </extLst>
    </cacheHierarchy>
    <cacheHierarchy uniqueName="[Measures].[Sum of total_nominal_gsdp 2]" caption="Sum of total_nominal_gsdp 2" measure="1" displayFolder="" measureGroup="Table14" count="0" hidden="1">
      <extLst>
        <ext xmlns:x15="http://schemas.microsoft.com/office/spreadsheetml/2010/11/main" uri="{B97F6D7D-B522-45F9-BDA1-12C45D357490}">
          <x15:cacheHierarchy aggregatedColumn="109"/>
        </ext>
      </extLst>
    </cacheHierarchy>
    <cacheHierarchy uniqueName="[Measures].[Sum of social_sectr_exp]" caption="Sum of social_sectr_exp" measure="1" displayFolder="" measureGroup="Table15" count="0" hidden="1">
      <extLst>
        <ext xmlns:x15="http://schemas.microsoft.com/office/spreadsheetml/2010/11/main" uri="{B97F6D7D-B522-45F9-BDA1-12C45D357490}">
          <x15:cacheHierarchy aggregatedColumn="111"/>
        </ext>
      </extLst>
    </cacheHierarchy>
    <cacheHierarchy uniqueName="[Measures].[Sum of total_revenue_exp]" caption="Sum of total_revenue_exp" measure="1" displayFolder="" measureGroup="Range 5" count="0" hidden="1">
      <extLst>
        <ext xmlns:x15="http://schemas.microsoft.com/office/spreadsheetml/2010/11/main" uri="{B97F6D7D-B522-45F9-BDA1-12C45D357490}">
          <x15:cacheHierarchy aggregatedColumn="29"/>
        </ext>
      </extLst>
    </cacheHierarchy>
    <cacheHierarchy uniqueName="[Measures].[Sum of Avg_og_GFD]" caption="Sum of Avg_og_GFD" measure="1" displayFolder="" measureGroup="Q6" count="0" hidden="1">
      <extLst>
        <ext xmlns:x15="http://schemas.microsoft.com/office/spreadsheetml/2010/11/main" uri="{B97F6D7D-B522-45F9-BDA1-12C45D357490}">
          <x15:cacheHierarchy aggregatedColumn="10"/>
        </ext>
      </extLst>
    </cacheHierarchy>
    <cacheHierarchy uniqueName="[Measures].[Sum of avg_tax_revenue]" caption="Sum of avg_tax_revenue" measure="1" displayFolder="" measureGroup="Q7" count="0" hidden="1">
      <extLst>
        <ext xmlns:x15="http://schemas.microsoft.com/office/spreadsheetml/2010/11/main" uri="{B97F6D7D-B522-45F9-BDA1-12C45D357490}">
          <x15:cacheHierarchy aggregatedColumn="12"/>
        </ext>
      </extLst>
    </cacheHierarchy>
    <cacheHierarchy uniqueName="[Measures].[Sum of avg_nominal_gsdp]" caption="Sum of avg_nominal_gsdp" measure="1" displayFolder="" measureGroup="Q7" count="0" hidden="1">
      <extLst>
        <ext xmlns:x15="http://schemas.microsoft.com/office/spreadsheetml/2010/11/main" uri="{B97F6D7D-B522-45F9-BDA1-12C45D357490}">
          <x15:cacheHierarchy aggregatedColumn="13"/>
        </ext>
      </extLst>
    </cacheHierarchy>
    <cacheHierarchy uniqueName="[Measures].[Sum of avg_aggregate_expenditure]" caption="Sum of avg_aggregate_expenditure" measure="1" displayFolder="" measureGroup="Q7" count="0" hidden="1">
      <extLst>
        <ext xmlns:x15="http://schemas.microsoft.com/office/spreadsheetml/2010/11/main" uri="{B97F6D7D-B522-45F9-BDA1-12C45D357490}">
          <x15:cacheHierarchy aggregatedColumn="14"/>
        </ext>
      </extLst>
    </cacheHierarchy>
    <cacheHierarchy uniqueName="[Measures].[Sum of Profit_or_loss]" caption="Sum of Profit_or_loss" measure="1" displayFolder="" measureGroup="Q7b" count="0" hidden="1">
      <extLst>
        <ext xmlns:x15="http://schemas.microsoft.com/office/spreadsheetml/2010/11/main" uri="{B97F6D7D-B522-45F9-BDA1-12C45D357490}">
          <x15:cacheHierarchy aggregatedColumn="16"/>
        </ext>
      </extLst>
    </cacheHierarchy>
    <cacheHierarchy uniqueName="[Measures].[Sum of avg_of_capital_expenditure]" caption="Sum of avg_of_capital_expenditure" measure="1" displayFolder="" measureGroup="Q7b" count="0" hidden="1">
      <extLst>
        <ext xmlns:x15="http://schemas.microsoft.com/office/spreadsheetml/2010/11/main" uri="{B97F6D7D-B522-45F9-BDA1-12C45D357490}">
          <x15:cacheHierarchy aggregatedColumn="17"/>
        </ext>
      </extLst>
    </cacheHierarchy>
  </cacheHierarchies>
  <kpis count="0"/>
  <dimensions count="24">
    <dimension name="agg_expendtr  2" uniqueName="[agg_expendtr  2]" caption="agg_expendtr  2"/>
    <dimension measure="1" name="Measures" uniqueName="[Measures]" caption="Measures"/>
    <dimension name="Q6" uniqueName="[Q6]" caption="Q6"/>
    <dimension name="Q7" uniqueName="[Q7]" caption="Q7"/>
    <dimension name="Q7b" uniqueName="[Q7b]" caption="Q7b"/>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Range 5" uniqueName="[Range 5]" caption="Range 5"/>
    <dimension name="Range 6" uniqueName="[Range 6]" caption="Range 6"/>
    <dimension name="Table_agg_expendtr" uniqueName="[Table_agg_expendtr]" caption="Table_agg_expendtr"/>
    <dimension name="Table_capital_expendtr" uniqueName="[Table_capital_expendtr]" caption="Table_capital_expendtr"/>
    <dimension name="Table_gross_fiscl_defict" uniqueName="[Table_gross_fiscl_defict]" caption="Table_gross_fiscl_defict"/>
    <dimension name="Table_nominal_gsdp_sers" uniqueName="[Table_nominal_gsdp_sers]" caption="Table_nominal_gsdp_sers"/>
    <dimension name="Table_own_tax_revnu" uniqueName="[Table_own_tax_revnu]" caption="Table_own_tax_revnu"/>
    <dimension name="Table_revenue_deficts" uniqueName="[Table_revenue_deficts]" caption="Table_revenue_deficts"/>
    <dimension name="Table_revenue_expendtr" uniqueName="[Table_revenue_expendtr]" caption="Table_revenue_expendtr"/>
    <dimension name="Table_social_sector_expnditur" uniqueName="[Table_social_sector_expnditur]" caption="Table_social_sector_expnditur"/>
    <dimension name="Table11" uniqueName="[Table11]" caption="Table11"/>
    <dimension name="Table12" uniqueName="[Table12]" caption="Table12"/>
    <dimension name="Table14" uniqueName="[Table14]" caption="Table14"/>
    <dimension name="Table15" uniqueName="[Table15]" caption="Table15"/>
  </dimensions>
  <measureGroups count="23">
    <measureGroup name="agg_expendtr  2" caption="agg_expendtr  2"/>
    <measureGroup name="Q6" caption="Q6"/>
    <measureGroup name="Q7" caption="Q7"/>
    <measureGroup name="Q7b" caption="Q7b"/>
    <measureGroup name="Range" caption="Range"/>
    <measureGroup name="Range 1" caption="Range 1"/>
    <measureGroup name="Range 2" caption="Range 2"/>
    <measureGroup name="Range 3" caption="Range 3"/>
    <measureGroup name="Range 4" caption="Range 4"/>
    <measureGroup name="Range 5" caption="Range 5"/>
    <measureGroup name="Range 6" caption="Range 6"/>
    <measureGroup name="Table_agg_expendtr" caption="Table_agg_expendtr"/>
    <measureGroup name="Table_capital_expendtr" caption="Table_capital_expendtr"/>
    <measureGroup name="Table_gross_fiscl_defict" caption="Table_gross_fiscl_defict"/>
    <measureGroup name="Table_nominal_gsdp_sers" caption="Table_nominal_gsdp_sers"/>
    <measureGroup name="Table_own_tax_revnu" caption="Table_own_tax_revnu"/>
    <measureGroup name="Table_revenue_deficts" caption="Table_revenue_deficts"/>
    <measureGroup name="Table_revenue_expendtr" caption="Table_revenue_expendtr"/>
    <measureGroup name="Table_social_sector_expnditur" caption="Table_social_sector_expnditur"/>
    <measureGroup name="Table11" caption="Table11"/>
    <measureGroup name="Table12" caption="Table12"/>
    <measureGroup name="Table14" caption="Table14"/>
    <measureGroup name="Table15" caption="Table15"/>
  </measureGroups>
  <maps count="50">
    <map measureGroup="0" dimension="0"/>
    <map measureGroup="1" dimension="2"/>
    <map measureGroup="2" dimension="3"/>
    <map measureGroup="2" dimension="5"/>
    <map measureGroup="2" dimension="12"/>
    <map measureGroup="3" dimension="4"/>
    <map measureGroup="3" dimension="5"/>
    <map measureGroup="3" dimension="12"/>
    <map measureGroup="4" dimension="5"/>
    <map measureGroup="4" dimension="12"/>
    <map measureGroup="5" dimension="6"/>
    <map measureGroup="5" dimension="12"/>
    <map measureGroup="6" dimension="6"/>
    <map measureGroup="6" dimension="7"/>
    <map measureGroup="6" dimension="12"/>
    <map measureGroup="7" dimension="6"/>
    <map measureGroup="7" dimension="8"/>
    <map measureGroup="7" dimension="12"/>
    <map measureGroup="8" dimension="9"/>
    <map measureGroup="9" dimension="6"/>
    <map measureGroup="9" dimension="10"/>
    <map measureGroup="9" dimension="12"/>
    <map measureGroup="10" dimension="11"/>
    <map measureGroup="11" dimension="12"/>
    <map measureGroup="12" dimension="12"/>
    <map measureGroup="12" dimension="13"/>
    <map measureGroup="13" dimension="12"/>
    <map measureGroup="13" dimension="14"/>
    <map measureGroup="14" dimension="12"/>
    <map measureGroup="14" dimension="15"/>
    <map measureGroup="15" dimension="12"/>
    <map measureGroup="15" dimension="16"/>
    <map measureGroup="16" dimension="12"/>
    <map measureGroup="16" dimension="17"/>
    <map measureGroup="17" dimension="12"/>
    <map measureGroup="17" dimension="18"/>
    <map measureGroup="18" dimension="12"/>
    <map measureGroup="18" dimension="19"/>
    <map measureGroup="19" dimension="6"/>
    <map measureGroup="19" dimension="12"/>
    <map measureGroup="19" dimension="20"/>
    <map measureGroup="20" dimension="6"/>
    <map measureGroup="20" dimension="12"/>
    <map measureGroup="20" dimension="21"/>
    <map measureGroup="21" dimension="6"/>
    <map measureGroup="21" dimension="12"/>
    <map measureGroup="21" dimension="22"/>
    <map measureGroup="22" dimension="6"/>
    <map measureGroup="22" dimension="12"/>
    <map measureGroup="22" dimension="23"/>
  </maps>
  <extLst>
    <ext xmlns:x14="http://schemas.microsoft.com/office/spreadsheetml/2009/9/main" uri="{725AE2AE-9491-48be-B2B4-4EB974FC3084}">
      <x14:pivotCacheDefinition slicerData="1" pivotCacheId="144057976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n v="0.97523774202008484"/>
  </r>
  <r>
    <x v="1"/>
    <n v="0.92148898876415586"/>
  </r>
  <r>
    <x v="2"/>
    <n v="0.89770857979438179"/>
  </r>
  <r>
    <x v="3"/>
    <n v="0.95764158185420478"/>
  </r>
  <r>
    <x v="4"/>
    <n v="0.92611041184793885"/>
  </r>
  <r>
    <x v="5"/>
    <n v="0.99302546238688094"/>
  </r>
  <r>
    <x v="6"/>
    <n v="0.97073151684643311"/>
  </r>
  <r>
    <x v="7"/>
    <n v="0.95256012026117665"/>
  </r>
  <r>
    <x v="8"/>
    <n v="0.93611855080746975"/>
  </r>
  <r>
    <x v="9"/>
    <n v="0.96999230743785314"/>
  </r>
  <r>
    <x v="10"/>
    <n v="0.92848991900412858"/>
  </r>
  <r>
    <x v="11"/>
    <n v="0.99116709951161108"/>
  </r>
  <r>
    <x v="12"/>
    <n v="0.99395246717470398"/>
  </r>
  <r>
    <x v="13"/>
    <n v="0.93533951041166863"/>
  </r>
  <r>
    <x v="14"/>
    <n v="0.96347738445436759"/>
  </r>
  <r>
    <x v="15"/>
    <n v="0.90166150714486315"/>
  </r>
  <r>
    <x v="16"/>
    <n v="0.987946548088808"/>
  </r>
  <r>
    <x v="17"/>
    <n v="0.89197987093953157"/>
  </r>
  <r>
    <x v="18"/>
    <n v="0.96444962631995246"/>
  </r>
  <r>
    <x v="19"/>
    <n v="0.52157654295400502"/>
  </r>
  <r>
    <x v="20"/>
    <n v="0.97020044430798358"/>
  </r>
  <r>
    <x v="21"/>
    <n v="0.96657039683736967"/>
  </r>
  <r>
    <x v="22"/>
    <n v="0.95402409561486001"/>
  </r>
  <r>
    <x v="23"/>
    <n v="0.96947154017188264"/>
  </r>
  <r>
    <x v="24"/>
    <n v="0.68170124064209492"/>
  </r>
  <r>
    <x v="25"/>
    <n v="0.33975148730375893"/>
  </r>
  <r>
    <x v="26"/>
    <n v="0.91858658609646826"/>
  </r>
  <r>
    <x v="27"/>
    <n v="0.96439922053460858"/>
  </r>
  <r>
    <x v="28"/>
    <n v="0.96478559195221913"/>
  </r>
  <r>
    <x v="29"/>
    <n v="0.88592364343111318"/>
  </r>
  <r>
    <x v="30"/>
    <n v="0.998386681972534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x v="0"/>
  </r>
  <r>
    <x v="1"/>
    <x v="1"/>
  </r>
  <r>
    <x v="2"/>
    <x v="2"/>
  </r>
  <r>
    <x v="3"/>
    <x v="3"/>
  </r>
  <r>
    <x v="4"/>
    <x v="4"/>
  </r>
  <r>
    <x v="5"/>
    <x v="5"/>
  </r>
  <r>
    <x v="6"/>
    <x v="6"/>
  </r>
  <r>
    <x v="7"/>
    <x v="7"/>
  </r>
  <r>
    <x v="8"/>
    <x v="8"/>
  </r>
  <r>
    <x v="9"/>
    <x v="9"/>
  </r>
  <r>
    <x v="10"/>
    <x v="10"/>
  </r>
  <r>
    <x v="11"/>
    <x v="11"/>
  </r>
  <r>
    <x v="12"/>
    <x v="12"/>
  </r>
  <r>
    <x v="13"/>
    <x v="13"/>
  </r>
  <r>
    <x v="14"/>
    <x v="14"/>
  </r>
  <r>
    <x v="15"/>
    <x v="15"/>
  </r>
  <r>
    <x v="16"/>
    <x v="16"/>
  </r>
  <r>
    <x v="17"/>
    <x v="17"/>
  </r>
  <r>
    <x v="18"/>
    <x v="18"/>
  </r>
  <r>
    <x v="19"/>
    <x v="19"/>
  </r>
  <r>
    <x v="20"/>
    <x v="20"/>
  </r>
  <r>
    <x v="21"/>
    <x v="21"/>
  </r>
  <r>
    <x v="22"/>
    <x v="22"/>
  </r>
  <r>
    <x v="23"/>
    <x v="23"/>
  </r>
  <r>
    <x v="24"/>
    <x v="24"/>
  </r>
  <r>
    <x v="25"/>
    <x v="25"/>
  </r>
  <r>
    <x v="26"/>
    <x v="26"/>
  </r>
  <r>
    <x v="27"/>
    <x v="27"/>
  </r>
  <r>
    <x v="28"/>
    <x v="28"/>
  </r>
  <r>
    <x v="29"/>
    <x v="29"/>
  </r>
  <r>
    <x v="30"/>
    <x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ADFEAA-CE31-4FC5-9CB1-295E83ADA6DA}" name="PivotTable4"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36:I38"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_84" fld="1" baseField="0" baseItem="0"/>
    <dataField name="Sum of 1985_89" fld="2" baseField="0" baseItem="0"/>
    <dataField name="Sum of 1990_94" fld="3" baseField="0" baseItem="0"/>
    <dataField name="Sum of 1995_99" fld="4" baseField="0" baseItem="0"/>
    <dataField name="Sum of 2000_04" fld="5" baseField="0" baseItem="0"/>
    <dataField name="Sum of 2005_9" fld="6" baseField="0" baseItem="0"/>
    <dataField name="Sum of 2010_14" fld="7" baseField="0" baseItem="0"/>
    <dataField name="Sum of 2015_16" fld="8" baseField="0" baseItem="0"/>
  </dataFields>
  <chartFormats count="8">
    <chartFormat chart="3" format="16" series="1">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1"/>
          </reference>
        </references>
      </pivotArea>
    </chartFormat>
    <chartFormat chart="3" format="18" series="1">
      <pivotArea type="data" outline="0" fieldPosition="0">
        <references count="1">
          <reference field="4294967294" count="1" selected="0">
            <x v="2"/>
          </reference>
        </references>
      </pivotArea>
    </chartFormat>
    <chartFormat chart="3" format="19" series="1">
      <pivotArea type="data" outline="0" fieldPosition="0">
        <references count="1">
          <reference field="4294967294" count="1" selected="0">
            <x v="3"/>
          </reference>
        </references>
      </pivotArea>
    </chartFormat>
    <chartFormat chart="3" format="20" series="1">
      <pivotArea type="data" outline="0" fieldPosition="0">
        <references count="1">
          <reference field="4294967294" count="1" selected="0">
            <x v="4"/>
          </reference>
        </references>
      </pivotArea>
    </chartFormat>
    <chartFormat chart="3" format="21" series="1">
      <pivotArea type="data" outline="0" fieldPosition="0">
        <references count="1">
          <reference field="4294967294" count="1" selected="0">
            <x v="5"/>
          </reference>
        </references>
      </pivotArea>
    </chartFormat>
    <chartFormat chart="3" format="22" series="1">
      <pivotArea type="data" outline="0" fieldPosition="0">
        <references count="1">
          <reference field="4294967294" count="1" selected="0">
            <x v="6"/>
          </reference>
        </references>
      </pivotArea>
    </chartFormat>
    <chartFormat chart="3" format="23" series="1">
      <pivotArea type="data" outline="0" fieldPosition="0">
        <references count="1">
          <reference field="4294967294" count="1" selected="0">
            <x v="7"/>
          </reference>
        </references>
      </pivotArea>
    </chartFormat>
  </chartFormat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agg_expendtr].[State].&amp;[Andhra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Table_social_sector_expnditur">
        <x15:activeTabTopLevelEntity name="[Table_social_sector_expnditur]"/>
        <x15:activeTabTopLevelEntity name="[Table_agg_expendt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55735E-DE6B-49ED-839A-BD343304AA50}" name="PivotTable6"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35:I37"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_85" fld="1" baseField="0" baseItem="0"/>
    <dataField name="Sum of 1986_90" fld="2" baseField="0" baseItem="0"/>
    <dataField name="Sum of 1991_95" fld="3" baseField="0" baseItem="0"/>
    <dataField name="Sum of 1995_00" fld="4" baseField="0" baseItem="0"/>
    <dataField name="Sum of 2000_05" fld="5" baseField="0" baseItem="0"/>
    <dataField name="Sum of 2005_10" fld="6" baseField="0" baseItem="0"/>
    <dataField name="Sum of 2010_15" fld="7" baseField="0" baseItem="0"/>
    <dataField name="Sum of 2015_16" fld="8" baseField="0" baseItem="0"/>
  </dataFields>
  <chartFormats count="8">
    <chartFormat chart="3" format="16" series="1">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1"/>
          </reference>
        </references>
      </pivotArea>
    </chartFormat>
    <chartFormat chart="3" format="18" series="1">
      <pivotArea type="data" outline="0" fieldPosition="0">
        <references count="1">
          <reference field="4294967294" count="1" selected="0">
            <x v="2"/>
          </reference>
        </references>
      </pivotArea>
    </chartFormat>
    <chartFormat chart="3" format="19" series="1">
      <pivotArea type="data" outline="0" fieldPosition="0">
        <references count="1">
          <reference field="4294967294" count="1" selected="0">
            <x v="3"/>
          </reference>
        </references>
      </pivotArea>
    </chartFormat>
    <chartFormat chart="3" format="20" series="1">
      <pivotArea type="data" outline="0" fieldPosition="0">
        <references count="1">
          <reference field="4294967294" count="1" selected="0">
            <x v="4"/>
          </reference>
        </references>
      </pivotArea>
    </chartFormat>
    <chartFormat chart="3" format="21" series="1">
      <pivotArea type="data" outline="0" fieldPosition="0">
        <references count="1">
          <reference field="4294967294" count="1" selected="0">
            <x v="5"/>
          </reference>
        </references>
      </pivotArea>
    </chartFormat>
    <chartFormat chart="3" format="22" series="1">
      <pivotArea type="data" outline="0" fieldPosition="0">
        <references count="1">
          <reference field="4294967294" count="1" selected="0">
            <x v="6"/>
          </reference>
        </references>
      </pivotArea>
    </chartFormat>
    <chartFormat chart="3" format="23" series="1">
      <pivotArea type="data" outline="0" fieldPosition="0">
        <references count="1">
          <reference field="4294967294" count="1" selected="0">
            <x v="7"/>
          </reference>
        </references>
      </pivotArea>
    </chartFormat>
  </chartFormat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agg_expendtr].[State].&amp;[Andhra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Table_revenue_deficts">
        <x15:activeTabTopLevelEntity name="[Table_revenue_deficts]"/>
        <x15:activeTabTopLevelEntity name="[Table_agg_expendt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55CE94-10FA-475C-806C-09B235590161}" name="PivotTable5"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5:I37"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_84" fld="1" baseField="0" baseItem="0"/>
    <dataField name="Sum of 1985_89" fld="2" baseField="0" baseItem="0"/>
    <dataField name="Sum of 1990_94" fld="3" baseField="0" baseItem="0"/>
    <dataField name="Sum of 1995_99" fld="4" baseField="0" baseItem="0"/>
    <dataField name="Sum of 2000_04" fld="5" baseField="0" baseItem="0"/>
    <dataField name="Sum of 2005_09" fld="6" baseField="0" baseItem="0"/>
    <dataField name="Sum of 2010_14" fld="7" baseField="0" baseItem="0"/>
    <dataField name="Sum of 2015_16" fld="8" baseField="0" baseItem="0"/>
  </dataFields>
  <chartFormats count="1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1" format="5" series="1">
      <pivotArea type="data" outline="0" fieldPosition="0">
        <references count="1">
          <reference field="4294967294" count="1" selected="0">
            <x v="5"/>
          </reference>
        </references>
      </pivotArea>
    </chartFormat>
    <chartFormat chart="1" format="6" series="1">
      <pivotArea type="data" outline="0" fieldPosition="0">
        <references count="1">
          <reference field="4294967294" count="1" selected="0">
            <x v="6"/>
          </reference>
        </references>
      </pivotArea>
    </chartFormat>
    <chartFormat chart="1" format="7" series="1">
      <pivotArea type="data" outline="0" fieldPosition="0">
        <references count="1">
          <reference field="4294967294" count="1" selected="0">
            <x v="7"/>
          </reference>
        </references>
      </pivotArea>
    </chartFormat>
    <chartFormat chart="4" format="16"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1"/>
          </reference>
        </references>
      </pivotArea>
    </chartFormat>
    <chartFormat chart="4" format="18" series="1">
      <pivotArea type="data" outline="0" fieldPosition="0">
        <references count="1">
          <reference field="4294967294" count="1" selected="0">
            <x v="2"/>
          </reference>
        </references>
      </pivotArea>
    </chartFormat>
    <chartFormat chart="4" format="19" series="1">
      <pivotArea type="data" outline="0" fieldPosition="0">
        <references count="1">
          <reference field="4294967294" count="1" selected="0">
            <x v="3"/>
          </reference>
        </references>
      </pivotArea>
    </chartFormat>
    <chartFormat chart="4" format="20" series="1">
      <pivotArea type="data" outline="0" fieldPosition="0">
        <references count="1">
          <reference field="4294967294" count="1" selected="0">
            <x v="4"/>
          </reference>
        </references>
      </pivotArea>
    </chartFormat>
    <chartFormat chart="4" format="21" series="1">
      <pivotArea type="data" outline="0" fieldPosition="0">
        <references count="1">
          <reference field="4294967294" count="1" selected="0">
            <x v="5"/>
          </reference>
        </references>
      </pivotArea>
    </chartFormat>
    <chartFormat chart="4" format="22" series="1">
      <pivotArea type="data" outline="0" fieldPosition="0">
        <references count="1">
          <reference field="4294967294" count="1" selected="0">
            <x v="6"/>
          </reference>
        </references>
      </pivotArea>
    </chartFormat>
    <chartFormat chart="4" format="23" series="1">
      <pivotArea type="data" outline="0" fieldPosition="0">
        <references count="1">
          <reference field="4294967294" count="1" selected="0">
            <x v="7"/>
          </reference>
        </references>
      </pivotArea>
    </chartFormat>
  </chartFormat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agg_expendtr].[State].&amp;[Andhra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Table_own_tax_revnu">
        <x15:activeTabTopLevelEntity name="[Table_own_tax_revnu]"/>
        <x15:activeTabTopLevelEntity name="[Table_agg_expendt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43703A-7696-41B1-9099-46AC4F006E7E}" name="PivotTable3"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Nominal GSDP series">
  <location ref="A35:I37"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_84" fld="1" baseField="0" baseItem="0"/>
    <dataField name="Sum of 1985_89" fld="2" baseField="0" baseItem="0"/>
    <dataField name="Sum of 1990_94" fld="3" baseField="0" baseItem="0"/>
    <dataField name="Sum of 1995_99" fld="4" baseField="0" baseItem="0"/>
    <dataField name="Sum of 2000_04" fld="5" baseField="0" baseItem="0"/>
    <dataField name="Sum of 2005_09" fld="6" baseField="0" baseItem="0"/>
    <dataField name="Sum of 2010_14" fld="7" baseField="0" baseItem="0"/>
    <dataField name="Sum of 2015_16" fld="8" baseField="0" baseItem="0"/>
  </dataFields>
  <chartFormats count="8">
    <chartFormat chart="4" format="16"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1"/>
          </reference>
        </references>
      </pivotArea>
    </chartFormat>
    <chartFormat chart="4" format="18" series="1">
      <pivotArea type="data" outline="0" fieldPosition="0">
        <references count="1">
          <reference field="4294967294" count="1" selected="0">
            <x v="2"/>
          </reference>
        </references>
      </pivotArea>
    </chartFormat>
    <chartFormat chart="4" format="19" series="1">
      <pivotArea type="data" outline="0" fieldPosition="0">
        <references count="1">
          <reference field="4294967294" count="1" selected="0">
            <x v="3"/>
          </reference>
        </references>
      </pivotArea>
    </chartFormat>
    <chartFormat chart="4" format="20" series="1">
      <pivotArea type="data" outline="0" fieldPosition="0">
        <references count="1">
          <reference field="4294967294" count="1" selected="0">
            <x v="4"/>
          </reference>
        </references>
      </pivotArea>
    </chartFormat>
    <chartFormat chart="4" format="21" series="1">
      <pivotArea type="data" outline="0" fieldPosition="0">
        <references count="1">
          <reference field="4294967294" count="1" selected="0">
            <x v="5"/>
          </reference>
        </references>
      </pivotArea>
    </chartFormat>
    <chartFormat chart="4" format="22" series="1">
      <pivotArea type="data" outline="0" fieldPosition="0">
        <references count="1">
          <reference field="4294967294" count="1" selected="0">
            <x v="6"/>
          </reference>
        </references>
      </pivotArea>
    </chartFormat>
    <chartFormat chart="4" format="23" series="1">
      <pivotArea type="data" outline="0" fieldPosition="0">
        <references count="1">
          <reference field="4294967294" count="1" selected="0">
            <x v="7"/>
          </reference>
        </references>
      </pivotArea>
    </chartFormat>
  </chartFormat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agg_expendtr].[State].&amp;[Andhra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Table_nominal_gsdp_sers">
        <x15:activeTabTopLevelEntity name="[Table_nominal_gsdp_sers]"/>
        <x15:activeTabTopLevelEntity name="[Table_agg_expendt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F18B4F-5D6F-4B27-80BB-092CF9AE047C}" name="PivotTable8"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5:I37"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_84" fld="1" baseField="0" baseItem="0"/>
    <dataField name="Sum of 1985_89" fld="2" baseField="0" baseItem="0"/>
    <dataField name="Sum of 1990_94" fld="3" baseField="0" baseItem="0"/>
    <dataField name="Sum of 1995_99" fld="4" baseField="0" baseItem="0"/>
    <dataField name="Sum of 2000_04" fld="5" baseField="0" baseItem="0"/>
    <dataField name="Sum of 2005_09" fld="6" baseField="0" baseItem="0"/>
    <dataField name="Sum of 2010_14" fld="7" baseField="0" baseItem="0"/>
    <dataField name="Sum of 2015_16" fld="8" baseField="0" baseItem="0"/>
  </dataFields>
  <chartFormats count="1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1" format="5" series="1">
      <pivotArea type="data" outline="0" fieldPosition="0">
        <references count="1">
          <reference field="4294967294" count="1" selected="0">
            <x v="5"/>
          </reference>
        </references>
      </pivotArea>
    </chartFormat>
    <chartFormat chart="1" format="6" series="1">
      <pivotArea type="data" outline="0" fieldPosition="0">
        <references count="1">
          <reference field="4294967294" count="1" selected="0">
            <x v="6"/>
          </reference>
        </references>
      </pivotArea>
    </chartFormat>
    <chartFormat chart="1" format="7" series="1">
      <pivotArea type="data" outline="0" fieldPosition="0">
        <references count="1">
          <reference field="4294967294" count="1" selected="0">
            <x v="7"/>
          </reference>
        </references>
      </pivotArea>
    </chartFormat>
    <chartFormat chart="3" format="16" series="1">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1"/>
          </reference>
        </references>
      </pivotArea>
    </chartFormat>
    <chartFormat chart="3" format="18" series="1">
      <pivotArea type="data" outline="0" fieldPosition="0">
        <references count="1">
          <reference field="4294967294" count="1" selected="0">
            <x v="2"/>
          </reference>
        </references>
      </pivotArea>
    </chartFormat>
    <chartFormat chart="3" format="19" series="1">
      <pivotArea type="data" outline="0" fieldPosition="0">
        <references count="1">
          <reference field="4294967294" count="1" selected="0">
            <x v="3"/>
          </reference>
        </references>
      </pivotArea>
    </chartFormat>
    <chartFormat chart="3" format="20" series="1">
      <pivotArea type="data" outline="0" fieldPosition="0">
        <references count="1">
          <reference field="4294967294" count="1" selected="0">
            <x v="4"/>
          </reference>
        </references>
      </pivotArea>
    </chartFormat>
    <chartFormat chart="3" format="21" series="1">
      <pivotArea type="data" outline="0" fieldPosition="0">
        <references count="1">
          <reference field="4294967294" count="1" selected="0">
            <x v="5"/>
          </reference>
        </references>
      </pivotArea>
    </chartFormat>
    <chartFormat chart="3" format="22" series="1">
      <pivotArea type="data" outline="0" fieldPosition="0">
        <references count="1">
          <reference field="4294967294" count="1" selected="0">
            <x v="6"/>
          </reference>
        </references>
      </pivotArea>
    </chartFormat>
    <chartFormat chart="3" format="23" series="1">
      <pivotArea type="data" outline="0" fieldPosition="0">
        <references count="1">
          <reference field="4294967294" count="1" selected="0">
            <x v="7"/>
          </reference>
        </references>
      </pivotArea>
    </chartFormat>
  </chartFormat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agg_expendtr].[State].&amp;[Andhra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Table_gross_fiscl_defict">
        <x15:activeTabTopLevelEntity name="[Table_gross_fiscl_defict]"/>
        <x15:activeTabTopLevelEntity name="[Table_agg_expendt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3927E4-36D4-48F1-BC67-8BDF59127BE0}"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5:I37"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_84" fld="1" baseField="0" baseItem="0"/>
    <dataField name="Sum of 1985_89" fld="2" baseField="0" baseItem="0"/>
    <dataField name="Sum of 1990_94" fld="3" baseField="0" baseItem="0"/>
    <dataField name="Sum of 1995_99" fld="4" baseField="0" baseItem="0"/>
    <dataField name="Sum of 2000_04" fld="5" baseField="0" baseItem="0"/>
    <dataField name="Sum of 2005_09" fld="6" baseField="0" baseItem="0"/>
    <dataField name="Sum of 2010_14" fld="7" baseField="0" baseItem="0"/>
    <dataField name="Sum of 2015_16" fld="8" baseField="0" baseItem="0"/>
  </dataFields>
  <chartFormats count="2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1" format="5" series="1">
      <pivotArea type="data" outline="0" fieldPosition="0">
        <references count="1">
          <reference field="4294967294" count="1" selected="0">
            <x v="5"/>
          </reference>
        </references>
      </pivotArea>
    </chartFormat>
    <chartFormat chart="1" format="6" series="1">
      <pivotArea type="data" outline="0" fieldPosition="0">
        <references count="1">
          <reference field="4294967294" count="1" selected="0">
            <x v="6"/>
          </reference>
        </references>
      </pivotArea>
    </chartFormat>
    <chartFormat chart="1" format="7" series="1">
      <pivotArea type="data" outline="0" fieldPosition="0">
        <references count="1">
          <reference field="4294967294" count="1" selected="0">
            <x v="7"/>
          </reference>
        </references>
      </pivotArea>
    </chartFormat>
    <chartFormat chart="3" format="16" series="1">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1"/>
          </reference>
        </references>
      </pivotArea>
    </chartFormat>
    <chartFormat chart="3" format="18" series="1">
      <pivotArea type="data" outline="0" fieldPosition="0">
        <references count="1">
          <reference field="4294967294" count="1" selected="0">
            <x v="2"/>
          </reference>
        </references>
      </pivotArea>
    </chartFormat>
    <chartFormat chart="3" format="19" series="1">
      <pivotArea type="data" outline="0" fieldPosition="0">
        <references count="1">
          <reference field="4294967294" count="1" selected="0">
            <x v="3"/>
          </reference>
        </references>
      </pivotArea>
    </chartFormat>
    <chartFormat chart="3" format="20" series="1">
      <pivotArea type="data" outline="0" fieldPosition="0">
        <references count="1">
          <reference field="4294967294" count="1" selected="0">
            <x v="4"/>
          </reference>
        </references>
      </pivotArea>
    </chartFormat>
    <chartFormat chart="3" format="21" series="1">
      <pivotArea type="data" outline="0" fieldPosition="0">
        <references count="1">
          <reference field="4294967294" count="1" selected="0">
            <x v="5"/>
          </reference>
        </references>
      </pivotArea>
    </chartFormat>
    <chartFormat chart="3" format="22" series="1">
      <pivotArea type="data" outline="0" fieldPosition="0">
        <references count="1">
          <reference field="4294967294" count="1" selected="0">
            <x v="6"/>
          </reference>
        </references>
      </pivotArea>
    </chartFormat>
    <chartFormat chart="3" format="23" series="1">
      <pivotArea type="data" outline="0" fieldPosition="0">
        <references count="1">
          <reference field="4294967294" count="1" selected="0">
            <x v="7"/>
          </reference>
        </references>
      </pivotArea>
    </chartFormat>
    <chartFormat chart="6" format="32" series="1">
      <pivotArea type="data" outline="0" fieldPosition="0">
        <references count="1">
          <reference field="4294967294" count="1" selected="0">
            <x v="0"/>
          </reference>
        </references>
      </pivotArea>
    </chartFormat>
    <chartFormat chart="6" format="33" series="1">
      <pivotArea type="data" outline="0" fieldPosition="0">
        <references count="1">
          <reference field="4294967294" count="1" selected="0">
            <x v="1"/>
          </reference>
        </references>
      </pivotArea>
    </chartFormat>
    <chartFormat chart="6" format="34" series="1">
      <pivotArea type="data" outline="0" fieldPosition="0">
        <references count="1">
          <reference field="4294967294" count="1" selected="0">
            <x v="2"/>
          </reference>
        </references>
      </pivotArea>
    </chartFormat>
    <chartFormat chart="6" format="35" series="1">
      <pivotArea type="data" outline="0" fieldPosition="0">
        <references count="1">
          <reference field="4294967294" count="1" selected="0">
            <x v="3"/>
          </reference>
        </references>
      </pivotArea>
    </chartFormat>
    <chartFormat chart="6" format="36" series="1">
      <pivotArea type="data" outline="0" fieldPosition="0">
        <references count="1">
          <reference field="4294967294" count="1" selected="0">
            <x v="4"/>
          </reference>
        </references>
      </pivotArea>
    </chartFormat>
    <chartFormat chart="6" format="37" series="1">
      <pivotArea type="data" outline="0" fieldPosition="0">
        <references count="1">
          <reference field="4294967294" count="1" selected="0">
            <x v="5"/>
          </reference>
        </references>
      </pivotArea>
    </chartFormat>
    <chartFormat chart="6" format="38" series="1">
      <pivotArea type="data" outline="0" fieldPosition="0">
        <references count="1">
          <reference field="4294967294" count="1" selected="0">
            <x v="6"/>
          </reference>
        </references>
      </pivotArea>
    </chartFormat>
    <chartFormat chart="6" format="39" series="1">
      <pivotArea type="data" outline="0" fieldPosition="0">
        <references count="1">
          <reference field="4294967294" count="1" selected="0">
            <x v="7"/>
          </reference>
        </references>
      </pivotArea>
    </chartFormat>
  </chartFormat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agg_expendtr].[State].&amp;[Andhra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Table_capital_expendtr">
        <x15:activeTabTopLevelEntity name="[Table_capital_expendt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ABFE8E-2F54-4AB0-8C37-573F2E8FA482}"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F35:G66" firstHeaderRow="1" firstDataRow="1" firstDataCol="1"/>
  <pivotFields count="2">
    <pivotField axis="axisRow" showAll="0">
      <items count="32">
        <item x="0"/>
        <item x="1"/>
        <item x="2"/>
        <item x="3"/>
        <item x="4"/>
        <item x="29"/>
        <item x="5"/>
        <item x="6"/>
        <item x="7"/>
        <item x="8"/>
        <item x="9"/>
        <item x="10"/>
        <item x="11"/>
        <item x="12"/>
        <item x="13"/>
        <item x="14"/>
        <item x="15"/>
        <item x="16"/>
        <item x="17"/>
        <item x="18"/>
        <item x="19"/>
        <item x="30"/>
        <item x="20"/>
        <item x="21"/>
        <item x="22"/>
        <item x="23"/>
        <item x="24"/>
        <item x="25"/>
        <item x="26"/>
        <item x="27"/>
        <item x="28"/>
        <item t="default"/>
      </items>
    </pivotField>
    <pivotField dataField="1"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corr" fld="1" baseField="0" baseItem="0" numFmtId="164"/>
  </dataFields>
  <formats count="4">
    <format dxfId="15">
      <pivotArea collapsedLevelsAreSubtotals="1" fieldPosition="0">
        <references count="1">
          <reference field="0" count="30">
            <x v="1"/>
            <x v="2"/>
            <x v="3"/>
            <x v="4"/>
            <x v="5"/>
            <x v="6"/>
            <x v="7"/>
            <x v="8"/>
            <x v="9"/>
            <x v="10"/>
            <x v="11"/>
            <x v="12"/>
            <x v="13"/>
            <x v="14"/>
            <x v="15"/>
            <x v="16"/>
            <x v="17"/>
            <x v="18"/>
            <x v="19"/>
            <x v="20"/>
            <x v="21"/>
            <x v="22"/>
            <x v="23"/>
            <x v="24"/>
            <x v="25"/>
            <x v="26"/>
            <x v="27"/>
            <x v="28"/>
            <x v="29"/>
            <x v="30"/>
          </reference>
        </references>
      </pivotArea>
    </format>
    <format dxfId="14">
      <pivotArea grandRow="1" outline="0" collapsedLevelsAreSubtotals="1" fieldPosition="0"/>
    </format>
    <format dxfId="13">
      <pivotArea collapsedLevelsAreSubtotals="1" fieldPosition="0">
        <references count="1">
          <reference field="0" count="1">
            <x v="0"/>
          </reference>
        </references>
      </pivotArea>
    </format>
    <format dxfId="12">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28E3A8-DA8A-4C1F-9840-A28A2A2EC45F}" name="PivotTable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E36:F67" firstHeaderRow="1" firstDataRow="1" firstDataCol="1"/>
  <pivotFields count="2">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corr" fld="1" baseField="0" baseItem="0"/>
  </dataFields>
  <formats count="1">
    <format dxfId="9">
      <pivotArea collapsedLevelsAreSubtotals="1" fieldPosition="0">
        <references count="1">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rrl social_sectr &amp; tax_revenu!$B$34:$C$65">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B64828-DFBD-4AE8-BED9-768C54C542AB}" name="PivotTable15"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13:E24"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total_nominal_gsdp" fld="1" baseField="0" baseItem="0"/>
  </dataField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 1].[state].&amp;[Rajasthan]"/>
        <member name="[Range 1].[state].&amp;[Sikki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03">
      <autoFilter ref="A1">
        <filterColumn colId="0">
          <top10 val="10" filterVal="10"/>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3D6737-33DB-47EB-A946-66F756748DE4}" name="PivotTable16"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G13:H16" firstHeaderRow="1" firstDataRow="1" firstDataCol="1"/>
  <pivotFields count="3">
    <pivotField axis="axisRow" allDrilled="1" subtotalTop="0" showAll="0" measureFilter="1"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total_tax_revenue" fld="1" baseField="0" baseItem="0"/>
  </dataField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 1].[state].&amp;[Rajasthan]"/>
        <member name="[Range 1].[state].&amp;[Sikki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04">
      <autoFilter ref="A1">
        <filterColumn colId="0">
          <top10 val="10" filterVal="10"/>
        </filterColumn>
      </autoFilter>
    </filter>
  </filters>
  <rowHierarchiesUsage count="1">
    <rowHierarchyUsage hierarchyUsage="10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FBC5984-FFCA-4BCE-B5A9-37456C059166}" name="PivotTable19"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D47:E50" firstHeaderRow="1" firstDataRow="1" firstDataCol="1"/>
  <pivotFields count="3">
    <pivotField axis="axisRow" allDrilled="1" subtotalTop="0" showAll="0" measureFilter="1"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total_revenu_deficit" fld="1" baseField="0" baseItem="0"/>
  </dataField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 1].[state].&amp;[Rajasthan]"/>
        <member name="[Range 1].[state].&amp;[Sikki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05">
      <autoFilter ref="A1">
        <filterColumn colId="0">
          <top10 val="10" filterVal="10"/>
        </filterColumn>
      </autoFilter>
    </filter>
  </filters>
  <rowHierarchiesUsage count="1">
    <rowHierarchyUsage hierarchyUsage="10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5E8952E-4AA2-45AE-AE60-1CDC3CB513F5}" name="PivotTable21"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G47:H50" firstHeaderRow="1" firstDataRow="1" firstDataCol="1"/>
  <pivotFields count="3">
    <pivotField axis="axisRow" allDrilled="1" subtotalTop="0" showAll="0" measureFilter="1"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social_sectr_exp" fld="1" baseField="0" baseItem="0"/>
  </dataField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 1].[state].&amp;[Rajasthan]"/>
        <member name="[Range 1].[state].&amp;[Sikki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07">
      <autoFilter ref="A1">
        <filterColumn colId="0">
          <top10 val="10" filterVal="10"/>
        </filterColumn>
      </autoFilter>
    </filter>
  </filters>
  <rowHierarchiesUsage count="1">
    <rowHierarchyUsage hierarchyUsage="1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5]"/>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3A1DB7-85FD-4E0C-B34B-6A387B0C81DB}"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1:K12" firstHeaderRow="1" firstDataRow="1" firstDataCol="1"/>
  <pivotFields count="2">
    <pivotField axis="axisRow" showAll="0" measureFilter="1">
      <items count="32">
        <item x="0"/>
        <item x="1"/>
        <item x="2"/>
        <item x="3"/>
        <item x="4"/>
        <item x="29"/>
        <item x="5"/>
        <item x="6"/>
        <item x="7"/>
        <item x="8"/>
        <item x="9"/>
        <item x="10"/>
        <item x="11"/>
        <item x="12"/>
        <item x="13"/>
        <item x="14"/>
        <item x="15"/>
        <item x="16"/>
        <item x="17"/>
        <item x="18"/>
        <item x="19"/>
        <item x="30"/>
        <item x="20"/>
        <item x="21"/>
        <item x="22"/>
        <item x="23"/>
        <item x="24"/>
        <item x="25"/>
        <item x="26"/>
        <item x="27"/>
        <item x="28"/>
        <item t="default"/>
      </items>
    </pivotField>
    <pivotField dataField="1" showAll="0"/>
  </pivotFields>
  <rowFields count="1">
    <field x="0"/>
  </rowFields>
  <rowItems count="11">
    <i>
      <x/>
    </i>
    <i>
      <x v="3"/>
    </i>
    <i>
      <x v="7"/>
    </i>
    <i>
      <x v="12"/>
    </i>
    <i>
      <x v="14"/>
    </i>
    <i>
      <x v="15"/>
    </i>
    <i>
      <x v="23"/>
    </i>
    <i>
      <x v="25"/>
    </i>
    <i>
      <x v="28"/>
    </i>
    <i>
      <x v="30"/>
    </i>
    <i t="grand">
      <x/>
    </i>
  </rowItems>
  <colItems count="1">
    <i/>
  </colItems>
  <dataFields count="1">
    <dataField name="Sum of total_capital_exp" fld="1"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E78D1C-1F38-4CC2-8B57-CC231A51E817}" name="PivotTable20"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53:E56" firstHeaderRow="1" firstDataRow="1" firstDataCol="1"/>
  <pivotFields count="3">
    <pivotField axis="axisRow" allDrilled="1" subtotalTop="0" showAll="0" sortType="ascending"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total_nominal_gsdp" fld="1" baseField="0" baseItem="0"/>
  </dataField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 1].[state].&amp;[Rajasthan]"/>
        <member name="[Range 1].[state].&amp;[Sikki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4]"/>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A10D9C1-6CAC-4A10-86D0-BE9CD3708EFB}"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4:A35" firstHeaderRow="1" firstDataRow="1" firstDataCol="0"/>
  <pivotFields count="2">
    <pivotField showAll="0">
      <items count="32">
        <item x="0"/>
        <item x="1"/>
        <item x="2"/>
        <item x="3"/>
        <item x="4"/>
        <item x="29"/>
        <item x="5"/>
        <item x="6"/>
        <item x="7"/>
        <item x="8"/>
        <item x="9"/>
        <item x="10"/>
        <item x="11"/>
        <item x="12"/>
        <item x="13"/>
        <item x="14"/>
        <item x="15"/>
        <item x="16"/>
        <item x="17"/>
        <item x="18"/>
        <item x="19"/>
        <item x="30"/>
        <item x="20"/>
        <item x="21"/>
        <item x="22"/>
        <item x="23"/>
        <item x="24"/>
        <item x="25"/>
        <item x="26"/>
        <item x="27"/>
        <item x="28"/>
        <item t="default"/>
      </items>
    </pivotField>
    <pivotField dataField="1" showAll="0">
      <items count="32">
        <item x="30"/>
        <item x="22"/>
        <item x="17"/>
        <item x="16"/>
        <item x="5"/>
        <item x="18"/>
        <item x="1"/>
        <item x="15"/>
        <item x="25"/>
        <item x="24"/>
        <item x="27"/>
        <item x="8"/>
        <item x="4"/>
        <item x="10"/>
        <item x="2"/>
        <item x="20"/>
        <item x="7"/>
        <item x="9"/>
        <item x="12"/>
        <item x="19"/>
        <item x="29"/>
        <item x="28"/>
        <item x="3"/>
        <item x="21"/>
        <item x="13"/>
        <item x="11"/>
        <item x="23"/>
        <item x="6"/>
        <item x="0"/>
        <item x="14"/>
        <item x="26"/>
        <item t="default"/>
      </items>
    </pivotField>
  </pivotFields>
  <rowItems count="1">
    <i/>
  </rowItems>
  <colItems count="1">
    <i/>
  </colItems>
  <dataFields count="1">
    <dataField name="Sum of total_capital_exp"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9782BC9-123A-4204-A8A1-8D8649692FD2}" name="PivotTable13"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G1:H4" firstHeaderRow="1" firstDataRow="1" firstDataCol="1"/>
  <pivotFields count="3">
    <pivotField axis="axisRow" allDrilled="1" subtotalTop="0" showAll="0" measureFilter="1"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total_gross_fiscal_deficit" fld="1" baseField="0" baseItem="0"/>
  </dataField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 1].[state].&amp;[Rajasthan]"/>
        <member name="[Range 1].[state].&amp;[Sikki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01">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1ABA5AD-B4BD-40D7-BE04-0BA43C005307}" name="PivotTable2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D57:E60" firstHeaderRow="1" firstDataRow="1" firstDataCol="1"/>
  <pivotFields count="3">
    <pivotField axis="axisRow" allDrilled="1" subtotalTop="0" showAll="0" measureFilter="1"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total_revenue_exp" fld="1" baseField="0" baseItem="0"/>
  </dataField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 1].[state].&amp;[Rajasthan]"/>
        <member name="[Range 1].[state].&amp;[Sikki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08">
      <autoFilter ref="A1">
        <filterColumn colId="0">
          <top10 val="10" filterVal="10"/>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5]"/>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899227B-C38F-499A-9F41-7EC26AEAF540}" name="PivotTable14"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26:E29" firstHeaderRow="1" firstDataRow="1" firstDataCol="1"/>
  <pivotFields count="3">
    <pivotField axis="axisRow" allDrilled="1" subtotalTop="0" showAll="0" measureFilter="1"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total_aggr_exp" fld="1" baseField="0" baseItem="0"/>
  </dataField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 1].[state].&amp;[Rajasthan]"/>
        <member name="[Range 1].[state].&amp;[Sikki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202">
      <autoFilter ref="A1">
        <filterColumn colId="0">
          <top10 val="10" filterVal="10"/>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3]"/>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49815F6-55F7-4BD8-A387-844468B97E44}" name="PivotTable2"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Aggregate_exp">
  <location ref="A1:I3" firstHeaderRow="0" firstDataRow="1" firstDataCol="1"/>
  <pivotFields count="9">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_84" fld="1" baseField="0" baseItem="0"/>
    <dataField name="Sum of 1985_89" fld="2" baseField="0" baseItem="0"/>
    <dataField name="Sum of 1990_94" fld="3" baseField="0" baseItem="0"/>
    <dataField name="Sum of 1995_99" fld="4" baseField="0" baseItem="0"/>
    <dataField name="Sum of 2000_04" fld="5" baseField="0" baseItem="0"/>
    <dataField name="Sum of 2005_9" fld="6" baseField="0" baseItem="0"/>
    <dataField name="Sum of 2010_14" fld="7" baseField="0" baseItem="0"/>
    <dataField name="Sum of 2015_16" fld="8" baseField="0" baseItem="0"/>
  </dataFields>
  <chartFormats count="1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1" format="5" series="1">
      <pivotArea type="data" outline="0" fieldPosition="0">
        <references count="1">
          <reference field="4294967294" count="1" selected="0">
            <x v="5"/>
          </reference>
        </references>
      </pivotArea>
    </chartFormat>
    <chartFormat chart="1" format="6" series="1">
      <pivotArea type="data" outline="0" fieldPosition="0">
        <references count="1">
          <reference field="4294967294" count="1" selected="0">
            <x v="6"/>
          </reference>
        </references>
      </pivotArea>
    </chartFormat>
    <chartFormat chart="1" format="7" series="1">
      <pivotArea type="data" outline="0" fieldPosition="0">
        <references count="1">
          <reference field="4294967294" count="1" selected="0">
            <x v="7"/>
          </reference>
        </references>
      </pivotArea>
    </chartFormat>
    <chartFormat chart="3" format="16" series="1">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1"/>
          </reference>
        </references>
      </pivotArea>
    </chartFormat>
    <chartFormat chart="3" format="18" series="1">
      <pivotArea type="data" outline="0" fieldPosition="0">
        <references count="1">
          <reference field="4294967294" count="1" selected="0">
            <x v="2"/>
          </reference>
        </references>
      </pivotArea>
    </chartFormat>
    <chartFormat chart="3" format="19" series="1">
      <pivotArea type="data" outline="0" fieldPosition="0">
        <references count="1">
          <reference field="4294967294" count="1" selected="0">
            <x v="3"/>
          </reference>
        </references>
      </pivotArea>
    </chartFormat>
    <chartFormat chart="3" format="20" series="1">
      <pivotArea type="data" outline="0" fieldPosition="0">
        <references count="1">
          <reference field="4294967294" count="1" selected="0">
            <x v="4"/>
          </reference>
        </references>
      </pivotArea>
    </chartFormat>
    <chartFormat chart="3" format="21" series="1">
      <pivotArea type="data" outline="0" fieldPosition="0">
        <references count="1">
          <reference field="4294967294" count="1" selected="0">
            <x v="5"/>
          </reference>
        </references>
      </pivotArea>
    </chartFormat>
    <chartFormat chart="3" format="22" series="1">
      <pivotArea type="data" outline="0" fieldPosition="0">
        <references count="1">
          <reference field="4294967294" count="1" selected="0">
            <x v="6"/>
          </reference>
        </references>
      </pivotArea>
    </chartFormat>
    <chartFormat chart="3" format="23" series="1">
      <pivotArea type="data" outline="0" fieldPosition="0">
        <references count="1">
          <reference field="4294967294" count="1" selected="0">
            <x v="7"/>
          </reference>
        </references>
      </pivotArea>
    </chartFormat>
  </chartFormat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Table_agg_expendtr">
        <x15:activeTabTopLevelEntity name="[Table_agg_expendt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88AEFB4-6F63-473D-A222-9528F913DA75}" name="PivotTable7"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34:I36"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_84" fld="1" baseField="0" baseItem="0"/>
    <dataField name="Sum of 1985_89" fld="2" baseField="0" baseItem="0"/>
    <dataField name="Sum of 1990_94" fld="3" baseField="0" baseItem="0"/>
    <dataField name="Sum of 1995_99" fld="4" baseField="0" baseItem="0"/>
    <dataField name="Sum of 2000_04" fld="5" baseField="0" baseItem="0"/>
    <dataField name="Sum of 2005_09" fld="6" baseField="0" baseItem="0"/>
    <dataField name="Sum of 2010_14" fld="7" baseField="0" baseItem="0"/>
    <dataField name="Sum of 2015_16" fld="8" baseField="0" baseItem="0"/>
  </dataFields>
  <chartFormats count="2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1" format="5" series="1">
      <pivotArea type="data" outline="0" fieldPosition="0">
        <references count="1">
          <reference field="4294967294" count="1" selected="0">
            <x v="5"/>
          </reference>
        </references>
      </pivotArea>
    </chartFormat>
    <chartFormat chart="1" format="6" series="1">
      <pivotArea type="data" outline="0" fieldPosition="0">
        <references count="1">
          <reference field="4294967294" count="1" selected="0">
            <x v="6"/>
          </reference>
        </references>
      </pivotArea>
    </chartFormat>
    <chartFormat chart="1" format="7" series="1">
      <pivotArea type="data" outline="0" fieldPosition="0">
        <references count="1">
          <reference field="4294967294" count="1" selected="0">
            <x v="7"/>
          </reference>
        </references>
      </pivotArea>
    </chartFormat>
    <chartFormat chart="3" format="16" series="1">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1"/>
          </reference>
        </references>
      </pivotArea>
    </chartFormat>
    <chartFormat chart="3" format="18" series="1">
      <pivotArea type="data" outline="0" fieldPosition="0">
        <references count="1">
          <reference field="4294967294" count="1" selected="0">
            <x v="2"/>
          </reference>
        </references>
      </pivotArea>
    </chartFormat>
    <chartFormat chart="3" format="19" series="1">
      <pivotArea type="data" outline="0" fieldPosition="0">
        <references count="1">
          <reference field="4294967294" count="1" selected="0">
            <x v="3"/>
          </reference>
        </references>
      </pivotArea>
    </chartFormat>
    <chartFormat chart="3" format="20" series="1">
      <pivotArea type="data" outline="0" fieldPosition="0">
        <references count="1">
          <reference field="4294967294" count="1" selected="0">
            <x v="4"/>
          </reference>
        </references>
      </pivotArea>
    </chartFormat>
    <chartFormat chart="3" format="21" series="1">
      <pivotArea type="data" outline="0" fieldPosition="0">
        <references count="1">
          <reference field="4294967294" count="1" selected="0">
            <x v="5"/>
          </reference>
        </references>
      </pivotArea>
    </chartFormat>
    <chartFormat chart="3" format="22" series="1">
      <pivotArea type="data" outline="0" fieldPosition="0">
        <references count="1">
          <reference field="4294967294" count="1" selected="0">
            <x v="6"/>
          </reference>
        </references>
      </pivotArea>
    </chartFormat>
    <chartFormat chart="3" format="23" series="1">
      <pivotArea type="data" outline="0" fieldPosition="0">
        <references count="1">
          <reference field="4294967294" count="1" selected="0">
            <x v="7"/>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agg_expendtr].[State].&amp;[Andhra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Table_revenue_expendtr">
        <x15:activeTabTopLevelEntity name="[Table_revenue_expendtr]"/>
        <x15:activeTabTopLevelEntity name="[Table_agg_expendt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EEFAE15-70F1-4EC0-BA55-F52612260276}" name="PivotTable25" cacheId="58" applyNumberFormats="0" applyBorderFormats="0" applyFontFormats="0" applyPatternFormats="0" applyAlignmentFormats="0" applyWidthHeightFormats="1" dataCaption="Values" updatedVersion="8" minRefreshableVersion="3" visualTotals="0" useAutoFormatting="1" subtotalHiddenItems="1" rowGrandTotals="0" colGrandTotals="0" itemPrintTitles="1" createdVersion="8" indent="0" compact="0" outline="1" outlineData="1" compactData="0" multipleFieldFilters="0" chartFormat="17">
  <location ref="A1:B11" firstHeaderRow="1" firstDataRow="1" firstDataCol="1"/>
  <pivotFields count="3">
    <pivotField axis="axisRow" compact="0" allDrilled="1"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showAll="0" defaultSubtotal="0"/>
    <pivotField compact="0" allDrilled="1" showAll="0" dataSourceSort="1" defaultSubtotal="0" defaultAttributeDrillState="1"/>
  </pivotFields>
  <rowFields count="1">
    <field x="0"/>
  </rowFields>
  <rowItems count="10">
    <i>
      <x v="5"/>
    </i>
    <i>
      <x v="8"/>
    </i>
    <i>
      <x v="9"/>
    </i>
    <i>
      <x v="7"/>
    </i>
    <i>
      <x/>
    </i>
    <i>
      <x v="2"/>
    </i>
    <i>
      <x v="3"/>
    </i>
    <i>
      <x v="6"/>
    </i>
    <i>
      <x v="4"/>
    </i>
    <i>
      <x v="1"/>
    </i>
  </rowItems>
  <colItems count="1">
    <i/>
  </colItems>
  <dataFields count="1">
    <dataField name="percentage of GFD" fld="1" showDataAs="percentOfCol" baseField="0" baseItem="0" numFmtId="10"/>
  </dataFields>
  <chartFormats count="33">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0" count="1" selected="0">
            <x v="9"/>
          </reference>
        </references>
      </pivotArea>
    </chartFormat>
    <chartFormat chart="11" format="4">
      <pivotArea type="data" outline="0" fieldPosition="0">
        <references count="2">
          <reference field="4294967294" count="1" selected="0">
            <x v="0"/>
          </reference>
          <reference field="0" count="1" selected="0">
            <x v="8"/>
          </reference>
        </references>
      </pivotArea>
    </chartFormat>
    <chartFormat chart="11" format="5">
      <pivotArea type="data" outline="0" fieldPosition="0">
        <references count="2">
          <reference field="4294967294" count="1" selected="0">
            <x v="0"/>
          </reference>
          <reference field="0" count="1" selected="0">
            <x v="7"/>
          </reference>
        </references>
      </pivotArea>
    </chartFormat>
    <chartFormat chart="11" format="6">
      <pivotArea type="data" outline="0" fieldPosition="0">
        <references count="2">
          <reference field="4294967294" count="1" selected="0">
            <x v="0"/>
          </reference>
          <reference field="0" count="1" selected="0">
            <x v="6"/>
          </reference>
        </references>
      </pivotArea>
    </chartFormat>
    <chartFormat chart="11" format="7">
      <pivotArea type="data" outline="0" fieldPosition="0">
        <references count="2">
          <reference field="4294967294" count="1" selected="0">
            <x v="0"/>
          </reference>
          <reference field="0" count="1" selected="0">
            <x v="5"/>
          </reference>
        </references>
      </pivotArea>
    </chartFormat>
    <chartFormat chart="11" format="8">
      <pivotArea type="data" outline="0" fieldPosition="0">
        <references count="2">
          <reference field="4294967294" count="1" selected="0">
            <x v="0"/>
          </reference>
          <reference field="0" count="1" selected="0">
            <x v="4"/>
          </reference>
        </references>
      </pivotArea>
    </chartFormat>
    <chartFormat chart="11" format="9">
      <pivotArea type="data" outline="0" fieldPosition="0">
        <references count="2">
          <reference field="4294967294" count="1" selected="0">
            <x v="0"/>
          </reference>
          <reference field="0" count="1" selected="0">
            <x v="3"/>
          </reference>
        </references>
      </pivotArea>
    </chartFormat>
    <chartFormat chart="11" format="10">
      <pivotArea type="data" outline="0" fieldPosition="0">
        <references count="2">
          <reference field="4294967294" count="1" selected="0">
            <x v="0"/>
          </reference>
          <reference field="0" count="1" selected="0">
            <x v="2"/>
          </reference>
        </references>
      </pivotArea>
    </chartFormat>
    <chartFormat chart="11" format="11">
      <pivotArea type="data" outline="0" fieldPosition="0">
        <references count="2">
          <reference field="4294967294" count="1" selected="0">
            <x v="0"/>
          </reference>
          <reference field="0" count="1" selected="0">
            <x v="1"/>
          </reference>
        </references>
      </pivotArea>
    </chartFormat>
    <chartFormat chart="11" format="12">
      <pivotArea type="data" outline="0" fieldPosition="0">
        <references count="2">
          <reference field="4294967294" count="1" selected="0">
            <x v="0"/>
          </reference>
          <reference field="0"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0" count="1" selected="0">
            <x v="5"/>
          </reference>
        </references>
      </pivotArea>
    </chartFormat>
    <chartFormat chart="14" format="2">
      <pivotArea type="data" outline="0" fieldPosition="0">
        <references count="2">
          <reference field="4294967294" count="1" selected="0">
            <x v="0"/>
          </reference>
          <reference field="0" count="1" selected="0">
            <x v="8"/>
          </reference>
        </references>
      </pivotArea>
    </chartFormat>
    <chartFormat chart="14" format="3">
      <pivotArea type="data" outline="0" fieldPosition="0">
        <references count="2">
          <reference field="4294967294" count="1" selected="0">
            <x v="0"/>
          </reference>
          <reference field="0" count="1" selected="0">
            <x v="9"/>
          </reference>
        </references>
      </pivotArea>
    </chartFormat>
    <chartFormat chart="14" format="4">
      <pivotArea type="data" outline="0" fieldPosition="0">
        <references count="2">
          <reference field="4294967294" count="1" selected="0">
            <x v="0"/>
          </reference>
          <reference field="0" count="1" selected="0">
            <x v="7"/>
          </reference>
        </references>
      </pivotArea>
    </chartFormat>
    <chartFormat chart="14" format="5">
      <pivotArea type="data" outline="0" fieldPosition="0">
        <references count="2">
          <reference field="4294967294" count="1" selected="0">
            <x v="0"/>
          </reference>
          <reference field="0" count="1" selected="0">
            <x v="0"/>
          </reference>
        </references>
      </pivotArea>
    </chartFormat>
    <chartFormat chart="14" format="6">
      <pivotArea type="data" outline="0" fieldPosition="0">
        <references count="2">
          <reference field="4294967294" count="1" selected="0">
            <x v="0"/>
          </reference>
          <reference field="0" count="1" selected="0">
            <x v="2"/>
          </reference>
        </references>
      </pivotArea>
    </chartFormat>
    <chartFormat chart="14" format="7">
      <pivotArea type="data" outline="0" fieldPosition="0">
        <references count="2">
          <reference field="4294967294" count="1" selected="0">
            <x v="0"/>
          </reference>
          <reference field="0" count="1" selected="0">
            <x v="3"/>
          </reference>
        </references>
      </pivotArea>
    </chartFormat>
    <chartFormat chart="14" format="8">
      <pivotArea type="data" outline="0" fieldPosition="0">
        <references count="2">
          <reference field="4294967294" count="1" selected="0">
            <x v="0"/>
          </reference>
          <reference field="0" count="1" selected="0">
            <x v="6"/>
          </reference>
        </references>
      </pivotArea>
    </chartFormat>
    <chartFormat chart="14" format="9">
      <pivotArea type="data" outline="0" fieldPosition="0">
        <references count="2">
          <reference field="4294967294" count="1" selected="0">
            <x v="0"/>
          </reference>
          <reference field="0" count="1" selected="0">
            <x v="4"/>
          </reference>
        </references>
      </pivotArea>
    </chartFormat>
    <chartFormat chart="14" format="10">
      <pivotArea type="data" outline="0" fieldPosition="0">
        <references count="2">
          <reference field="4294967294" count="1" selected="0">
            <x v="0"/>
          </reference>
          <reference field="0" count="1" selected="0">
            <x v="1"/>
          </reference>
        </references>
      </pivotArea>
    </chartFormat>
    <chartFormat chart="16" format="22" series="1">
      <pivotArea type="data" outline="0" fieldPosition="0">
        <references count="1">
          <reference field="4294967294" count="1" selected="0">
            <x v="0"/>
          </reference>
        </references>
      </pivotArea>
    </chartFormat>
    <chartFormat chart="16" format="23">
      <pivotArea type="data" outline="0" fieldPosition="0">
        <references count="2">
          <reference field="4294967294" count="1" selected="0">
            <x v="0"/>
          </reference>
          <reference field="0" count="1" selected="0">
            <x v="5"/>
          </reference>
        </references>
      </pivotArea>
    </chartFormat>
    <chartFormat chart="16" format="24">
      <pivotArea type="data" outline="0" fieldPosition="0">
        <references count="2">
          <reference field="4294967294" count="1" selected="0">
            <x v="0"/>
          </reference>
          <reference field="0" count="1" selected="0">
            <x v="8"/>
          </reference>
        </references>
      </pivotArea>
    </chartFormat>
    <chartFormat chart="16" format="25">
      <pivotArea type="data" outline="0" fieldPosition="0">
        <references count="2">
          <reference field="4294967294" count="1" selected="0">
            <x v="0"/>
          </reference>
          <reference field="0" count="1" selected="0">
            <x v="9"/>
          </reference>
        </references>
      </pivotArea>
    </chartFormat>
    <chartFormat chart="16" format="26">
      <pivotArea type="data" outline="0" fieldPosition="0">
        <references count="2">
          <reference field="4294967294" count="1" selected="0">
            <x v="0"/>
          </reference>
          <reference field="0" count="1" selected="0">
            <x v="7"/>
          </reference>
        </references>
      </pivotArea>
    </chartFormat>
    <chartFormat chart="16" format="27">
      <pivotArea type="data" outline="0" fieldPosition="0">
        <references count="2">
          <reference field="4294967294" count="1" selected="0">
            <x v="0"/>
          </reference>
          <reference field="0" count="1" selected="0">
            <x v="0"/>
          </reference>
        </references>
      </pivotArea>
    </chartFormat>
    <chartFormat chart="16" format="28">
      <pivotArea type="data" outline="0" fieldPosition="0">
        <references count="2">
          <reference field="4294967294" count="1" selected="0">
            <x v="0"/>
          </reference>
          <reference field="0" count="1" selected="0">
            <x v="2"/>
          </reference>
        </references>
      </pivotArea>
    </chartFormat>
    <chartFormat chart="16" format="29">
      <pivotArea type="data" outline="0" fieldPosition="0">
        <references count="2">
          <reference field="4294967294" count="1" selected="0">
            <x v="0"/>
          </reference>
          <reference field="0" count="1" selected="0">
            <x v="3"/>
          </reference>
        </references>
      </pivotArea>
    </chartFormat>
    <chartFormat chart="16" format="30">
      <pivotArea type="data" outline="0" fieldPosition="0">
        <references count="2">
          <reference field="4294967294" count="1" selected="0">
            <x v="0"/>
          </reference>
          <reference field="0" count="1" selected="0">
            <x v="6"/>
          </reference>
        </references>
      </pivotArea>
    </chartFormat>
    <chartFormat chart="16" format="31">
      <pivotArea type="data" outline="0" fieldPosition="0">
        <references count="2">
          <reference field="4294967294" count="1" selected="0">
            <x v="0"/>
          </reference>
          <reference field="0" count="1" selected="0">
            <x v="4"/>
          </reference>
        </references>
      </pivotArea>
    </chartFormat>
    <chartFormat chart="16" format="32">
      <pivotArea type="data" outline="0" fieldPosition="0">
        <references count="2">
          <reference field="4294967294" count="1" selected="0">
            <x v="0"/>
          </reference>
          <reference field="0" count="1" selected="0">
            <x v="1"/>
          </reference>
        </references>
      </pivotArea>
    </chartFormat>
  </chartFormat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_agg_expendtr].[State].&amp;[Andhra Pradesh]"/>
        <member name="[Table_agg_expendtr].[State].&amp;[Arunachal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ercentage of GFD"/>
    <pivotHierarchy dragToData="1"/>
    <pivotHierarchy dragToData="1"/>
    <pivotHierarchy dragToData="1"/>
    <pivotHierarchy dragToData="1"/>
    <pivotHierarchy dragToData="1"/>
    <pivotHierarchy dragToData="1"/>
  </pivotHierarchies>
  <pivotTableStyleInfo name="PivotStyleLight15" showRowHeaders="1" showColHeaders="1" showRowStripes="1"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6]"/>
        <x15:activeTabTopLevelEntity name="[Q7]"/>
        <x15:activeTabTopLevelEntity name="[Range 1]"/>
        <x15:activeTabTopLevelEntity name="[Range 3]"/>
        <x15:activeTabTopLevelEntity name="[Table_agg_expendt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6EE49E1-975A-4D45-9092-E1DA2B84AD56}" name="PivotTable2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C33" firstHeaderRow="0" firstDataRow="1"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Sum of Profit_or_loss" fld="1" baseField="0" baseItem="0"/>
    <dataField name="Sum of avg_of_capital_expenditure" fld="2" baseField="0" baseItem="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2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_agg_expendtr].[State].&amp;[Andhra Pradesh]"/>
        <member name="[Table_agg_expendtr].[State].&amp;[Arunachal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Q7b">
        <x15:activeTabTopLevelEntity name="[Q7b]"/>
        <x15:activeTabTopLevelEntity name="[Table_agg_expendt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2B1F3CF-5843-40A8-8838-1710DCD96E94}" autoFormatId="16" applyNumberFormats="0" applyBorderFormats="0" applyFontFormats="0" applyPatternFormats="0" applyAlignmentFormats="0" applyWidthHeightFormats="0">
  <queryTableRefresh nextId="10">
    <queryTableFields count="9">
      <queryTableField id="1" name="State" tableColumnId="1"/>
      <queryTableField id="2" name="1980_84" tableColumnId="2"/>
      <queryTableField id="3" name="1985_89" tableColumnId="3"/>
      <queryTableField id="4" name="1990_94" tableColumnId="4"/>
      <queryTableField id="5" name="1995_99" tableColumnId="5"/>
      <queryTableField id="6" name="2000_04" tableColumnId="6"/>
      <queryTableField id="7" name="2005_9" tableColumnId="7"/>
      <queryTableField id="8" name="2010_14" tableColumnId="8"/>
      <queryTableField id="9" name="2015_16"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15" xr16:uid="{94391B71-CA8C-4D94-98B1-DAFA3777605B}" autoFormatId="16" applyNumberFormats="0" applyBorderFormats="0" applyFontFormats="0" applyPatternFormats="0" applyAlignmentFormats="0" applyWidthHeightFormats="0">
  <queryTableRefresh nextId="10">
    <queryTableFields count="9">
      <queryTableField id="1" name="State" tableColumnId="1"/>
      <queryTableField id="2" name="1980_84" tableColumnId="2"/>
      <queryTableField id="3" name="1985_89" tableColumnId="3"/>
      <queryTableField id="4" name="1990_94" tableColumnId="4"/>
      <queryTableField id="5" name="1995_99" tableColumnId="5"/>
      <queryTableField id="6" name="2000_04" tableColumnId="6"/>
      <queryTableField id="7" name="2005_9" tableColumnId="7"/>
      <queryTableField id="8" name="2010_14" tableColumnId="8"/>
      <queryTableField id="9" name="2015_16"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13" xr16:uid="{8599AD56-E306-4F05-B5CB-8A70CB00849A}" autoFormatId="16" applyNumberFormats="0" applyBorderFormats="0" applyFontFormats="0" applyPatternFormats="0" applyAlignmentFormats="0" applyWidthHeightFormats="0">
  <queryTableRefresh nextId="10">
    <queryTableFields count="9">
      <queryTableField id="1" name="State" tableColumnId="1"/>
      <queryTableField id="2" name="1980_85" tableColumnId="2"/>
      <queryTableField id="3" name="1986_90" tableColumnId="3"/>
      <queryTableField id="4" name="1991_95" tableColumnId="4"/>
      <queryTableField id="5" name="1995_00" tableColumnId="5"/>
      <queryTableField id="6" name="2000_05" tableColumnId="6"/>
      <queryTableField id="7" name="2005_10" tableColumnId="7"/>
      <queryTableField id="8" name="2010_15" tableColumnId="8"/>
      <queryTableField id="9" name="2015_16"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8" xr16:uid="{8C51F528-7161-467C-8FEE-6E7A228C7663}" autoFormatId="16" applyNumberFormats="0" applyBorderFormats="0" applyFontFormats="0" applyPatternFormats="0" applyAlignmentFormats="0" applyWidthHeightFormats="0">
  <queryTableRefresh nextId="10">
    <queryTableFields count="9">
      <queryTableField id="1" name="State" tableColumnId="1"/>
      <queryTableField id="2" name="1980_84" tableColumnId="2"/>
      <queryTableField id="3" name="1985_89" tableColumnId="3"/>
      <queryTableField id="4" name="1990_94" tableColumnId="4"/>
      <queryTableField id="5" name="1995_99" tableColumnId="5"/>
      <queryTableField id="6" name="2000_04" tableColumnId="6"/>
      <queryTableField id="7" name="2005_09" tableColumnId="7"/>
      <queryTableField id="8" name="2010_14" tableColumnId="8"/>
      <queryTableField id="9" name="2015_16"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7" xr16:uid="{A9C91B92-8B77-4369-B073-E7FB6C9448B9}" autoFormatId="16" applyNumberFormats="0" applyBorderFormats="0" applyFontFormats="0" applyPatternFormats="0" applyAlignmentFormats="0" applyWidthHeightFormats="0">
  <queryTableRefresh nextId="10">
    <queryTableFields count="9">
      <queryTableField id="1" name="State" tableColumnId="1"/>
      <queryTableField id="2" name="1980_84" tableColumnId="2"/>
      <queryTableField id="3" name="1985_89" tableColumnId="3"/>
      <queryTableField id="4" name="1990_94" tableColumnId="4"/>
      <queryTableField id="5" name="1995_99" tableColumnId="5"/>
      <queryTableField id="6" name="2000_04" tableColumnId="6"/>
      <queryTableField id="7" name="2005_09" tableColumnId="7"/>
      <queryTableField id="8" name="2010_14" tableColumnId="8"/>
      <queryTableField id="9" name="2015_16"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5" xr16:uid="{8E87DD9F-FB67-4B08-85E4-E995D2EAAD42}" autoFormatId="16" applyNumberFormats="0" applyBorderFormats="0" applyFontFormats="0" applyPatternFormats="0" applyAlignmentFormats="0" applyWidthHeightFormats="0">
  <queryTableRefresh nextId="10">
    <queryTableFields count="9">
      <queryTableField id="1" name="State" tableColumnId="1"/>
      <queryTableField id="2" name="1980_84" tableColumnId="2"/>
      <queryTableField id="3" name="1985_89" tableColumnId="3"/>
      <queryTableField id="4" name="1990_94" tableColumnId="4"/>
      <queryTableField id="5" name="1995_99" tableColumnId="5"/>
      <queryTableField id="6" name="2000_04" tableColumnId="6"/>
      <queryTableField id="7" name="2005_09" tableColumnId="7"/>
      <queryTableField id="8" name="2010_14" tableColumnId="8"/>
      <queryTableField id="9" name="2015_16"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3" xr16:uid="{7BBECAAE-D9FD-4C88-967C-D6CC1A86F3AA}" autoFormatId="16" applyNumberFormats="0" applyBorderFormats="0" applyFontFormats="0" applyPatternFormats="0" applyAlignmentFormats="0" applyWidthHeightFormats="0">
  <queryTableRefresh nextId="10">
    <queryTableFields count="9">
      <queryTableField id="1" name="State" tableColumnId="1"/>
      <queryTableField id="2" name="1980_84" tableColumnId="2"/>
      <queryTableField id="3" name="1985_89" tableColumnId="3"/>
      <queryTableField id="4" name="1990_94" tableColumnId="4"/>
      <queryTableField id="5" name="1995_99" tableColumnId="5"/>
      <queryTableField id="6" name="2000_04" tableColumnId="6"/>
      <queryTableField id="7" name="2005_09" tableColumnId="7"/>
      <queryTableField id="8" name="2010_14" tableColumnId="8"/>
      <queryTableField id="9" name="2015_16"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4" xr16:uid="{CDDBCA3F-1C53-4E3E-87B5-50D54BBF81F6}" autoFormatId="16" applyNumberFormats="0" applyBorderFormats="0" applyFontFormats="0" applyPatternFormats="0" applyAlignmentFormats="0" applyWidthHeightFormats="0">
  <queryTableRefresh nextId="10">
    <queryTableFields count="9">
      <queryTableField id="1" name="State" tableColumnId="1"/>
      <queryTableField id="2" name="1980_84" tableColumnId="2"/>
      <queryTableField id="3" name="1985_89" tableColumnId="3"/>
      <queryTableField id="4" name="1990_94" tableColumnId="4"/>
      <queryTableField id="5" name="1995_99" tableColumnId="5"/>
      <queryTableField id="6" name="2000_04" tableColumnId="6"/>
      <queryTableField id="7" name="2005_09" tableColumnId="7"/>
      <queryTableField id="8" name="2010_14" tableColumnId="8"/>
      <queryTableField id="9" name="2015_16" tableColumnId="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6" xr16:uid="{50678542-394B-42F4-BEFD-384DC8E4353F}" autoFormatId="16" applyNumberFormats="0" applyBorderFormats="0" applyFontFormats="0" applyPatternFormats="0" applyAlignmentFormats="0" applyWidthHeightFormats="0">
  <queryTableRefresh nextId="10">
    <queryTableFields count="9">
      <queryTableField id="1" name="State" tableColumnId="1"/>
      <queryTableField id="2" name="1980_84" tableColumnId="2"/>
      <queryTableField id="3" name="1985_89" tableColumnId="3"/>
      <queryTableField id="4" name="1990_94" tableColumnId="4"/>
      <queryTableField id="5" name="1995_99" tableColumnId="5"/>
      <queryTableField id="6" name="2000_04" tableColumnId="6"/>
      <queryTableField id="7" name="2005_09" tableColumnId="7"/>
      <queryTableField id="8" name="2010_14" tableColumnId="8"/>
      <queryTableField id="9" name="2015_16" tableColumnId="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6" connectionId="16" xr16:uid="{BD190C4B-5AB1-49AE-9E1C-840109A7B8E8}" autoFormatId="16" applyNumberFormats="0" applyBorderFormats="0" applyFontFormats="0" applyPatternFormats="0" applyAlignmentFormats="0" applyWidthHeightFormats="0">
  <queryTableRefresh nextId="10">
    <queryTableFields count="9">
      <queryTableField id="1" name="State" tableColumnId="1"/>
      <queryTableField id="2" name="1980_84" tableColumnId="2"/>
      <queryTableField id="3" name="1985_89" tableColumnId="3"/>
      <queryTableField id="4" name="1990_94" tableColumnId="4"/>
      <queryTableField id="5" name="1995_99" tableColumnId="5"/>
      <queryTableField id="6" name="2000_04" tableColumnId="6"/>
      <queryTableField id="7" name="2005_9" tableColumnId="7"/>
      <queryTableField id="8" name="2010_14" tableColumnId="8"/>
      <queryTableField id="9" name="2015_16"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4" connectionId="9" xr16:uid="{AF10C717-149F-43A4-8EAC-8F89131A9378}" autoFormatId="16" applyNumberFormats="0" applyBorderFormats="0" applyFontFormats="0" applyPatternFormats="0" applyAlignmentFormats="0" applyWidthHeightFormats="0">
  <queryTableRefresh nextId="10">
    <queryTableFields count="9">
      <queryTableField id="1" name="State" tableColumnId="1"/>
      <queryTableField id="2" name="1980_84" tableColumnId="2"/>
      <queryTableField id="3" name="1985_89" tableColumnId="3"/>
      <queryTableField id="4" name="1990_94" tableColumnId="4"/>
      <queryTableField id="5" name="1995_99" tableColumnId="5"/>
      <queryTableField id="6" name="2000_04" tableColumnId="6"/>
      <queryTableField id="7" name="2005_09" tableColumnId="7"/>
      <queryTableField id="8" name="2010_14" tableColumnId="8"/>
      <queryTableField id="9" name="2015_16" tableColumnId="9"/>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7" connectionId="14" xr16:uid="{2D96BFC9-5853-4881-8EC7-0C07EA892891}" autoFormatId="16" applyNumberFormats="0" applyBorderFormats="0" applyFontFormats="0" applyPatternFormats="0" applyAlignmentFormats="0" applyWidthHeightFormats="0">
  <queryTableRefresh nextId="10">
    <queryTableFields count="9">
      <queryTableField id="1" name="State" tableColumnId="1"/>
      <queryTableField id="2" name="1980_84" tableColumnId="2"/>
      <queryTableField id="3" name="1985_89" tableColumnId="3"/>
      <queryTableField id="4" name="1990_94" tableColumnId="4"/>
      <queryTableField id="5" name="1995_99" tableColumnId="5"/>
      <queryTableField id="6" name="2000_04" tableColumnId="6"/>
      <queryTableField id="7" name="2005_09" tableColumnId="7"/>
      <queryTableField id="8" name="2010_14" tableColumnId="8"/>
      <queryTableField id="9" name="2015_16"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0028FD93-65CE-4408-A4AA-3EA7D81AB979}" sourceName="[Table_agg_expendtr].[State]">
  <pivotTables>
    <pivotTable tabId="5" name="PivotTable3"/>
    <pivotTable tabId="8" name="PivotTable4"/>
    <pivotTable tabId="6" name="PivotTable5"/>
    <pivotTable tabId="7" name="PivotTable6"/>
    <pivotTable tabId="9" name="PivotTable7"/>
    <pivotTable tabId="4" name="PivotTable8"/>
    <pivotTable tabId="23" name="PivotTable2"/>
    <pivotTable tabId="3" name="PivotTable2"/>
  </pivotTables>
  <data>
    <olap pivotCacheId="1440579762">
      <levels count="2">
        <level uniqueName="[Table_agg_expendtr].[State].[(All)]" sourceCaption="(All)" count="0"/>
        <level uniqueName="[Table_agg_expendtr].[State].[State]" sourceCaption="State" count="31">
          <ranges>
            <range startItem="0">
              <i n="[Table_agg_expendtr].[State].&amp;[Andhra Pradesh]" c="Andhra Pradesh"/>
              <i n="[Table_agg_expendtr].[State].&amp;[Arunachal Pradesh]" c="Arunachal Pradesh"/>
              <i n="[Table_agg_expendtr].[State].&amp;[Assam]" c="Assam"/>
              <i n="[Table_agg_expendtr].[State].&amp;[Bihar]" c="Bihar"/>
              <i n="[Table_agg_expendtr].[State].&amp;[Chhattisgarh]" c="Chhattisgarh"/>
              <i n="[Table_agg_expendtr].[State].&amp;[Delhi]" c="Delhi"/>
              <i n="[Table_agg_expendtr].[State].&amp;[Goa]" c="Goa"/>
              <i n="[Table_agg_expendtr].[State].&amp;[Gujarat]" c="Gujarat"/>
              <i n="[Table_agg_expendtr].[State].&amp;[Haryana]" c="Haryana"/>
              <i n="[Table_agg_expendtr].[State].&amp;[Himachal Pradesh]" c="Himachal Pradesh"/>
              <i n="[Table_agg_expendtr].[State].&amp;[Jammu &amp; Kashmir]" c="Jammu &amp; Kashmir"/>
              <i n="[Table_agg_expendtr].[State].&amp;[Jharkhand]" c="Jharkhand"/>
              <i n="[Table_agg_expendtr].[State].&amp;[Karnataka]" c="Karnataka"/>
              <i n="[Table_agg_expendtr].[State].&amp;[Kerala]" c="Kerala"/>
              <i n="[Table_agg_expendtr].[State].&amp;[Madhya Pradesh]" c="Madhya Pradesh"/>
              <i n="[Table_agg_expendtr].[State].&amp;[Maharashtra]" c="Maharashtra"/>
              <i n="[Table_agg_expendtr].[State].&amp;[Manipur]" c="Manipur"/>
              <i n="[Table_agg_expendtr].[State].&amp;[Meghalaya]" c="Meghalaya"/>
              <i n="[Table_agg_expendtr].[State].&amp;[Mizoram]" c="Mizoram"/>
              <i n="[Table_agg_expendtr].[State].&amp;[Nagaland]" c="Nagaland"/>
              <i n="[Table_agg_expendtr].[State].&amp;[Odisha]" c="Odisha"/>
              <i n="[Table_agg_expendtr].[State].&amp;[Puducherry]" c="Puducherry"/>
              <i n="[Table_agg_expendtr].[State].&amp;[Punjab]" c="Punjab"/>
              <i n="[Table_agg_expendtr].[State].&amp;[Rajasthan]" c="Rajasthan"/>
              <i n="[Table_agg_expendtr].[State].&amp;[Sikkim]" c="Sikkim"/>
              <i n="[Table_agg_expendtr].[State].&amp;[Tamil Nadu]" c="Tamil Nadu"/>
              <i n="[Table_agg_expendtr].[State].&amp;[Telangana]" c="Telangana"/>
              <i n="[Table_agg_expendtr].[State].&amp;[Tripura]" c="Tripura"/>
              <i n="[Table_agg_expendtr].[State].&amp;[Uttar Pradesh]" c="Uttar Pradesh"/>
              <i n="[Table_agg_expendtr].[State].&amp;[Uttarakhand]" c="Uttarakhand"/>
              <i n="[Table_agg_expendtr].[State].&amp;[West Bengal]" c="West Bengal"/>
            </range>
          </ranges>
        </level>
      </levels>
      <selections count="1">
        <selection n="[Table_agg_expendtr].[State].&amp;[Andhra Pradesh]"/>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AF6FA93-BB8E-492B-B0D4-30C8B30816CA}" sourceName="State">
  <extLst>
    <x:ext xmlns:x15="http://schemas.microsoft.com/office/spreadsheetml/2010/11/main" uri="{2F2917AC-EB37-4324-AD4E-5DD8C200BD13}">
      <x15:tableSlicerCache tableId="8"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CEC0C443-70E8-4F05-A802-B20A26ECEFC8}" sourceName="state">
  <extLst>
    <x:ext xmlns:x15="http://schemas.microsoft.com/office/spreadsheetml/2010/11/main" uri="{2F2917AC-EB37-4324-AD4E-5DD8C200BD13}">
      <x15:tableSlicerCache tableId="15"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4" xr10:uid="{05064A95-C304-40DC-91B2-8AA58A4B908E}" sourceName="State">
  <extLst>
    <x:ext xmlns:x15="http://schemas.microsoft.com/office/spreadsheetml/2010/11/main" uri="{2F2917AC-EB37-4324-AD4E-5DD8C200BD13}">
      <x15:tableSlicerCache tableId="7"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5" xr10:uid="{3A4EFB01-6F8E-42FB-9F34-914AF3D4B927}" sourceName="state">
  <extLst>
    <x:ext xmlns:x15="http://schemas.microsoft.com/office/spreadsheetml/2010/11/main" uri="{2F2917AC-EB37-4324-AD4E-5DD8C200BD13}">
      <x15:tableSlicerCache tableId="12" column="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6" xr10:uid="{1C6AE326-79CC-45F7-A2A3-B92B42487AB4}" sourceName="State">
  <extLst>
    <x:ext xmlns:x15="http://schemas.microsoft.com/office/spreadsheetml/2010/11/main" uri="{2F2917AC-EB37-4324-AD4E-5DD8C200BD13}">
      <x15:tableSlicerCache tableId="1"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7" xr10:uid="{96486B25-BA5C-42E4-8B5E-D0BBF4E819C0}" sourceName="State">
  <extLst>
    <x:ext xmlns:x15="http://schemas.microsoft.com/office/spreadsheetml/2010/11/main" uri="{2F2917AC-EB37-4324-AD4E-5DD8C200BD13}">
      <x15:tableSlicerCache tableId="6"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8" xr10:uid="{27EEECC0-40AF-4840-A21B-92BCBCB5FE93}" sourceName="state">
  <extLst>
    <x:ext xmlns:x15="http://schemas.microsoft.com/office/spreadsheetml/2010/11/main" uri="{2F2917AC-EB37-4324-AD4E-5DD8C200BD13}">
      <x15:tableSlicerCache tableId="11" column="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9" xr10:uid="{BAA6438B-7D9D-4BCD-B97F-4FF9760CE53F}" sourceName="State">
  <extLst>
    <x:ext xmlns:x15="http://schemas.microsoft.com/office/spreadsheetml/2010/11/main" uri="{2F2917AC-EB37-4324-AD4E-5DD8C200BD13}">
      <x15:tableSlicerCache tableId="5"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0" xr10:uid="{767759F2-2F7E-4AA2-8F72-1CD7665C17A7}" sourceName="state">
  <extLst>
    <x:ext xmlns:x15="http://schemas.microsoft.com/office/spreadsheetml/2010/11/main" uri="{2F2917AC-EB37-4324-AD4E-5DD8C200BD13}">
      <x15:tableSlicerCache tableId="14" column="1"/>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1" xr10:uid="{0C229F0C-1ABE-44C0-88FB-61BE8BB7709D}" sourceName="State">
  <extLst>
    <x:ext xmlns:x15="http://schemas.microsoft.com/office/spreadsheetml/2010/11/main" uri="{2F2917AC-EB37-4324-AD4E-5DD8C200BD13}">
      <x15:tableSlicerCache tableId="2"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2" xr10:uid="{7EB24488-80D1-4B3B-BCAA-809419C92771}" sourceName="State">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E9B9AB65-3A70-4521-8341-B34F4C56B30B}" cache="Slicer_State2" caption="State" level="1"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6" xr10:uid="{A560CC7E-93EA-4A78-98A1-C077EA2D94E5}" cache="Slicer_State6" caption="St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5DC1273-651A-4B09-9B79-C51E5A8B9685}" cache="Slicer_State" caption="State" startItem="9"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65B50745-7B44-45B1-9546-06EAB5B26D6D}" cache="Slicer_State4" caption="State" startItem="9"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7" xr10:uid="{F0EB5528-0613-4B35-83C9-C53E2EB427CF}" cache="Slicer_State7" caption="State"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9" xr10:uid="{A5ABB56A-05ED-44ED-87A4-4BFEE2BD56BC}" cache="Slicer_State9" caption="State"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2" xr10:uid="{33B1046E-AFF3-47B8-B9EA-597674041BBA}" cache="Slicer_State12" caption="State"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1" xr10:uid="{D8780EC5-4FC1-4B68-938C-BBDCB408FDAB}" cache="Slicer_State11" caption="State"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3C9B27FA-335D-42C5-A694-F660724C940F}" cache="Slicer_state1" caption="state"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5" xr10:uid="{1791C0FA-B6DD-49B7-AE42-59A3BD8C0AE4}" cache="Slicer_state5" caption="state" startItem="9"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8" xr10:uid="{AAD11B31-DB9E-4E10-959F-1EE7A9849A2C}" cache="Slicer_state8" caption="state"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0" xr10:uid="{6D8C7CE7-6B27-4CDB-8BBD-865F0E413F7C}" cache="Slicer_state10" caption="st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9DFF7D-E6A6-4407-8ED3-0691C635F379}" name="Table_agg_expendtr" displayName="Table_agg_expendtr" ref="A2:I33" tableType="queryTable" totalsRowShown="0">
  <autoFilter ref="A2:I33" xr:uid="{579DFF7D-E6A6-4407-8ED3-0691C635F379}"/>
  <tableColumns count="9">
    <tableColumn id="1" xr3:uid="{178FF84C-8EF7-4CBD-B755-A36191476EC6}" uniqueName="1" name="State" queryTableFieldId="1" dataDxfId="22"/>
    <tableColumn id="2" xr3:uid="{3E84A4ED-FDA0-438D-A055-8EBFE4E1D998}" uniqueName="2" name="1980_84" queryTableFieldId="2"/>
    <tableColumn id="3" xr3:uid="{8D54D9D8-10DC-4457-BCA4-CC6ADB9553A9}" uniqueName="3" name="1985_89" queryTableFieldId="3"/>
    <tableColumn id="4" xr3:uid="{ADD53DFF-17BA-4D35-8BD5-4E6242A20341}" uniqueName="4" name="1990_94" queryTableFieldId="4"/>
    <tableColumn id="5" xr3:uid="{9C33E6C6-D4ED-4D9B-B3B4-81C57823362E}" uniqueName="5" name="1995_99" queryTableFieldId="5"/>
    <tableColumn id="6" xr3:uid="{3AA1381C-0AEF-409F-AC55-C77EE7813A6E}" uniqueName="6" name="2000_04" queryTableFieldId="6"/>
    <tableColumn id="7" xr3:uid="{52536B39-63F2-4A66-86CD-6340CDA340E3}" uniqueName="7" name="2005_9" queryTableFieldId="7"/>
    <tableColumn id="8" xr3:uid="{37CD5E76-48D7-4AF7-BC38-7E16B0568A50}" uniqueName="8" name="2010_14" queryTableFieldId="8"/>
    <tableColumn id="9" xr3:uid="{4D9EC4E2-3870-46D0-AE6C-595403649A25}" uniqueName="9" name="2015_16"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8E6C8E5-998E-439E-8BDE-D33143501DE4}" name="Table_social_sector_expnditur" displayName="Table_social_sector_expnditur" ref="A2:I33" tableType="queryTable" totalsRowShown="0">
  <autoFilter ref="A2:I33" xr:uid="{18E6C8E5-998E-439E-8BDE-D33143501DE4}"/>
  <tableColumns count="9">
    <tableColumn id="1" xr3:uid="{E7AB89B0-A2DF-4B94-AF43-6FDEF30DE519}" uniqueName="1" name="State" queryTableFieldId="1" dataDxfId="21"/>
    <tableColumn id="2" xr3:uid="{EE4B898C-8DB9-4CB7-9C4A-8D1570CD59D9}" uniqueName="2" name="1980_84" queryTableFieldId="2"/>
    <tableColumn id="3" xr3:uid="{C328B6BB-CD5C-4C0B-858D-6B301F44C482}" uniqueName="3" name="1985_89" queryTableFieldId="3"/>
    <tableColumn id="4" xr3:uid="{A0293D88-796D-4652-B6E9-83F6EF3CB077}" uniqueName="4" name="1990_94" queryTableFieldId="4"/>
    <tableColumn id="5" xr3:uid="{9E02DCCF-12B4-43C0-848F-7892348BC0FC}" uniqueName="5" name="1995_99" queryTableFieldId="5"/>
    <tableColumn id="6" xr3:uid="{3FAAEE16-BBD6-4E25-B013-F7B05EFDD694}" uniqueName="6" name="2000_04" queryTableFieldId="6"/>
    <tableColumn id="7" xr3:uid="{CB4130F1-662D-4B19-9002-EF6B2EA6129B}" uniqueName="7" name="2005_9" queryTableFieldId="7"/>
    <tableColumn id="8" xr3:uid="{9558ED8C-1905-496A-A904-39C0D9EFDB7B}" uniqueName="8" name="2010_14" queryTableFieldId="8"/>
    <tableColumn id="9" xr3:uid="{71D67D6D-C2D4-49E3-B4FF-FF0903F7AD6F}" uniqueName="9" name="2015_16" queryTableFieldId="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25D47E7-AA6D-4784-B406-92F622832A54}" name="Table_revenue_deficts" displayName="Table_revenue_deficts" ref="A2:I33" tableType="queryTable" totalsRowShown="0">
  <autoFilter ref="A2:I33" xr:uid="{125D47E7-AA6D-4784-B406-92F622832A54}"/>
  <tableColumns count="9">
    <tableColumn id="1" xr3:uid="{82299D07-ABCA-420B-804B-341BB3BB264C}" uniqueName="1" name="State" queryTableFieldId="1" dataDxfId="20"/>
    <tableColumn id="2" xr3:uid="{E01442FD-DBC8-43C5-8C2F-A306A2D117BE}" uniqueName="2" name="1980_85" queryTableFieldId="2"/>
    <tableColumn id="3" xr3:uid="{B29A9660-3EDF-4421-AD53-8BEB3A9B1255}" uniqueName="3" name="1986_90" queryTableFieldId="3"/>
    <tableColumn id="4" xr3:uid="{35D5C668-61AB-410C-A384-4FD9252C883B}" uniqueName="4" name="1991_95" queryTableFieldId="4"/>
    <tableColumn id="5" xr3:uid="{7A44B598-22F5-4177-96AF-E25B9CC73751}" uniqueName="5" name="1995_00" queryTableFieldId="5"/>
    <tableColumn id="6" xr3:uid="{E42CCE2E-B5BA-4F48-8426-67B70A7703C0}" uniqueName="6" name="2000_05" queryTableFieldId="6"/>
    <tableColumn id="7" xr3:uid="{2842BC59-4446-4CD5-B050-572F8F2B7A6F}" uniqueName="7" name="2005_10" queryTableFieldId="7"/>
    <tableColumn id="8" xr3:uid="{65ACF3C1-5424-4851-AF42-56504791E288}" uniqueName="8" name="2010_15" queryTableFieldId="8"/>
    <tableColumn id="9" xr3:uid="{21B46F4F-573D-46A6-A230-F82220C3E9FA}" uniqueName="9" name="2015_16" queryTableFieldId="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DEAE3F2-9550-416A-B4F8-A79ACA23D63A}" name="Table_own_tax_revnu" displayName="Table_own_tax_revnu" ref="A2:I33" tableType="queryTable" totalsRowShown="0">
  <autoFilter ref="A2:I33" xr:uid="{7DEAE3F2-9550-416A-B4F8-A79ACA23D63A}"/>
  <tableColumns count="9">
    <tableColumn id="1" xr3:uid="{FB051800-C49C-428E-BFAA-D3FFBCCE073B}" uniqueName="1" name="State" queryTableFieldId="1" dataDxfId="19"/>
    <tableColumn id="2" xr3:uid="{EC307D9A-181E-46F4-8E96-27E5D294DC6F}" uniqueName="2" name="1980_84" queryTableFieldId="2"/>
    <tableColumn id="3" xr3:uid="{EEB0B1E2-A55D-48A2-819E-F8AA033DD4AF}" uniqueName="3" name="1985_89" queryTableFieldId="3"/>
    <tableColumn id="4" xr3:uid="{731D147D-509A-4628-9DBE-A487BCB68DB0}" uniqueName="4" name="1990_94" queryTableFieldId="4"/>
    <tableColumn id="5" xr3:uid="{41AEA40F-F542-44D3-A878-AE6084E789A9}" uniqueName="5" name="1995_99" queryTableFieldId="5"/>
    <tableColumn id="6" xr3:uid="{09D541B6-FF28-4AB2-A673-31D78CFA347D}" uniqueName="6" name="2000_04" queryTableFieldId="6"/>
    <tableColumn id="7" xr3:uid="{DF45124E-E26D-4D54-964E-A3BD97036D96}" uniqueName="7" name="2005_09" queryTableFieldId="7"/>
    <tableColumn id="8" xr3:uid="{13460550-9939-4AE0-9A87-7F587119568A}" uniqueName="8" name="2010_14" queryTableFieldId="8"/>
    <tableColumn id="9" xr3:uid="{C44E313C-BF3A-4A40-B065-FAB6E6EA998A}" uniqueName="9" name="2015_16"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556C77-642E-4AFA-9A4B-D0BC4E23C561}" name="Table_nominal_gsdp_sers" displayName="Table_nominal_gsdp_sers" ref="A2:I33" tableType="queryTable" totalsRowShown="0">
  <autoFilter ref="A2:I33" xr:uid="{BE556C77-642E-4AFA-9A4B-D0BC4E23C561}"/>
  <tableColumns count="9">
    <tableColumn id="1" xr3:uid="{43D13B48-9158-4026-A937-E3BCA061059B}" uniqueName="1" name="State" queryTableFieldId="1" dataDxfId="18"/>
    <tableColumn id="2" xr3:uid="{626022C3-9BAC-42EC-B40F-A4C7D9E01494}" uniqueName="2" name="1980_84" queryTableFieldId="2"/>
    <tableColumn id="3" xr3:uid="{3C23186D-E19F-48C6-9D51-A8E4A2C38E9D}" uniqueName="3" name="1985_89" queryTableFieldId="3"/>
    <tableColumn id="4" xr3:uid="{5A7A2703-40A4-4916-970E-444E52FC6872}" uniqueName="4" name="1990_94" queryTableFieldId="4"/>
    <tableColumn id="5" xr3:uid="{6D4DE198-407E-4246-8D18-A36A2CA4877B}" uniqueName="5" name="1995_99" queryTableFieldId="5"/>
    <tableColumn id="6" xr3:uid="{32716377-61A9-4162-A11C-8C2BCE48FE0C}" uniqueName="6" name="2000_04" queryTableFieldId="6"/>
    <tableColumn id="7" xr3:uid="{07916A69-E4FB-4B00-8CE9-D72196DEB4EE}" uniqueName="7" name="2005_09" queryTableFieldId="7"/>
    <tableColumn id="8" xr3:uid="{92981C53-1F25-417B-8237-E76249280CB0}" uniqueName="8" name="2010_14" queryTableFieldId="8"/>
    <tableColumn id="9" xr3:uid="{00B5BF9F-37C2-4EBE-BE62-FF6C9D6F65D2}" uniqueName="9" name="2015_16" queryTableFieldId="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1F47FAF-697F-4B01-9111-D5189784A82E}" name="Table_gross_fiscl_defict" displayName="Table_gross_fiscl_defict" ref="A2:I33" tableType="queryTable" totalsRowShown="0">
  <autoFilter ref="A2:I33" xr:uid="{61F47FAF-697F-4B01-9111-D5189784A82E}"/>
  <tableColumns count="9">
    <tableColumn id="1" xr3:uid="{C4EECE6A-8CED-4B10-9FAA-66EC60D1834E}" uniqueName="1" name="State" queryTableFieldId="1" dataDxfId="17"/>
    <tableColumn id="2" xr3:uid="{4BCE3573-C5B9-4CC1-96E4-02CB7752B282}" uniqueName="2" name="1980_84" queryTableFieldId="2"/>
    <tableColumn id="3" xr3:uid="{B8C0DE10-22A7-4D2A-BBF4-0CA5CEDD1469}" uniqueName="3" name="1985_89" queryTableFieldId="3"/>
    <tableColumn id="4" xr3:uid="{C3682ADF-A098-4F45-A8B0-45B0AE157990}" uniqueName="4" name="1990_94" queryTableFieldId="4"/>
    <tableColumn id="5" xr3:uid="{7C8B4786-8701-490B-8D02-3192CDCDC580}" uniqueName="5" name="1995_99" queryTableFieldId="5"/>
    <tableColumn id="6" xr3:uid="{CEF32141-2A2C-4E36-AD92-FCEC0EF6C006}" uniqueName="6" name="2000_04" queryTableFieldId="6"/>
    <tableColumn id="7" xr3:uid="{49BB83CE-1364-45A3-945A-6A248375B3F7}" uniqueName="7" name="2005_09" queryTableFieldId="7"/>
    <tableColumn id="8" xr3:uid="{C209A0EB-B8B4-4C87-B620-BA05B10D3EB7}" uniqueName="8" name="2010_14" queryTableFieldId="8"/>
    <tableColumn id="9" xr3:uid="{00F6CEF7-40A2-48A8-9B5E-EEBB2A075670}" uniqueName="9" name="2015_16" queryTableFieldId="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D3BBE4-5DBF-4BEF-81FF-10B986A2A930}" name="Table_capital_expendtr" displayName="Table_capital_expendtr" ref="A2:I33" tableType="queryTable" totalsRowShown="0">
  <autoFilter ref="A2:I33" xr:uid="{E2D3BBE4-5DBF-4BEF-81FF-10B986A2A930}"/>
  <tableColumns count="9">
    <tableColumn id="1" xr3:uid="{77CD0C82-B108-4857-BA20-C7C3E80EC537}" uniqueName="1" name="State" queryTableFieldId="1" dataDxfId="16"/>
    <tableColumn id="2" xr3:uid="{3A49F056-2821-4BA3-A8EB-8B80675E16C7}" uniqueName="2" name="1980_84" queryTableFieldId="2"/>
    <tableColumn id="3" xr3:uid="{77C810A8-1820-4617-9E2D-BF118EFC80A6}" uniqueName="3" name="1985_89" queryTableFieldId="3"/>
    <tableColumn id="4" xr3:uid="{2B38B8E6-2AF8-4798-9CED-2B0FF59B57BA}" uniqueName="4" name="1990_94" queryTableFieldId="4"/>
    <tableColumn id="5" xr3:uid="{FD251CE7-C81C-4919-AB84-B29EE9CD06E7}" uniqueName="5" name="1995_99" queryTableFieldId="5"/>
    <tableColumn id="6" xr3:uid="{79E2B9FB-98BF-486C-B02C-62C3F7D79E2B}" uniqueName="6" name="2000_04" queryTableFieldId="6"/>
    <tableColumn id="7" xr3:uid="{6D09A463-E96E-40DB-8A62-D8997B91BBB7}" uniqueName="7" name="2005_09" queryTableFieldId="7"/>
    <tableColumn id="8" xr3:uid="{37A13293-191F-49D1-91F7-54D1D5897E18}" uniqueName="8" name="2010_14" queryTableFieldId="8"/>
    <tableColumn id="9" xr3:uid="{C04C33F0-642F-4F2B-B095-C4FEEB45A3C3}" uniqueName="9" name="2015_16" queryTableFieldId="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BDBD68D-C0FA-41E0-AEFA-71139921D3D2}" name="Table_capital_expendtr10" displayName="Table_capital_expendtr10" ref="A1:I32" tableType="queryTable" totalsRowShown="0">
  <tableColumns count="9">
    <tableColumn id="1" xr3:uid="{2DF06ECC-F99A-4FDF-A322-CC34FF4DCE89}" uniqueName="1" name="State" queryTableFieldId="1" dataDxfId="11"/>
    <tableColumn id="2" xr3:uid="{808320CD-A55F-43D4-B694-6A9FB4255475}" uniqueName="2" name="1980_84" queryTableFieldId="2"/>
    <tableColumn id="3" xr3:uid="{9E1F69BF-FD01-4835-9D13-4D16E85645D6}" uniqueName="3" name="1985_89" queryTableFieldId="3"/>
    <tableColumn id="4" xr3:uid="{22339C6D-E20F-44F3-AF3A-4C01D3224997}" uniqueName="4" name="1990_94" queryTableFieldId="4"/>
    <tableColumn id="5" xr3:uid="{DA1BA2DA-3455-4081-A91D-ADEA6DBE9333}" uniqueName="5" name="1995_99" queryTableFieldId="5"/>
    <tableColumn id="6" xr3:uid="{5A1F7456-903A-46E0-888F-D7F202D98F56}" uniqueName="6" name="2000_04" queryTableFieldId="6"/>
    <tableColumn id="7" xr3:uid="{1C84BFF7-58CF-427B-8E0F-278A0157EDFD}" uniqueName="7" name="2005_09" queryTableFieldId="7"/>
    <tableColumn id="8" xr3:uid="{7359055A-885D-48C6-9916-FE29F90E3159}" uniqueName="8" name="2010_14" queryTableFieldId="8"/>
    <tableColumn id="9" xr3:uid="{A79531B6-708B-42D8-A7D0-5F58457F48BF}" uniqueName="9" name="2015_16" queryTableFieldId="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A398FA2-81E8-440C-B48E-182BBC1CBA39}" name="Table_gross_fiscl_defict14" displayName="Table_gross_fiscl_defict14" ref="K1:S32" tableType="queryTable" totalsRowShown="0">
  <tableColumns count="9">
    <tableColumn id="1" xr3:uid="{E7004115-1148-4365-A0AA-E65A13D2E0D5}" uniqueName="1" name="State" queryTableFieldId="1" dataDxfId="10"/>
    <tableColumn id="2" xr3:uid="{C07C6FD0-E429-414F-B7E3-F82112D35C17}" uniqueName="2" name="1980_84" queryTableFieldId="2"/>
    <tableColumn id="3" xr3:uid="{9650880F-A82E-4BC8-92AF-0556A99AE96E}" uniqueName="3" name="1985_89" queryTableFieldId="3"/>
    <tableColumn id="4" xr3:uid="{75DD19ED-8BA0-4112-8F1D-FBDE74D9AF2D}" uniqueName="4" name="1990_94" queryTableFieldId="4"/>
    <tableColumn id="5" xr3:uid="{E4980647-F04E-44B5-BA51-2D74A16CE3C7}" uniqueName="5" name="1995_99" queryTableFieldId="5"/>
    <tableColumn id="6" xr3:uid="{4E087900-89EC-48DF-B3A7-AF068B90275C}" uniqueName="6" name="2000_04" queryTableFieldId="6"/>
    <tableColumn id="7" xr3:uid="{4577A5C6-AE1F-4E65-8DD7-F4AA0FFD7AF4}" uniqueName="7" name="2005_09" queryTableFieldId="7"/>
    <tableColumn id="8" xr3:uid="{3D853957-CBE3-44F6-81DB-86D832EC4B0F}" uniqueName="8" name="2010_14" queryTableFieldId="8"/>
    <tableColumn id="9" xr3:uid="{6C520E24-9E13-42AB-BC7E-BB33421E3AB4}" uniqueName="9" name="2015_16"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F29BC3B-361D-4508-B16F-B1E3A7A626C9}" name="Table_social_sector_expnditur11" displayName="Table_social_sector_expnditur11" ref="A2:I33" tableType="queryTable" totalsRowShown="0">
  <tableColumns count="9">
    <tableColumn id="1" xr3:uid="{E5AF1928-087F-4457-AFC7-30F34557D356}" uniqueName="1" name="State" queryTableFieldId="1" dataDxfId="8"/>
    <tableColumn id="2" xr3:uid="{1C31F0E8-F300-44A4-8EF8-7B91DFB8D382}" uniqueName="2" name="1980_84" queryTableFieldId="2"/>
    <tableColumn id="3" xr3:uid="{6C2747F6-CA34-4F5A-9F23-92E23D4BFC32}" uniqueName="3" name="1985_89" queryTableFieldId="3"/>
    <tableColumn id="4" xr3:uid="{296E7824-E782-4A02-9373-6932290A7B7D}" uniqueName="4" name="1990_94" queryTableFieldId="4"/>
    <tableColumn id="5" xr3:uid="{93ABCA72-6EEE-4217-96EF-1DD33DC40DF4}" uniqueName="5" name="1995_99" queryTableFieldId="5"/>
    <tableColumn id="6" xr3:uid="{CFE857E9-AED6-402C-91F0-482467A5BC64}" uniqueName="6" name="2000_04" queryTableFieldId="6"/>
    <tableColumn id="7" xr3:uid="{6E09F99B-35A9-47AB-AB00-FE755B07FE8B}" uniqueName="7" name="2005_9" queryTableFieldId="7"/>
    <tableColumn id="8" xr3:uid="{0B7F1D80-431E-45A2-B43E-14A31E438B85}" uniqueName="8" name="2010_14" queryTableFieldId="8"/>
    <tableColumn id="9" xr3:uid="{6D8720AC-B262-4D7A-8D67-D9CA2C1E4B32}" uniqueName="9" name="2015_16" queryTableFieldId="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9E2EC66-9496-47A0-9A11-854240FEE891}" name="Table_own_tax_revnu17" displayName="Table_own_tax_revnu17" ref="K2:S33" tableType="queryTable" totalsRowShown="0">
  <tableColumns count="9">
    <tableColumn id="1" xr3:uid="{B3FAC05B-CD04-4AC3-8115-4BFD4E6E49ED}" uniqueName="1" name="State" queryTableFieldId="1" dataDxfId="7"/>
    <tableColumn id="2" xr3:uid="{D263E6DB-1977-4BE1-8699-27532AC383DD}" uniqueName="2" name="1980_84" queryTableFieldId="2"/>
    <tableColumn id="3" xr3:uid="{1D4294F6-78DE-4826-81D4-ACEB1A1AF430}" uniqueName="3" name="1985_89" queryTableFieldId="3"/>
    <tableColumn id="4" xr3:uid="{EC05BCE7-2DCE-427F-879D-77E46BC75AB7}" uniqueName="4" name="1990_94" queryTableFieldId="4"/>
    <tableColumn id="5" xr3:uid="{8D1868C0-5530-468E-AFD5-2852B1E58749}" uniqueName="5" name="1995_99" queryTableFieldId="5"/>
    <tableColumn id="6" xr3:uid="{479B033C-740E-4B3A-A8B1-B5547E412242}" uniqueName="6" name="2000_04" queryTableFieldId="6"/>
    <tableColumn id="7" xr3:uid="{CF9A2864-80C3-43D5-81BB-1413992013A3}" uniqueName="7" name="2005_09" queryTableFieldId="7"/>
    <tableColumn id="8" xr3:uid="{A0655CDD-F5E4-48CF-B2F5-FF051FAED041}" uniqueName="8" name="2010_14" queryTableFieldId="8"/>
    <tableColumn id="9" xr3:uid="{91155FAE-3B5B-4EDD-A2E6-32716954CFE0}" uniqueName="9" name="2015_16"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D38EC9E-E6AE-454A-A377-2B6E861AD98F}" name="Table_revenue_expendtr" displayName="Table_revenue_expendtr" ref="A1:I32" tableType="queryTable" totalsRowShown="0">
  <tableColumns count="9">
    <tableColumn id="1" xr3:uid="{725A96AA-41D0-4B8A-93D2-F5398983405A}" uniqueName="1" name="State" queryTableFieldId="1" dataDxfId="6"/>
    <tableColumn id="2" xr3:uid="{227006E2-D0CA-445F-BC87-BBEEC442CCFE}" uniqueName="2" name="1980_84" queryTableFieldId="2"/>
    <tableColumn id="3" xr3:uid="{D0B9EE62-B6E8-4430-A2E2-04A85F4C421A}" uniqueName="3" name="1985_89" queryTableFieldId="3"/>
    <tableColumn id="4" xr3:uid="{51D0FDDE-6991-45B1-B1A1-AA77099E7AE3}" uniqueName="4" name="1990_94" queryTableFieldId="4"/>
    <tableColumn id="5" xr3:uid="{AD02DDEA-8BE9-4542-9263-719473B08982}" uniqueName="5" name="1995_99" queryTableFieldId="5"/>
    <tableColumn id="6" xr3:uid="{88B48A78-643A-4AEC-B979-9C16CE2D3C66}" uniqueName="6" name="2000_04" queryTableFieldId="6"/>
    <tableColumn id="7" xr3:uid="{EB0B4C67-2BFE-4905-B387-2EA9886FA011}" uniqueName="7" name="2005_09" queryTableFieldId="7"/>
    <tableColumn id="8" xr3:uid="{B820B3ED-C030-4273-A143-3F1BD7B194AE}" uniqueName="8" name="2010_14" queryTableFieldId="8"/>
    <tableColumn id="9" xr3:uid="{10672F89-63D2-4AF4-A2B4-340CA0B6029F}" uniqueName="9" name="2015_16" queryTableFieldId="9"/>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7D9D3DC-68BD-4841-BA52-9E56914AC58A}" name="Table15" displayName="Table15" ref="A2:B33" totalsRowShown="0">
  <autoFilter ref="A2:B33" xr:uid="{B7D9D3DC-68BD-4841-BA52-9E56914AC58A}"/>
  <tableColumns count="2">
    <tableColumn id="1" xr3:uid="{AE7B010E-13F8-4BBE-90F8-0EFF95EF09A7}" name="state" dataDxfId="5">
      <calculatedColumnFormula>Table_capital_expendtr[[#This Row],[State]]</calculatedColumnFormula>
    </tableColumn>
    <tableColumn id="2" xr3:uid="{69531067-7E48-4B56-9A89-F01CEF66450E}" name="social_sectr_exp">
      <calculatedColumnFormula>SUM(social_sector_expnditur!B3:I4)</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5DB1586-9A06-445A-95FA-2B590D8622BD}" name="Table12" displayName="Table12" ref="A2:B33" totalsRowShown="0">
  <autoFilter ref="A2:B33" xr:uid="{45DB1586-9A06-445A-95FA-2B590D8622BD}"/>
  <tableColumns count="2">
    <tableColumn id="1" xr3:uid="{B8C427A9-3E5B-49A1-8E1F-2807EBC40A72}" name="state" dataDxfId="4">
      <calculatedColumnFormula>Table_capital_expendtr[[#This Row],[State]]</calculatedColumnFormula>
    </tableColumn>
    <tableColumn id="2" xr3:uid="{4B9B6C02-B498-46EB-88C2-80BD5996EF6D}" name="total_revenu_deficit" dataDxfId="3">
      <calculatedColumnFormula>SUM(Table_revenue_deficts[[#This Row],[1980_85]:[2015_16]])</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0CFEB45-0283-46BB-B967-68DA363F177A}" name="Table11" displayName="Table11" ref="A2:B33" totalsRowShown="0">
  <autoFilter ref="A2:B33" xr:uid="{B0CFEB45-0283-46BB-B967-68DA363F177A}"/>
  <sortState xmlns:xlrd2="http://schemas.microsoft.com/office/spreadsheetml/2017/richdata2" ref="A3:B33">
    <sortCondition descending="1" ref="B2:B33"/>
  </sortState>
  <tableColumns count="2">
    <tableColumn id="1" xr3:uid="{5E1A62CC-6ECD-48BD-83F6-CF660C9D6FBF}" name="state" dataDxfId="2">
      <calculatedColumnFormula>Table_capital_expendtr[[#This Row],[State]]</calculatedColumnFormula>
    </tableColumn>
    <tableColumn id="2" xr3:uid="{01DEDEA4-4532-4DB4-B10C-DC6193339A25}" name="total_tax_revenue">
      <calculatedColumnFormula>SUM(Table_own_tax_revnu[[#This Row],[1980_84]:[2015_16]])</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17A19A7-01BA-4AC7-8F75-2D2852761369}" name="Table14" displayName="Table14" ref="A2:B33" totalsRowShown="0">
  <autoFilter ref="A2:B33" xr:uid="{F17A19A7-01BA-4AC7-8F75-2D2852761369}"/>
  <tableColumns count="2">
    <tableColumn id="1" xr3:uid="{FEF00A6D-D9EA-4563-B367-A5E0E6DC7053}" name="state" dataDxfId="1">
      <calculatedColumnFormula>Table_capital_expendtr[[#This Row],[State]]</calculatedColumnFormula>
    </tableColumn>
    <tableColumn id="2" xr3:uid="{A7845CBE-01F8-4F63-9941-9BE1BC02F19B}" name="total_nominal_gsdp" dataDxfId="0">
      <calculatedColumnFormula>SUM(Table_nominal_gsdp_sers[[#This Row],[1980_84]:[2015_16]])</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1.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6.xml"/><Relationship Id="rId1" Type="http://schemas.openxmlformats.org/officeDocument/2006/relationships/pivotTable" Target="../pivotTables/pivotTable2.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7.xml"/><Relationship Id="rId1" Type="http://schemas.openxmlformats.org/officeDocument/2006/relationships/pivotTable" Target="../pivotTables/pivotTable3.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8.xml"/><Relationship Id="rId1" Type="http://schemas.openxmlformats.org/officeDocument/2006/relationships/pivotTable" Target="../pivotTables/pivotTable4.xml"/><Relationship Id="rId4" Type="http://schemas.microsoft.com/office/2007/relationships/slicer" Target="../slicers/slicer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9.xml"/><Relationship Id="rId1" Type="http://schemas.openxmlformats.org/officeDocument/2006/relationships/pivotTable" Target="../pivotTables/pivotTable5.xml"/><Relationship Id="rId4" Type="http://schemas.microsoft.com/office/2007/relationships/slicer" Target="../slicers/slicer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10.xml"/><Relationship Id="rId1" Type="http://schemas.openxmlformats.org/officeDocument/2006/relationships/pivotTable" Target="../pivotTables/pivotTable6.xml"/><Relationship Id="rId4" Type="http://schemas.microsoft.com/office/2007/relationships/slicer" Target="../slicers/slicer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11.xml"/><Relationship Id="rId1" Type="http://schemas.openxmlformats.org/officeDocument/2006/relationships/pivotTable" Target="../pivotTables/pivotTable7.xml"/><Relationship Id="rId4"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bin"/><Relationship Id="rId1" Type="http://schemas.openxmlformats.org/officeDocument/2006/relationships/pivotTable" Target="../pivotTables/pivotTable8.xml"/><Relationship Id="rId5" Type="http://schemas.openxmlformats.org/officeDocument/2006/relationships/table" Target="../tables/table11.xm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drawing" Target="../drawings/drawing14.xml"/><Relationship Id="rId5" Type="http://schemas.openxmlformats.org/officeDocument/2006/relationships/pivotTable" Target="../pivotTables/pivotTable1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8.xml"/><Relationship Id="rId1" Type="http://schemas.openxmlformats.org/officeDocument/2006/relationships/pivotTable" Target="../pivotTables/pivotTable20.xml"/></Relationships>
</file>

<file path=xl/worksheets/_rels/sheet18.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table" Target="../tables/table13.xml"/><Relationship Id="rId1" Type="http://schemas.openxmlformats.org/officeDocument/2006/relationships/drawing" Target="../drawings/drawing19.xml"/></Relationships>
</file>

<file path=xl/worksheets/_rels/sheet19.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table" Target="../tables/table14.xml"/><Relationship Id="rId1" Type="http://schemas.openxmlformats.org/officeDocument/2006/relationships/drawing" Target="../drawings/drawing20.xml"/></Relationships>
</file>

<file path=xl/worksheets/_rels/sheet20.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table" Target="../tables/table15.xml"/><Relationship Id="rId1" Type="http://schemas.openxmlformats.org/officeDocument/2006/relationships/drawing" Target="../drawings/drawing21.xml"/></Relationships>
</file>

<file path=xl/worksheets/_rels/sheet21.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table" Target="../tables/table16.xml"/><Relationship Id="rId1" Type="http://schemas.openxmlformats.org/officeDocument/2006/relationships/drawing" Target="../drawings/drawing2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bin"/><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FCE61-0835-404C-ABC1-437F860112E4}">
  <dimension ref="C8"/>
  <sheetViews>
    <sheetView showGridLines="0" tabSelected="1" zoomScale="90" zoomScaleNormal="90" workbookViewId="0">
      <selection activeCell="X32" sqref="X32"/>
    </sheetView>
  </sheetViews>
  <sheetFormatPr defaultRowHeight="15" x14ac:dyDescent="0.25"/>
  <sheetData>
    <row r="8" spans="3:3" x14ac:dyDescent="0.25">
      <c r="C8"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A6681-256F-4E91-8755-B4B1FFC14AA0}">
  <dimension ref="A1"/>
  <sheetViews>
    <sheetView showGridLines="0"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5616D-FBE6-4A5D-BF6D-3CCFD57A62B1}">
  <dimension ref="A1:K33"/>
  <sheetViews>
    <sheetView workbookViewId="0">
      <selection activeCell="O4" sqref="O4"/>
    </sheetView>
  </sheetViews>
  <sheetFormatPr defaultRowHeight="15" x14ac:dyDescent="0.25"/>
  <cols>
    <col min="1" max="1" width="17.7109375" bestFit="1" customWidth="1"/>
    <col min="2" max="6" width="10.28515625" bestFit="1" customWidth="1"/>
    <col min="7" max="7" width="10" bestFit="1" customWidth="1"/>
    <col min="8" max="9" width="10.28515625" bestFit="1" customWidth="1"/>
  </cols>
  <sheetData>
    <row r="1" spans="1:11" ht="46.5" customHeight="1" x14ac:dyDescent="0.25"/>
    <row r="2" spans="1:11" x14ac:dyDescent="0.25">
      <c r="A2" t="s">
        <v>0</v>
      </c>
      <c r="B2" t="s">
        <v>1</v>
      </c>
      <c r="C2" t="s">
        <v>2</v>
      </c>
      <c r="D2" t="s">
        <v>3</v>
      </c>
      <c r="E2" t="s">
        <v>4</v>
      </c>
      <c r="F2" t="s">
        <v>5</v>
      </c>
      <c r="G2" t="s">
        <v>6</v>
      </c>
      <c r="H2" t="s">
        <v>7</v>
      </c>
      <c r="I2" t="s">
        <v>8</v>
      </c>
      <c r="K2" t="s">
        <v>50</v>
      </c>
    </row>
    <row r="3" spans="1:11" x14ac:dyDescent="0.25">
      <c r="A3" t="s">
        <v>9</v>
      </c>
      <c r="B3">
        <v>11081</v>
      </c>
      <c r="C3">
        <v>22766</v>
      </c>
      <c r="D3">
        <v>46323</v>
      </c>
      <c r="E3">
        <v>93036</v>
      </c>
      <c r="F3">
        <v>180839</v>
      </c>
      <c r="G3">
        <v>345707.68</v>
      </c>
      <c r="H3">
        <v>593654.84</v>
      </c>
      <c r="I3">
        <v>112048.99</v>
      </c>
    </row>
    <row r="4" spans="1:11" x14ac:dyDescent="0.25">
      <c r="A4" t="s">
        <v>10</v>
      </c>
      <c r="B4">
        <v>0</v>
      </c>
      <c r="C4">
        <v>0</v>
      </c>
      <c r="D4">
        <v>2610</v>
      </c>
      <c r="E4">
        <v>4768</v>
      </c>
      <c r="F4">
        <v>8227</v>
      </c>
      <c r="G4">
        <v>17800.21</v>
      </c>
      <c r="H4">
        <v>37861.990000000005</v>
      </c>
      <c r="I4">
        <v>12712.91</v>
      </c>
    </row>
    <row r="5" spans="1:11" x14ac:dyDescent="0.25">
      <c r="A5" t="s">
        <v>11</v>
      </c>
      <c r="B5">
        <v>4174</v>
      </c>
      <c r="C5">
        <v>8708</v>
      </c>
      <c r="D5">
        <v>16206</v>
      </c>
      <c r="E5">
        <v>25969</v>
      </c>
      <c r="F5">
        <v>50458</v>
      </c>
      <c r="G5">
        <v>83177.16</v>
      </c>
      <c r="H5">
        <v>192121.9</v>
      </c>
      <c r="I5">
        <v>63602.17</v>
      </c>
    </row>
    <row r="6" spans="1:11" x14ac:dyDescent="0.25">
      <c r="A6" t="s">
        <v>12</v>
      </c>
      <c r="B6">
        <v>10154</v>
      </c>
      <c r="C6">
        <v>19783</v>
      </c>
      <c r="D6">
        <v>37753</v>
      </c>
      <c r="E6">
        <v>60759</v>
      </c>
      <c r="F6">
        <v>88756</v>
      </c>
      <c r="G6">
        <v>161254.28</v>
      </c>
      <c r="H6">
        <v>392683.18</v>
      </c>
      <c r="I6">
        <v>120685.32</v>
      </c>
    </row>
    <row r="7" spans="1:11" x14ac:dyDescent="0.25">
      <c r="A7" t="s">
        <v>13</v>
      </c>
      <c r="B7">
        <v>0</v>
      </c>
      <c r="C7">
        <v>0</v>
      </c>
      <c r="D7">
        <v>0</v>
      </c>
      <c r="E7">
        <v>0</v>
      </c>
      <c r="F7">
        <v>32961</v>
      </c>
      <c r="G7">
        <v>76017.69</v>
      </c>
      <c r="H7">
        <v>182525.91</v>
      </c>
      <c r="I7">
        <v>65810.7</v>
      </c>
    </row>
    <row r="8" spans="1:11" x14ac:dyDescent="0.25">
      <c r="A8" t="s">
        <v>14</v>
      </c>
      <c r="B8">
        <v>0</v>
      </c>
      <c r="C8">
        <v>0</v>
      </c>
      <c r="D8">
        <v>2519</v>
      </c>
      <c r="E8">
        <v>6231</v>
      </c>
      <c r="F8">
        <v>11673</v>
      </c>
      <c r="G8">
        <v>19625.88</v>
      </c>
      <c r="H8">
        <v>38809.83</v>
      </c>
      <c r="I8">
        <v>13102.77</v>
      </c>
    </row>
    <row r="9" spans="1:11" x14ac:dyDescent="0.25">
      <c r="A9" t="s">
        <v>15</v>
      </c>
      <c r="B9">
        <v>9597</v>
      </c>
      <c r="C9">
        <v>19255</v>
      </c>
      <c r="D9">
        <v>38271</v>
      </c>
      <c r="E9">
        <v>78900</v>
      </c>
      <c r="F9">
        <v>147633</v>
      </c>
      <c r="G9">
        <v>228348.65</v>
      </c>
      <c r="H9">
        <v>479512.95</v>
      </c>
      <c r="I9">
        <v>137518.73000000001</v>
      </c>
    </row>
    <row r="10" spans="1:11" x14ac:dyDescent="0.25">
      <c r="A10" t="s">
        <v>16</v>
      </c>
      <c r="B10">
        <v>4300</v>
      </c>
      <c r="C10">
        <v>8487</v>
      </c>
      <c r="D10">
        <v>19101</v>
      </c>
      <c r="E10">
        <v>38708</v>
      </c>
      <c r="F10">
        <v>60033</v>
      </c>
      <c r="G10">
        <v>115477.1</v>
      </c>
      <c r="H10">
        <v>233398.66</v>
      </c>
      <c r="I10">
        <v>71674.8</v>
      </c>
    </row>
    <row r="11" spans="1:11" x14ac:dyDescent="0.25">
      <c r="A11" t="s">
        <v>17</v>
      </c>
      <c r="B11">
        <v>1852</v>
      </c>
      <c r="C11">
        <v>4018</v>
      </c>
      <c r="D11">
        <v>8606</v>
      </c>
      <c r="E11">
        <v>17317</v>
      </c>
      <c r="F11">
        <v>33731</v>
      </c>
      <c r="G11">
        <v>55815.27</v>
      </c>
      <c r="H11">
        <v>100340.17</v>
      </c>
      <c r="I11">
        <v>28338.62</v>
      </c>
    </row>
    <row r="12" spans="1:11" x14ac:dyDescent="0.25">
      <c r="A12" t="s">
        <v>18</v>
      </c>
      <c r="B12">
        <v>2847</v>
      </c>
      <c r="C12">
        <v>6162</v>
      </c>
      <c r="D12">
        <v>12560</v>
      </c>
      <c r="E12">
        <v>25444</v>
      </c>
      <c r="F12">
        <v>44561</v>
      </c>
      <c r="G12">
        <v>85654.45</v>
      </c>
      <c r="H12">
        <v>161583.09</v>
      </c>
      <c r="I12">
        <v>45919.519999999997</v>
      </c>
    </row>
    <row r="13" spans="1:11" x14ac:dyDescent="0.25">
      <c r="A13" t="s">
        <v>19</v>
      </c>
      <c r="B13">
        <v>0</v>
      </c>
      <c r="C13">
        <v>0</v>
      </c>
      <c r="D13">
        <v>0</v>
      </c>
      <c r="E13">
        <v>0</v>
      </c>
      <c r="F13">
        <v>0</v>
      </c>
      <c r="G13">
        <v>90857.24</v>
      </c>
      <c r="H13">
        <v>163812.22</v>
      </c>
      <c r="I13">
        <v>55492.95</v>
      </c>
    </row>
    <row r="14" spans="1:11" x14ac:dyDescent="0.25">
      <c r="A14" t="s">
        <v>20</v>
      </c>
      <c r="B14">
        <v>9067</v>
      </c>
      <c r="C14">
        <v>17579</v>
      </c>
      <c r="D14">
        <v>35275</v>
      </c>
      <c r="E14">
        <v>67692</v>
      </c>
      <c r="F14">
        <v>129189</v>
      </c>
      <c r="G14">
        <v>244091.33000000002</v>
      </c>
      <c r="H14">
        <v>497775.56</v>
      </c>
      <c r="I14">
        <v>140534.43</v>
      </c>
    </row>
    <row r="15" spans="1:11" x14ac:dyDescent="0.25">
      <c r="A15" t="s">
        <v>21</v>
      </c>
      <c r="B15">
        <v>5831</v>
      </c>
      <c r="C15">
        <v>11792</v>
      </c>
      <c r="D15">
        <v>22841</v>
      </c>
      <c r="E15">
        <v>48194</v>
      </c>
      <c r="F15">
        <v>83293</v>
      </c>
      <c r="G15">
        <v>141352.98000000001</v>
      </c>
      <c r="H15">
        <v>308904.26</v>
      </c>
      <c r="I15">
        <v>99277.74</v>
      </c>
    </row>
    <row r="16" spans="1:11" x14ac:dyDescent="0.25">
      <c r="A16" t="s">
        <v>22</v>
      </c>
      <c r="B16">
        <v>10051</v>
      </c>
      <c r="C16">
        <v>19616</v>
      </c>
      <c r="D16">
        <v>38392</v>
      </c>
      <c r="E16">
        <v>71825</v>
      </c>
      <c r="F16">
        <v>106209</v>
      </c>
      <c r="G16">
        <v>184519.71000000002</v>
      </c>
      <c r="H16">
        <v>437365.19</v>
      </c>
      <c r="I16">
        <v>135972.07</v>
      </c>
    </row>
    <row r="17" spans="1:9" x14ac:dyDescent="0.25">
      <c r="A17" t="s">
        <v>23</v>
      </c>
      <c r="B17">
        <v>18593</v>
      </c>
      <c r="C17">
        <v>36912</v>
      </c>
      <c r="D17">
        <v>72847</v>
      </c>
      <c r="E17">
        <v>142618</v>
      </c>
      <c r="F17">
        <v>265607</v>
      </c>
      <c r="G17">
        <v>441257.57999999996</v>
      </c>
      <c r="H17">
        <v>857848.66</v>
      </c>
      <c r="I17">
        <v>240026.09</v>
      </c>
    </row>
    <row r="18" spans="1:9" x14ac:dyDescent="0.25">
      <c r="A18" t="s">
        <v>24</v>
      </c>
      <c r="B18">
        <v>805</v>
      </c>
      <c r="C18">
        <v>1681</v>
      </c>
      <c r="D18">
        <v>3122</v>
      </c>
      <c r="E18">
        <v>5854</v>
      </c>
      <c r="F18">
        <v>10575</v>
      </c>
      <c r="G18">
        <v>19218.599999999999</v>
      </c>
      <c r="H18">
        <v>38321.299999999996</v>
      </c>
      <c r="I18">
        <v>9652.41</v>
      </c>
    </row>
    <row r="19" spans="1:9" x14ac:dyDescent="0.25">
      <c r="A19" t="s">
        <v>25</v>
      </c>
      <c r="B19">
        <v>620</v>
      </c>
      <c r="C19">
        <v>1351</v>
      </c>
      <c r="D19">
        <v>2710</v>
      </c>
      <c r="E19">
        <v>4618</v>
      </c>
      <c r="F19">
        <v>8248</v>
      </c>
      <c r="G19">
        <v>14365.07</v>
      </c>
      <c r="H19">
        <v>35542.83</v>
      </c>
      <c r="I19">
        <v>9583.25</v>
      </c>
    </row>
    <row r="20" spans="1:9" x14ac:dyDescent="0.25">
      <c r="A20" t="s">
        <v>26</v>
      </c>
      <c r="B20">
        <v>0</v>
      </c>
      <c r="C20">
        <v>1128</v>
      </c>
      <c r="D20">
        <v>2520</v>
      </c>
      <c r="E20">
        <v>4449</v>
      </c>
      <c r="F20">
        <v>7670</v>
      </c>
      <c r="G20">
        <v>13423.560000000001</v>
      </c>
      <c r="H20">
        <v>28272.260000000002</v>
      </c>
      <c r="I20">
        <v>7576.53</v>
      </c>
    </row>
    <row r="21" spans="1:9" x14ac:dyDescent="0.25">
      <c r="A21" t="s">
        <v>27</v>
      </c>
      <c r="B21">
        <v>879</v>
      </c>
      <c r="C21">
        <v>2024</v>
      </c>
      <c r="D21">
        <v>3895</v>
      </c>
      <c r="E21">
        <v>6352</v>
      </c>
      <c r="F21">
        <v>10431</v>
      </c>
      <c r="G21">
        <v>17926.559999999998</v>
      </c>
      <c r="H21">
        <v>35687.21</v>
      </c>
      <c r="I21">
        <v>10582.2</v>
      </c>
    </row>
    <row r="22" spans="1:9" x14ac:dyDescent="0.25">
      <c r="A22" t="s">
        <v>28</v>
      </c>
      <c r="B22">
        <v>5160</v>
      </c>
      <c r="C22">
        <v>9866</v>
      </c>
      <c r="D22">
        <v>20044</v>
      </c>
      <c r="E22">
        <v>37489</v>
      </c>
      <c r="F22">
        <v>67830</v>
      </c>
      <c r="G22">
        <v>118528.37</v>
      </c>
      <c r="H22">
        <v>257670.01</v>
      </c>
      <c r="I22">
        <v>84487.77</v>
      </c>
    </row>
    <row r="23" spans="1:9" x14ac:dyDescent="0.25">
      <c r="A23" t="s">
        <v>29</v>
      </c>
      <c r="B23">
        <v>6095</v>
      </c>
      <c r="C23">
        <v>11968</v>
      </c>
      <c r="D23">
        <v>25346</v>
      </c>
      <c r="E23">
        <v>46966</v>
      </c>
      <c r="F23">
        <v>88469</v>
      </c>
      <c r="G23">
        <v>133362.66</v>
      </c>
      <c r="H23">
        <v>222464.95</v>
      </c>
      <c r="I23">
        <v>61813.86</v>
      </c>
    </row>
    <row r="24" spans="1:9" x14ac:dyDescent="0.25">
      <c r="A24" t="s">
        <v>30</v>
      </c>
      <c r="B24">
        <v>7322</v>
      </c>
      <c r="C24">
        <v>15037</v>
      </c>
      <c r="D24">
        <v>32733</v>
      </c>
      <c r="E24">
        <v>65126</v>
      </c>
      <c r="F24">
        <v>112807</v>
      </c>
      <c r="G24">
        <v>188551.05</v>
      </c>
      <c r="H24">
        <v>420252.02</v>
      </c>
      <c r="I24">
        <v>137713.39000000001</v>
      </c>
    </row>
    <row r="25" spans="1:9" x14ac:dyDescent="0.25">
      <c r="A25" t="s">
        <v>31</v>
      </c>
      <c r="B25">
        <v>278</v>
      </c>
      <c r="C25">
        <v>689</v>
      </c>
      <c r="D25">
        <v>1525</v>
      </c>
      <c r="E25">
        <v>6869</v>
      </c>
      <c r="F25">
        <v>8626</v>
      </c>
      <c r="G25">
        <v>13710.75</v>
      </c>
      <c r="H25">
        <v>22497.56</v>
      </c>
      <c r="I25">
        <v>5525.73</v>
      </c>
    </row>
    <row r="26" spans="1:9" x14ac:dyDescent="0.25">
      <c r="A26" t="s">
        <v>32</v>
      </c>
      <c r="B26">
        <v>11686</v>
      </c>
      <c r="C26">
        <v>21396</v>
      </c>
      <c r="D26">
        <v>47463</v>
      </c>
      <c r="E26">
        <v>87774</v>
      </c>
      <c r="F26">
        <v>154956</v>
      </c>
      <c r="G26">
        <v>286092.42</v>
      </c>
      <c r="H26">
        <v>617359.38</v>
      </c>
      <c r="I26">
        <v>182338.58</v>
      </c>
    </row>
    <row r="27" spans="1:9" x14ac:dyDescent="0.25">
      <c r="A27" t="s">
        <v>33</v>
      </c>
      <c r="B27">
        <v>0</v>
      </c>
      <c r="C27">
        <v>0</v>
      </c>
      <c r="D27">
        <v>0</v>
      </c>
      <c r="E27">
        <v>0</v>
      </c>
      <c r="F27">
        <v>0</v>
      </c>
      <c r="G27">
        <v>0</v>
      </c>
      <c r="H27">
        <v>0</v>
      </c>
      <c r="I27">
        <v>115059.19</v>
      </c>
    </row>
    <row r="28" spans="1:9" x14ac:dyDescent="0.25">
      <c r="A28" t="s">
        <v>34</v>
      </c>
      <c r="B28">
        <v>804</v>
      </c>
      <c r="C28">
        <v>1969</v>
      </c>
      <c r="D28">
        <v>3612</v>
      </c>
      <c r="E28">
        <v>6823</v>
      </c>
      <c r="F28">
        <v>12886</v>
      </c>
      <c r="G28">
        <v>20705.550000000003</v>
      </c>
      <c r="H28">
        <v>39314.400000000001</v>
      </c>
      <c r="I28">
        <v>14948.92</v>
      </c>
    </row>
    <row r="29" spans="1:9" x14ac:dyDescent="0.25">
      <c r="A29" t="s">
        <v>35</v>
      </c>
      <c r="B29">
        <v>18402</v>
      </c>
      <c r="C29">
        <v>36173</v>
      </c>
      <c r="D29">
        <v>78958</v>
      </c>
      <c r="E29">
        <v>136507</v>
      </c>
      <c r="F29">
        <v>245436</v>
      </c>
      <c r="G29">
        <v>447639.41</v>
      </c>
      <c r="H29">
        <v>925041.22</v>
      </c>
      <c r="I29">
        <v>292687.32</v>
      </c>
    </row>
    <row r="30" spans="1:9" x14ac:dyDescent="0.25">
      <c r="A30" t="s">
        <v>36</v>
      </c>
      <c r="B30">
        <v>0</v>
      </c>
      <c r="C30">
        <v>0</v>
      </c>
      <c r="D30">
        <v>0</v>
      </c>
      <c r="E30">
        <v>0</v>
      </c>
      <c r="F30">
        <v>21828</v>
      </c>
      <c r="G30">
        <v>50340.93</v>
      </c>
      <c r="H30">
        <v>102437.77</v>
      </c>
      <c r="I30">
        <v>31893.64</v>
      </c>
    </row>
    <row r="31" spans="1:9" x14ac:dyDescent="0.25">
      <c r="A31" t="s">
        <v>37</v>
      </c>
      <c r="B31">
        <v>10381</v>
      </c>
      <c r="C31">
        <v>19585</v>
      </c>
      <c r="D31">
        <v>36121</v>
      </c>
      <c r="E31">
        <v>76928</v>
      </c>
      <c r="F31">
        <v>154451</v>
      </c>
      <c r="G31">
        <v>257501.15</v>
      </c>
      <c r="H31">
        <v>490311.4</v>
      </c>
      <c r="I31">
        <v>138374</v>
      </c>
    </row>
    <row r="32" spans="1:9" x14ac:dyDescent="0.25">
      <c r="A32" t="s">
        <v>38</v>
      </c>
      <c r="B32">
        <v>0</v>
      </c>
      <c r="C32">
        <v>0</v>
      </c>
      <c r="D32">
        <v>0</v>
      </c>
      <c r="E32">
        <v>21533</v>
      </c>
      <c r="F32">
        <v>50802</v>
      </c>
      <c r="G32">
        <v>87555.22</v>
      </c>
      <c r="H32">
        <v>150627.16</v>
      </c>
      <c r="I32">
        <v>41129</v>
      </c>
    </row>
    <row r="33" spans="1:9" x14ac:dyDescent="0.25">
      <c r="A33" t="s">
        <v>39</v>
      </c>
      <c r="B33">
        <v>0</v>
      </c>
      <c r="C33">
        <v>0</v>
      </c>
      <c r="D33">
        <v>0</v>
      </c>
      <c r="E33">
        <v>0</v>
      </c>
      <c r="F33">
        <v>0</v>
      </c>
      <c r="G33">
        <v>13690.43</v>
      </c>
      <c r="H33">
        <v>22341.479999999996</v>
      </c>
      <c r="I33">
        <v>6431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A0F8E-B4E4-4E16-9B94-BF36C93D540B}">
  <dimension ref="A1:I38"/>
  <sheetViews>
    <sheetView workbookViewId="0">
      <selection activeCell="M5" sqref="M5"/>
    </sheetView>
  </sheetViews>
  <sheetFormatPr defaultRowHeight="15" x14ac:dyDescent="0.25"/>
  <cols>
    <col min="1" max="1" width="15.140625" bestFit="1" customWidth="1"/>
    <col min="2" max="6" width="14.7109375" bestFit="1" customWidth="1"/>
    <col min="7" max="7" width="13.7109375" bestFit="1" customWidth="1"/>
    <col min="8" max="9" width="14.7109375" bestFit="1" customWidth="1"/>
  </cols>
  <sheetData>
    <row r="1" spans="1:9" ht="35.25" customHeight="1" x14ac:dyDescent="0.25"/>
    <row r="2" spans="1:9" x14ac:dyDescent="0.25">
      <c r="A2" t="s">
        <v>0</v>
      </c>
      <c r="B2" t="s">
        <v>1</v>
      </c>
      <c r="C2" t="s">
        <v>2</v>
      </c>
      <c r="D2" t="s">
        <v>3</v>
      </c>
      <c r="E2" t="s">
        <v>4</v>
      </c>
      <c r="F2" t="s">
        <v>5</v>
      </c>
      <c r="G2" t="s">
        <v>6</v>
      </c>
      <c r="H2" t="s">
        <v>7</v>
      </c>
      <c r="I2" t="s">
        <v>8</v>
      </c>
    </row>
    <row r="3" spans="1:9" x14ac:dyDescent="0.25">
      <c r="A3" t="s">
        <v>9</v>
      </c>
      <c r="B3">
        <v>4108</v>
      </c>
      <c r="C3">
        <v>9693</v>
      </c>
      <c r="D3">
        <v>17708</v>
      </c>
      <c r="E3">
        <v>36308</v>
      </c>
      <c r="F3">
        <v>59249</v>
      </c>
      <c r="G3">
        <v>119745</v>
      </c>
      <c r="H3">
        <v>233860</v>
      </c>
      <c r="I3">
        <v>52450</v>
      </c>
    </row>
    <row r="4" spans="1:9" x14ac:dyDescent="0.25">
      <c r="A4" t="s">
        <v>10</v>
      </c>
      <c r="B4">
        <v>0</v>
      </c>
      <c r="C4">
        <v>0</v>
      </c>
      <c r="D4">
        <v>852</v>
      </c>
      <c r="E4">
        <v>1618</v>
      </c>
      <c r="F4">
        <v>2465</v>
      </c>
      <c r="G4">
        <v>5588</v>
      </c>
      <c r="H4">
        <v>12370</v>
      </c>
      <c r="I4">
        <v>4060</v>
      </c>
    </row>
    <row r="5" spans="1:9" x14ac:dyDescent="0.25">
      <c r="A5" t="s">
        <v>11</v>
      </c>
      <c r="B5">
        <v>1283</v>
      </c>
      <c r="C5">
        <v>3241</v>
      </c>
      <c r="D5">
        <v>6118</v>
      </c>
      <c r="E5">
        <v>10206</v>
      </c>
      <c r="F5">
        <v>17829</v>
      </c>
      <c r="G5">
        <v>31648</v>
      </c>
      <c r="H5">
        <v>76520</v>
      </c>
      <c r="I5">
        <v>27810</v>
      </c>
    </row>
    <row r="6" spans="1:9" x14ac:dyDescent="0.25">
      <c r="A6" t="s">
        <v>12</v>
      </c>
      <c r="B6">
        <v>3158</v>
      </c>
      <c r="C6">
        <v>7891</v>
      </c>
      <c r="D6">
        <v>15555</v>
      </c>
      <c r="E6">
        <v>25877</v>
      </c>
      <c r="F6">
        <v>32797</v>
      </c>
      <c r="G6">
        <v>67815</v>
      </c>
      <c r="H6">
        <v>176160</v>
      </c>
      <c r="I6">
        <v>56140</v>
      </c>
    </row>
    <row r="7" spans="1:9" x14ac:dyDescent="0.25">
      <c r="A7" t="s">
        <v>13</v>
      </c>
      <c r="B7">
        <v>0</v>
      </c>
      <c r="C7">
        <v>0</v>
      </c>
      <c r="D7">
        <v>0</v>
      </c>
      <c r="E7">
        <v>0</v>
      </c>
      <c r="F7">
        <v>13102</v>
      </c>
      <c r="G7">
        <v>37499</v>
      </c>
      <c r="H7">
        <v>95000</v>
      </c>
      <c r="I7">
        <v>37350</v>
      </c>
    </row>
    <row r="8" spans="1:9" x14ac:dyDescent="0.25">
      <c r="A8" t="s">
        <v>14</v>
      </c>
      <c r="B8">
        <v>0</v>
      </c>
      <c r="C8">
        <v>0</v>
      </c>
      <c r="D8">
        <v>974</v>
      </c>
      <c r="E8">
        <v>1784</v>
      </c>
      <c r="F8">
        <v>3171</v>
      </c>
      <c r="G8">
        <v>6264</v>
      </c>
      <c r="H8">
        <v>13610</v>
      </c>
      <c r="I8">
        <v>4680</v>
      </c>
    </row>
    <row r="9" spans="1:9" x14ac:dyDescent="0.25">
      <c r="A9" t="s">
        <v>15</v>
      </c>
      <c r="B9">
        <v>3031</v>
      </c>
      <c r="C9">
        <v>7151</v>
      </c>
      <c r="D9">
        <v>12910</v>
      </c>
      <c r="E9">
        <v>26867</v>
      </c>
      <c r="F9">
        <v>46006</v>
      </c>
      <c r="G9">
        <v>80342</v>
      </c>
      <c r="H9">
        <v>190860</v>
      </c>
      <c r="I9">
        <v>57900</v>
      </c>
    </row>
    <row r="10" spans="1:9" x14ac:dyDescent="0.25">
      <c r="A10" t="s">
        <v>16</v>
      </c>
      <c r="B10">
        <v>1068</v>
      </c>
      <c r="C10">
        <v>2562</v>
      </c>
      <c r="D10">
        <v>4909</v>
      </c>
      <c r="E10">
        <v>10201</v>
      </c>
      <c r="F10">
        <v>16187</v>
      </c>
      <c r="G10">
        <v>40860</v>
      </c>
      <c r="H10">
        <v>93670</v>
      </c>
      <c r="I10">
        <v>30790</v>
      </c>
    </row>
    <row r="11" spans="1:9" x14ac:dyDescent="0.25">
      <c r="A11" t="s">
        <v>17</v>
      </c>
      <c r="B11">
        <v>642</v>
      </c>
      <c r="C11">
        <v>1567</v>
      </c>
      <c r="D11">
        <v>2872</v>
      </c>
      <c r="E11">
        <v>6371</v>
      </c>
      <c r="F11">
        <v>10524</v>
      </c>
      <c r="G11">
        <v>19354</v>
      </c>
      <c r="H11">
        <v>36570</v>
      </c>
      <c r="I11">
        <v>11320</v>
      </c>
    </row>
    <row r="12" spans="1:9" x14ac:dyDescent="0.25">
      <c r="A12" t="s">
        <v>18</v>
      </c>
      <c r="B12">
        <v>802</v>
      </c>
      <c r="C12">
        <v>2043</v>
      </c>
      <c r="D12">
        <v>4167</v>
      </c>
      <c r="E12">
        <v>7461</v>
      </c>
      <c r="F12">
        <v>12480</v>
      </c>
      <c r="G12">
        <v>25996</v>
      </c>
      <c r="H12">
        <v>48640</v>
      </c>
      <c r="I12">
        <v>14200</v>
      </c>
    </row>
    <row r="13" spans="1:9" x14ac:dyDescent="0.25">
      <c r="A13" t="s">
        <v>19</v>
      </c>
      <c r="B13">
        <v>0</v>
      </c>
      <c r="C13">
        <v>0</v>
      </c>
      <c r="D13">
        <v>0</v>
      </c>
      <c r="E13">
        <v>0</v>
      </c>
      <c r="F13">
        <v>0</v>
      </c>
      <c r="G13">
        <v>41442</v>
      </c>
      <c r="H13">
        <v>71290</v>
      </c>
      <c r="I13">
        <v>27360</v>
      </c>
    </row>
    <row r="14" spans="1:9" x14ac:dyDescent="0.25">
      <c r="A14" t="s">
        <v>20</v>
      </c>
      <c r="B14">
        <v>2416</v>
      </c>
      <c r="C14">
        <v>6496</v>
      </c>
      <c r="D14">
        <v>13210</v>
      </c>
      <c r="E14">
        <v>26061</v>
      </c>
      <c r="F14">
        <v>40832</v>
      </c>
      <c r="G14">
        <v>89266</v>
      </c>
      <c r="H14">
        <v>197220</v>
      </c>
      <c r="I14">
        <v>57450</v>
      </c>
    </row>
    <row r="15" spans="1:9" x14ac:dyDescent="0.25">
      <c r="A15" t="s">
        <v>21</v>
      </c>
      <c r="B15">
        <v>2431</v>
      </c>
      <c r="C15">
        <v>5142</v>
      </c>
      <c r="D15">
        <v>9310</v>
      </c>
      <c r="E15">
        <v>20237</v>
      </c>
      <c r="F15">
        <v>29780</v>
      </c>
      <c r="G15">
        <v>46613</v>
      </c>
      <c r="H15">
        <v>109360</v>
      </c>
      <c r="I15">
        <v>36570</v>
      </c>
    </row>
    <row r="16" spans="1:9" x14ac:dyDescent="0.25">
      <c r="A16" t="s">
        <v>22</v>
      </c>
      <c r="B16">
        <v>2850</v>
      </c>
      <c r="C16">
        <v>7534</v>
      </c>
      <c r="D16">
        <v>15485</v>
      </c>
      <c r="E16">
        <v>29609</v>
      </c>
      <c r="F16">
        <v>34373</v>
      </c>
      <c r="G16">
        <v>65003</v>
      </c>
      <c r="H16">
        <v>177220</v>
      </c>
      <c r="I16">
        <v>59290</v>
      </c>
    </row>
    <row r="17" spans="1:9" x14ac:dyDescent="0.25">
      <c r="A17" t="s">
        <v>23</v>
      </c>
      <c r="B17">
        <v>5348</v>
      </c>
      <c r="C17">
        <v>13434</v>
      </c>
      <c r="D17">
        <v>26881</v>
      </c>
      <c r="E17">
        <v>52416</v>
      </c>
      <c r="F17">
        <v>85895</v>
      </c>
      <c r="G17">
        <v>166125</v>
      </c>
      <c r="H17">
        <v>363510</v>
      </c>
      <c r="I17">
        <v>110020</v>
      </c>
    </row>
    <row r="18" spans="1:9" x14ac:dyDescent="0.25">
      <c r="A18" t="s">
        <v>24</v>
      </c>
      <c r="B18">
        <v>258</v>
      </c>
      <c r="C18">
        <v>615</v>
      </c>
      <c r="D18">
        <v>983</v>
      </c>
      <c r="E18">
        <v>2103</v>
      </c>
      <c r="F18">
        <v>3037</v>
      </c>
      <c r="G18">
        <v>6149</v>
      </c>
      <c r="H18">
        <v>12630</v>
      </c>
      <c r="I18">
        <v>3350</v>
      </c>
    </row>
    <row r="19" spans="1:9" x14ac:dyDescent="0.25">
      <c r="A19" t="s">
        <v>25</v>
      </c>
      <c r="B19">
        <v>213</v>
      </c>
      <c r="C19">
        <v>489</v>
      </c>
      <c r="D19">
        <v>1001</v>
      </c>
      <c r="E19">
        <v>1832</v>
      </c>
      <c r="F19">
        <v>3094</v>
      </c>
      <c r="G19">
        <v>5299</v>
      </c>
      <c r="H19">
        <v>15560</v>
      </c>
      <c r="I19">
        <v>3710</v>
      </c>
    </row>
    <row r="20" spans="1:9" x14ac:dyDescent="0.25">
      <c r="A20" t="s">
        <v>26</v>
      </c>
      <c r="B20">
        <v>0</v>
      </c>
      <c r="C20">
        <v>459</v>
      </c>
      <c r="D20">
        <v>977</v>
      </c>
      <c r="E20">
        <v>1840</v>
      </c>
      <c r="F20">
        <v>2908</v>
      </c>
      <c r="G20">
        <v>5080</v>
      </c>
      <c r="H20">
        <v>10850</v>
      </c>
      <c r="I20">
        <v>2910</v>
      </c>
    </row>
    <row r="21" spans="1:9" x14ac:dyDescent="0.25">
      <c r="A21" t="s">
        <v>27</v>
      </c>
      <c r="B21">
        <v>250</v>
      </c>
      <c r="C21">
        <v>679</v>
      </c>
      <c r="D21">
        <v>1153</v>
      </c>
      <c r="E21">
        <v>1981</v>
      </c>
      <c r="F21">
        <v>2969</v>
      </c>
      <c r="G21">
        <v>5061</v>
      </c>
      <c r="H21">
        <v>10620</v>
      </c>
      <c r="I21">
        <v>3810</v>
      </c>
    </row>
    <row r="22" spans="1:9" x14ac:dyDescent="0.25">
      <c r="A22" t="s">
        <v>28</v>
      </c>
      <c r="B22">
        <v>1765</v>
      </c>
      <c r="C22">
        <v>3750</v>
      </c>
      <c r="D22">
        <v>7526</v>
      </c>
      <c r="E22">
        <v>15426</v>
      </c>
      <c r="F22">
        <v>21355</v>
      </c>
      <c r="G22">
        <v>43319</v>
      </c>
      <c r="H22">
        <v>112730</v>
      </c>
      <c r="I22">
        <v>37440</v>
      </c>
    </row>
    <row r="23" spans="1:9" x14ac:dyDescent="0.25">
      <c r="A23" t="s">
        <v>29</v>
      </c>
      <c r="B23">
        <v>1566</v>
      </c>
      <c r="C23">
        <v>3564</v>
      </c>
      <c r="D23">
        <v>6014</v>
      </c>
      <c r="E23">
        <v>11018</v>
      </c>
      <c r="F23">
        <v>17879</v>
      </c>
      <c r="G23">
        <v>27719</v>
      </c>
      <c r="H23">
        <v>61770</v>
      </c>
      <c r="I23">
        <v>18510</v>
      </c>
    </row>
    <row r="24" spans="1:9" x14ac:dyDescent="0.25">
      <c r="A24" t="s">
        <v>30</v>
      </c>
      <c r="B24">
        <v>2415</v>
      </c>
      <c r="C24">
        <v>5995</v>
      </c>
      <c r="D24">
        <v>12369</v>
      </c>
      <c r="E24">
        <v>25263</v>
      </c>
      <c r="F24">
        <v>42059</v>
      </c>
      <c r="G24">
        <v>79193</v>
      </c>
      <c r="H24">
        <v>186180</v>
      </c>
      <c r="I24">
        <v>67370</v>
      </c>
    </row>
    <row r="25" spans="1:9" x14ac:dyDescent="0.25">
      <c r="A25" t="s">
        <v>31</v>
      </c>
      <c r="B25">
        <v>67</v>
      </c>
      <c r="C25">
        <v>234</v>
      </c>
      <c r="D25">
        <v>406</v>
      </c>
      <c r="E25">
        <v>1004</v>
      </c>
      <c r="F25">
        <v>1806</v>
      </c>
      <c r="G25">
        <v>3541</v>
      </c>
      <c r="H25">
        <v>7960</v>
      </c>
      <c r="I25">
        <v>2010</v>
      </c>
    </row>
    <row r="26" spans="1:9" x14ac:dyDescent="0.25">
      <c r="A26" t="s">
        <v>32</v>
      </c>
      <c r="B26">
        <v>3812</v>
      </c>
      <c r="C26">
        <v>8998</v>
      </c>
      <c r="D26">
        <v>19148</v>
      </c>
      <c r="E26">
        <v>35024</v>
      </c>
      <c r="F26">
        <v>53673</v>
      </c>
      <c r="G26">
        <v>107452</v>
      </c>
      <c r="H26">
        <v>248540</v>
      </c>
      <c r="I26">
        <v>70980</v>
      </c>
    </row>
    <row r="27" spans="1:9" x14ac:dyDescent="0.25">
      <c r="A27" t="s">
        <v>33</v>
      </c>
      <c r="B27">
        <v>0</v>
      </c>
      <c r="C27">
        <v>0</v>
      </c>
      <c r="D27">
        <v>0</v>
      </c>
      <c r="E27">
        <v>0</v>
      </c>
      <c r="F27">
        <v>0</v>
      </c>
      <c r="G27">
        <v>0</v>
      </c>
      <c r="H27">
        <v>0</v>
      </c>
      <c r="I27">
        <v>51130</v>
      </c>
    </row>
    <row r="28" spans="1:9" x14ac:dyDescent="0.25">
      <c r="A28" t="s">
        <v>34</v>
      </c>
      <c r="B28">
        <v>267</v>
      </c>
      <c r="C28">
        <v>861</v>
      </c>
      <c r="D28">
        <v>1518</v>
      </c>
      <c r="E28">
        <v>2989</v>
      </c>
      <c r="F28">
        <v>4922</v>
      </c>
      <c r="G28">
        <v>7586</v>
      </c>
      <c r="H28">
        <v>16940</v>
      </c>
      <c r="I28">
        <v>7210</v>
      </c>
    </row>
    <row r="29" spans="1:9" x14ac:dyDescent="0.25">
      <c r="A29" t="s">
        <v>35</v>
      </c>
      <c r="B29">
        <v>5124</v>
      </c>
      <c r="C29">
        <v>12802</v>
      </c>
      <c r="D29">
        <v>25970</v>
      </c>
      <c r="E29">
        <v>45385</v>
      </c>
      <c r="F29">
        <v>67448</v>
      </c>
      <c r="G29">
        <v>160939</v>
      </c>
      <c r="H29">
        <v>356630</v>
      </c>
      <c r="I29">
        <v>116170</v>
      </c>
    </row>
    <row r="30" spans="1:9" x14ac:dyDescent="0.25">
      <c r="A30" t="s">
        <v>36</v>
      </c>
      <c r="B30">
        <v>0</v>
      </c>
      <c r="C30">
        <v>0</v>
      </c>
      <c r="D30">
        <v>0</v>
      </c>
      <c r="E30">
        <v>0</v>
      </c>
      <c r="F30">
        <v>7737</v>
      </c>
      <c r="G30">
        <v>19543</v>
      </c>
      <c r="H30">
        <v>46020</v>
      </c>
      <c r="I30">
        <v>15200</v>
      </c>
    </row>
    <row r="31" spans="1:9" x14ac:dyDescent="0.25">
      <c r="A31" t="s">
        <v>37</v>
      </c>
      <c r="B31">
        <v>4097</v>
      </c>
      <c r="C31">
        <v>8298</v>
      </c>
      <c r="D31">
        <v>15437</v>
      </c>
      <c r="E31">
        <v>30232</v>
      </c>
      <c r="F31">
        <v>46407</v>
      </c>
      <c r="G31">
        <v>87949</v>
      </c>
      <c r="H31">
        <v>211070</v>
      </c>
      <c r="I31">
        <v>62630</v>
      </c>
    </row>
    <row r="32" spans="1:9" x14ac:dyDescent="0.25">
      <c r="A32" t="s">
        <v>38</v>
      </c>
      <c r="B32">
        <v>0</v>
      </c>
      <c r="C32">
        <v>0</v>
      </c>
      <c r="D32">
        <v>0</v>
      </c>
      <c r="E32">
        <v>9828</v>
      </c>
      <c r="F32">
        <v>17213</v>
      </c>
      <c r="G32">
        <v>36488</v>
      </c>
      <c r="H32">
        <v>71800</v>
      </c>
      <c r="I32">
        <v>22230</v>
      </c>
    </row>
    <row r="33" spans="1:9" x14ac:dyDescent="0.25">
      <c r="A33" t="s">
        <v>39</v>
      </c>
      <c r="B33">
        <v>0</v>
      </c>
      <c r="C33">
        <v>0</v>
      </c>
      <c r="D33">
        <v>0</v>
      </c>
      <c r="E33">
        <v>0</v>
      </c>
      <c r="F33">
        <v>0</v>
      </c>
      <c r="G33">
        <v>4954</v>
      </c>
      <c r="H33">
        <v>8890</v>
      </c>
      <c r="I33">
        <v>2730</v>
      </c>
    </row>
    <row r="36" spans="1:9" x14ac:dyDescent="0.25">
      <c r="A36" s="2" t="s">
        <v>48</v>
      </c>
      <c r="B36" t="s">
        <v>63</v>
      </c>
      <c r="C36" t="s">
        <v>64</v>
      </c>
      <c r="D36" t="s">
        <v>65</v>
      </c>
      <c r="E36" t="s">
        <v>66</v>
      </c>
      <c r="F36" t="s">
        <v>67</v>
      </c>
      <c r="G36" t="s">
        <v>71</v>
      </c>
      <c r="H36" t="s">
        <v>69</v>
      </c>
      <c r="I36" t="s">
        <v>70</v>
      </c>
    </row>
    <row r="37" spans="1:9" x14ac:dyDescent="0.25">
      <c r="A37" s="3" t="s">
        <v>62</v>
      </c>
      <c r="B37">
        <v>4108</v>
      </c>
      <c r="C37">
        <v>9693</v>
      </c>
      <c r="D37">
        <v>17708</v>
      </c>
      <c r="E37">
        <v>36308</v>
      </c>
      <c r="F37">
        <v>59249</v>
      </c>
      <c r="G37">
        <v>119745</v>
      </c>
      <c r="H37">
        <v>233860</v>
      </c>
      <c r="I37">
        <v>52450</v>
      </c>
    </row>
    <row r="38" spans="1:9" x14ac:dyDescent="0.25">
      <c r="A38" s="3" t="s">
        <v>49</v>
      </c>
      <c r="B38">
        <v>4108</v>
      </c>
      <c r="C38">
        <v>9693</v>
      </c>
      <c r="D38">
        <v>17708</v>
      </c>
      <c r="E38">
        <v>36308</v>
      </c>
      <c r="F38">
        <v>59249</v>
      </c>
      <c r="G38">
        <v>119745</v>
      </c>
      <c r="H38">
        <v>233860</v>
      </c>
      <c r="I38">
        <v>52450</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41B93-32C0-4600-8AE5-4DBBF737B5D8}">
  <dimension ref="A1:I37"/>
  <sheetViews>
    <sheetView workbookViewId="0">
      <selection activeCell="N5" sqref="N5"/>
    </sheetView>
  </sheetViews>
  <sheetFormatPr defaultRowHeight="15" x14ac:dyDescent="0.25"/>
  <cols>
    <col min="1" max="1" width="15.140625" bestFit="1" customWidth="1"/>
    <col min="2" max="9" width="14.7109375" bestFit="1" customWidth="1"/>
  </cols>
  <sheetData>
    <row r="1" spans="1:9" ht="38.25" customHeight="1" x14ac:dyDescent="0.25"/>
    <row r="2" spans="1:9" x14ac:dyDescent="0.25">
      <c r="A2" t="s">
        <v>0</v>
      </c>
      <c r="B2" t="s">
        <v>41</v>
      </c>
      <c r="C2" t="s">
        <v>42</v>
      </c>
      <c r="D2" t="s">
        <v>43</v>
      </c>
      <c r="E2" t="s">
        <v>44</v>
      </c>
      <c r="F2" t="s">
        <v>45</v>
      </c>
      <c r="G2" t="s">
        <v>46</v>
      </c>
      <c r="H2" t="s">
        <v>47</v>
      </c>
      <c r="I2" t="s">
        <v>8</v>
      </c>
    </row>
    <row r="3" spans="1:9" x14ac:dyDescent="0.25">
      <c r="A3" t="s">
        <v>9</v>
      </c>
      <c r="B3">
        <v>-59.000006103515631</v>
      </c>
      <c r="C3">
        <v>364.5</v>
      </c>
      <c r="D3">
        <v>946.5</v>
      </c>
      <c r="E3">
        <v>8558.5999999999985</v>
      </c>
      <c r="F3">
        <v>15050.4</v>
      </c>
      <c r="G3">
        <v>-5132</v>
      </c>
      <c r="H3">
        <v>7170</v>
      </c>
      <c r="I3">
        <v>7300</v>
      </c>
    </row>
    <row r="4" spans="1:9" x14ac:dyDescent="0.25">
      <c r="A4" t="s">
        <v>10</v>
      </c>
      <c r="B4">
        <v>0</v>
      </c>
      <c r="C4">
        <v>0</v>
      </c>
      <c r="D4">
        <v>-735.6</v>
      </c>
      <c r="E4">
        <v>-1001.6</v>
      </c>
      <c r="F4">
        <v>-332.9</v>
      </c>
      <c r="G4">
        <v>-3200</v>
      </c>
      <c r="H4">
        <v>-2620</v>
      </c>
      <c r="I4">
        <v>-2330</v>
      </c>
    </row>
    <row r="5" spans="1:9" x14ac:dyDescent="0.25">
      <c r="A5" t="s">
        <v>11</v>
      </c>
      <c r="B5">
        <v>188.70000152587892</v>
      </c>
      <c r="C5">
        <v>227.39999999999998</v>
      </c>
      <c r="D5">
        <v>-395.2</v>
      </c>
      <c r="E5">
        <v>542.90000000000009</v>
      </c>
      <c r="F5">
        <v>2956.9</v>
      </c>
      <c r="G5">
        <v>-8780</v>
      </c>
      <c r="H5">
        <v>2320</v>
      </c>
      <c r="I5">
        <v>-5500</v>
      </c>
    </row>
    <row r="6" spans="1:9" x14ac:dyDescent="0.25">
      <c r="A6" t="s">
        <v>12</v>
      </c>
      <c r="B6">
        <v>-193.09999923706056</v>
      </c>
      <c r="C6">
        <v>-1077.2</v>
      </c>
      <c r="D6">
        <v>3680</v>
      </c>
      <c r="E6">
        <v>6459</v>
      </c>
      <c r="F6">
        <v>7790.6</v>
      </c>
      <c r="G6">
        <v>-14634</v>
      </c>
      <c r="H6">
        <v>-18170</v>
      </c>
      <c r="I6">
        <v>-11980</v>
      </c>
    </row>
    <row r="7" spans="1:9" x14ac:dyDescent="0.25">
      <c r="A7" t="s">
        <v>13</v>
      </c>
      <c r="B7">
        <v>0</v>
      </c>
      <c r="C7">
        <v>0</v>
      </c>
      <c r="D7">
        <v>0</v>
      </c>
      <c r="E7">
        <v>0</v>
      </c>
      <c r="F7">
        <v>875.3</v>
      </c>
      <c r="G7">
        <v>-9827</v>
      </c>
      <c r="H7">
        <v>-10780</v>
      </c>
      <c r="I7">
        <v>-4230</v>
      </c>
    </row>
    <row r="8" spans="1:9" x14ac:dyDescent="0.25">
      <c r="A8" t="s">
        <v>14</v>
      </c>
      <c r="B8">
        <v>0</v>
      </c>
      <c r="C8">
        <v>0</v>
      </c>
      <c r="D8">
        <v>-95.600000000000009</v>
      </c>
      <c r="E8">
        <v>309.40000000000003</v>
      </c>
      <c r="F8">
        <v>884.5</v>
      </c>
      <c r="G8">
        <v>-255</v>
      </c>
      <c r="H8">
        <v>-440</v>
      </c>
      <c r="I8">
        <v>-410</v>
      </c>
    </row>
    <row r="9" spans="1:9" x14ac:dyDescent="0.25">
      <c r="A9" t="s">
        <v>15</v>
      </c>
      <c r="B9">
        <v>-515.90000305175784</v>
      </c>
      <c r="C9">
        <v>917.7</v>
      </c>
      <c r="D9">
        <v>1219.7</v>
      </c>
      <c r="E9">
        <v>8311.4000000000015</v>
      </c>
      <c r="F9">
        <v>24342.7</v>
      </c>
      <c r="G9">
        <v>3519</v>
      </c>
      <c r="H9">
        <v>-14810</v>
      </c>
      <c r="I9">
        <v>-7310</v>
      </c>
    </row>
    <row r="10" spans="1:9" x14ac:dyDescent="0.25">
      <c r="A10" t="s">
        <v>16</v>
      </c>
      <c r="B10">
        <v>-259.79999923706055</v>
      </c>
      <c r="C10">
        <v>-189.20000000000005</v>
      </c>
      <c r="D10">
        <v>363.6</v>
      </c>
      <c r="E10">
        <v>4510.4000000000005</v>
      </c>
      <c r="F10">
        <v>2880.5</v>
      </c>
      <c r="G10">
        <v>1313</v>
      </c>
      <c r="H10">
        <v>22030</v>
      </c>
      <c r="I10">
        <v>9560</v>
      </c>
    </row>
    <row r="11" spans="1:9" x14ac:dyDescent="0.25">
      <c r="A11" t="s">
        <v>17</v>
      </c>
      <c r="B11">
        <v>-205.20000038146972</v>
      </c>
      <c r="C11">
        <v>-88</v>
      </c>
      <c r="D11">
        <v>372.29999999999995</v>
      </c>
      <c r="E11">
        <v>1962.5</v>
      </c>
      <c r="F11">
        <v>6438.1</v>
      </c>
      <c r="G11">
        <v>-203</v>
      </c>
      <c r="H11">
        <v>3660</v>
      </c>
      <c r="I11">
        <v>-50</v>
      </c>
    </row>
    <row r="12" spans="1:9" x14ac:dyDescent="0.25">
      <c r="A12" t="s">
        <v>18</v>
      </c>
      <c r="B12">
        <v>131.10000000000002</v>
      </c>
      <c r="C12">
        <v>245.3</v>
      </c>
      <c r="D12">
        <v>-1441.3</v>
      </c>
      <c r="E12">
        <v>-1398.5</v>
      </c>
      <c r="F12">
        <v>-3615.9</v>
      </c>
      <c r="G12">
        <v>-13756</v>
      </c>
      <c r="H12">
        <v>-10530</v>
      </c>
      <c r="I12">
        <v>-3100</v>
      </c>
    </row>
    <row r="13" spans="1:9" x14ac:dyDescent="0.25">
      <c r="A13" t="s">
        <v>19</v>
      </c>
      <c r="B13">
        <v>0</v>
      </c>
      <c r="C13">
        <v>0</v>
      </c>
      <c r="D13">
        <v>0</v>
      </c>
      <c r="E13">
        <v>0</v>
      </c>
      <c r="F13">
        <v>0</v>
      </c>
      <c r="G13">
        <v>887</v>
      </c>
      <c r="H13">
        <v>-9200</v>
      </c>
      <c r="I13">
        <v>-4680</v>
      </c>
    </row>
    <row r="14" spans="1:9" x14ac:dyDescent="0.25">
      <c r="A14" t="s">
        <v>20</v>
      </c>
      <c r="B14">
        <v>-194.50000152587896</v>
      </c>
      <c r="C14">
        <v>301.39999999999998</v>
      </c>
      <c r="D14">
        <v>607.40000000000009</v>
      </c>
      <c r="E14">
        <v>4333.9000000000005</v>
      </c>
      <c r="F14">
        <v>6679.7000000000007</v>
      </c>
      <c r="G14">
        <v>-13489</v>
      </c>
      <c r="H14">
        <v>-11250</v>
      </c>
      <c r="I14">
        <v>-910</v>
      </c>
    </row>
    <row r="15" spans="1:9" x14ac:dyDescent="0.25">
      <c r="A15" t="s">
        <v>21</v>
      </c>
      <c r="B15">
        <v>-22.899999237060545</v>
      </c>
      <c r="C15">
        <v>835.1</v>
      </c>
      <c r="D15">
        <v>1894.8999999999996</v>
      </c>
      <c r="E15">
        <v>7822.9</v>
      </c>
      <c r="F15">
        <v>17223.7</v>
      </c>
      <c r="G15">
        <v>18282</v>
      </c>
      <c r="H15">
        <v>42620</v>
      </c>
      <c r="I15">
        <v>7830</v>
      </c>
    </row>
    <row r="16" spans="1:9" x14ac:dyDescent="0.25">
      <c r="A16" t="s">
        <v>22</v>
      </c>
      <c r="B16">
        <v>-790.50000305175774</v>
      </c>
      <c r="C16">
        <v>1.4000000000000057</v>
      </c>
      <c r="D16">
        <v>597.79999999999995</v>
      </c>
      <c r="E16">
        <v>8198.6</v>
      </c>
      <c r="F16">
        <v>8415.1</v>
      </c>
      <c r="G16">
        <v>-18013</v>
      </c>
      <c r="H16">
        <v>-36460</v>
      </c>
      <c r="I16">
        <v>-5590</v>
      </c>
    </row>
    <row r="17" spans="1:9" x14ac:dyDescent="0.25">
      <c r="A17" t="s">
        <v>23</v>
      </c>
      <c r="B17">
        <v>-337.30000610351556</v>
      </c>
      <c r="C17">
        <v>858.1</v>
      </c>
      <c r="D17">
        <v>903.90000000000009</v>
      </c>
      <c r="E17">
        <v>12974.3</v>
      </c>
      <c r="F17">
        <v>43736.6</v>
      </c>
      <c r="G17">
        <v>-9341</v>
      </c>
      <c r="H17">
        <v>17610</v>
      </c>
      <c r="I17">
        <v>3760</v>
      </c>
    </row>
    <row r="18" spans="1:9" x14ac:dyDescent="0.25">
      <c r="A18" t="s">
        <v>24</v>
      </c>
      <c r="B18">
        <v>-133.29999923706055</v>
      </c>
      <c r="C18">
        <v>-290.39999999999998</v>
      </c>
      <c r="D18">
        <v>-468.59999999999997</v>
      </c>
      <c r="E18">
        <v>-59.199999999999932</v>
      </c>
      <c r="F18">
        <v>286.5</v>
      </c>
      <c r="G18">
        <v>-4178</v>
      </c>
      <c r="H18">
        <v>-6030</v>
      </c>
      <c r="I18">
        <v>-690</v>
      </c>
    </row>
    <row r="19" spans="1:9" x14ac:dyDescent="0.25">
      <c r="A19" t="s">
        <v>25</v>
      </c>
      <c r="B19">
        <v>-105.70000019073487</v>
      </c>
      <c r="C19">
        <v>-299.7</v>
      </c>
      <c r="D19">
        <v>-187.2</v>
      </c>
      <c r="E19">
        <v>-261.8</v>
      </c>
      <c r="F19">
        <v>-138.1</v>
      </c>
      <c r="G19">
        <v>-885</v>
      </c>
      <c r="H19">
        <v>-2550</v>
      </c>
      <c r="I19">
        <v>-780</v>
      </c>
    </row>
    <row r="20" spans="1:9" x14ac:dyDescent="0.25">
      <c r="A20" t="s">
        <v>26</v>
      </c>
      <c r="B20">
        <v>0</v>
      </c>
      <c r="C20">
        <v>-75.5</v>
      </c>
      <c r="D20">
        <v>-442.1</v>
      </c>
      <c r="E20">
        <v>-272.5</v>
      </c>
      <c r="F20">
        <v>372.79999999999995</v>
      </c>
      <c r="G20">
        <v>-1049</v>
      </c>
      <c r="H20">
        <v>810</v>
      </c>
      <c r="I20">
        <v>-1080</v>
      </c>
    </row>
    <row r="21" spans="1:9" x14ac:dyDescent="0.25">
      <c r="A21" t="s">
        <v>27</v>
      </c>
      <c r="B21">
        <v>-99.6</v>
      </c>
      <c r="C21">
        <v>-113</v>
      </c>
      <c r="D21">
        <v>149.9</v>
      </c>
      <c r="E21">
        <v>115.9</v>
      </c>
      <c r="F21">
        <v>-639.5</v>
      </c>
      <c r="G21">
        <v>-2161</v>
      </c>
      <c r="H21">
        <v>-3350</v>
      </c>
      <c r="I21">
        <v>-230</v>
      </c>
    </row>
    <row r="22" spans="1:9" x14ac:dyDescent="0.25">
      <c r="A22" t="s">
        <v>28</v>
      </c>
      <c r="B22">
        <v>-12.400000000000006</v>
      </c>
      <c r="C22">
        <v>367.9</v>
      </c>
      <c r="D22">
        <v>1077</v>
      </c>
      <c r="E22">
        <v>7380.7999999999993</v>
      </c>
      <c r="F22">
        <v>8275.4</v>
      </c>
      <c r="G22">
        <v>-11546</v>
      </c>
      <c r="H22">
        <v>-21930</v>
      </c>
      <c r="I22">
        <v>-5100</v>
      </c>
    </row>
    <row r="23" spans="1:9" x14ac:dyDescent="0.25">
      <c r="A23" t="s">
        <v>29</v>
      </c>
      <c r="B23">
        <v>-232.99999999999997</v>
      </c>
      <c r="C23">
        <v>596.79999999999995</v>
      </c>
      <c r="D23">
        <v>3169.3999999999996</v>
      </c>
      <c r="E23">
        <v>8647.2999999999993</v>
      </c>
      <c r="F23">
        <v>16825.2</v>
      </c>
      <c r="G23">
        <v>15924</v>
      </c>
      <c r="H23">
        <v>32290</v>
      </c>
      <c r="I23">
        <v>6390</v>
      </c>
    </row>
    <row r="24" spans="1:9" x14ac:dyDescent="0.25">
      <c r="A24" t="s">
        <v>30</v>
      </c>
      <c r="B24">
        <v>-122.6</v>
      </c>
      <c r="C24">
        <v>666.7</v>
      </c>
      <c r="D24">
        <v>618.5</v>
      </c>
      <c r="E24">
        <v>8785.9</v>
      </c>
      <c r="F24">
        <v>15930.3</v>
      </c>
      <c r="G24">
        <v>3949</v>
      </c>
      <c r="H24">
        <v>-2600</v>
      </c>
      <c r="I24">
        <v>-560</v>
      </c>
    </row>
    <row r="25" spans="1:9" x14ac:dyDescent="0.25">
      <c r="A25" t="s">
        <v>31</v>
      </c>
      <c r="B25">
        <v>-52.800000190734863</v>
      </c>
      <c r="C25">
        <v>-129.1</v>
      </c>
      <c r="D25">
        <v>-144.1</v>
      </c>
      <c r="E25">
        <v>-87.1</v>
      </c>
      <c r="F25">
        <v>-769.2</v>
      </c>
      <c r="G25">
        <v>-1677</v>
      </c>
      <c r="H25">
        <v>-3510</v>
      </c>
      <c r="I25">
        <v>-540</v>
      </c>
    </row>
    <row r="26" spans="1:9" x14ac:dyDescent="0.25">
      <c r="A26" t="s">
        <v>32</v>
      </c>
      <c r="B26">
        <v>-380.50000152587887</v>
      </c>
      <c r="C26">
        <v>744.59999999999991</v>
      </c>
      <c r="D26">
        <v>5091</v>
      </c>
      <c r="E26">
        <v>10615.7</v>
      </c>
      <c r="F26">
        <v>13293.7</v>
      </c>
      <c r="G26">
        <v>-7064</v>
      </c>
      <c r="H26">
        <v>4940</v>
      </c>
      <c r="I26">
        <v>4620</v>
      </c>
    </row>
    <row r="27" spans="1:9" x14ac:dyDescent="0.25">
      <c r="A27" t="s">
        <v>33</v>
      </c>
      <c r="B27">
        <v>0</v>
      </c>
      <c r="C27">
        <v>0</v>
      </c>
      <c r="D27">
        <v>0</v>
      </c>
      <c r="E27">
        <v>0</v>
      </c>
      <c r="F27">
        <v>0</v>
      </c>
      <c r="G27">
        <v>0</v>
      </c>
      <c r="H27">
        <v>0</v>
      </c>
      <c r="I27">
        <v>-530</v>
      </c>
    </row>
    <row r="28" spans="1:9" x14ac:dyDescent="0.25">
      <c r="A28" t="s">
        <v>34</v>
      </c>
      <c r="B28">
        <v>-98.399999809265125</v>
      </c>
      <c r="C28">
        <v>-125.3</v>
      </c>
      <c r="D28">
        <v>-103.1</v>
      </c>
      <c r="E28">
        <v>-364.29999999999995</v>
      </c>
      <c r="F28">
        <v>-377.4</v>
      </c>
      <c r="G28">
        <v>-4748</v>
      </c>
      <c r="H28">
        <v>-8380</v>
      </c>
      <c r="I28">
        <v>-3400</v>
      </c>
    </row>
    <row r="29" spans="1:9" x14ac:dyDescent="0.25">
      <c r="A29" t="s">
        <v>35</v>
      </c>
      <c r="B29">
        <v>-475.69999389648439</v>
      </c>
      <c r="C29">
        <v>1385.9</v>
      </c>
      <c r="D29">
        <v>6118.8</v>
      </c>
      <c r="E29">
        <v>26092.5</v>
      </c>
      <c r="F29">
        <v>43164.1</v>
      </c>
      <c r="G29">
        <v>-15992</v>
      </c>
      <c r="H29">
        <v>-58150</v>
      </c>
      <c r="I29">
        <v>-34120</v>
      </c>
    </row>
    <row r="30" spans="1:9" x14ac:dyDescent="0.25">
      <c r="A30" t="s">
        <v>36</v>
      </c>
      <c r="B30">
        <v>0</v>
      </c>
      <c r="C30">
        <v>0</v>
      </c>
      <c r="D30">
        <v>0</v>
      </c>
      <c r="E30">
        <v>0</v>
      </c>
      <c r="F30">
        <v>2257</v>
      </c>
      <c r="G30">
        <v>-529</v>
      </c>
      <c r="H30">
        <v>-5760</v>
      </c>
      <c r="I30">
        <v>-40</v>
      </c>
    </row>
    <row r="31" spans="1:9" x14ac:dyDescent="0.25">
      <c r="A31" t="s">
        <v>37</v>
      </c>
      <c r="B31">
        <v>931.29999389648435</v>
      </c>
      <c r="C31">
        <v>834.3</v>
      </c>
      <c r="D31">
        <v>3852.9999999999995</v>
      </c>
      <c r="E31">
        <v>19823</v>
      </c>
      <c r="F31">
        <v>42449.4</v>
      </c>
      <c r="G31">
        <v>60161</v>
      </c>
      <c r="H31">
        <v>74940</v>
      </c>
      <c r="I31">
        <v>0</v>
      </c>
    </row>
    <row r="32" spans="1:9" x14ac:dyDescent="0.25">
      <c r="A32" t="s">
        <v>38</v>
      </c>
      <c r="B32">
        <v>0</v>
      </c>
      <c r="C32">
        <v>0</v>
      </c>
      <c r="D32">
        <v>0</v>
      </c>
      <c r="E32">
        <v>-3913.6000000000004</v>
      </c>
      <c r="F32">
        <v>-10021.1</v>
      </c>
      <c r="G32">
        <v>-25048</v>
      </c>
      <c r="H32">
        <v>-31680</v>
      </c>
      <c r="I32">
        <v>-8160</v>
      </c>
    </row>
    <row r="33" spans="1:9" x14ac:dyDescent="0.25">
      <c r="A33" t="s">
        <v>39</v>
      </c>
      <c r="B33">
        <v>0</v>
      </c>
      <c r="C33">
        <v>0</v>
      </c>
      <c r="D33">
        <v>0</v>
      </c>
      <c r="E33">
        <v>0</v>
      </c>
      <c r="F33">
        <v>0</v>
      </c>
      <c r="G33">
        <v>451</v>
      </c>
      <c r="H33">
        <v>790</v>
      </c>
      <c r="I33">
        <v>0</v>
      </c>
    </row>
    <row r="35" spans="1:9" x14ac:dyDescent="0.25">
      <c r="A35" s="2" t="s">
        <v>48</v>
      </c>
      <c r="B35" t="s">
        <v>74</v>
      </c>
      <c r="C35" t="s">
        <v>75</v>
      </c>
      <c r="D35" t="s">
        <v>76</v>
      </c>
      <c r="E35" t="s">
        <v>77</v>
      </c>
      <c r="F35" t="s">
        <v>78</v>
      </c>
      <c r="G35" t="s">
        <v>79</v>
      </c>
      <c r="H35" t="s">
        <v>80</v>
      </c>
      <c r="I35" t="s">
        <v>70</v>
      </c>
    </row>
    <row r="36" spans="1:9" x14ac:dyDescent="0.25">
      <c r="A36" s="3" t="s">
        <v>62</v>
      </c>
      <c r="B36">
        <v>-59.000006103515631</v>
      </c>
      <c r="C36">
        <v>364.5</v>
      </c>
      <c r="D36">
        <v>946.5</v>
      </c>
      <c r="E36">
        <v>8558.5999999999985</v>
      </c>
      <c r="F36">
        <v>15050.4</v>
      </c>
      <c r="G36">
        <v>-5132</v>
      </c>
      <c r="H36">
        <v>7170</v>
      </c>
      <c r="I36">
        <v>7300</v>
      </c>
    </row>
    <row r="37" spans="1:9" x14ac:dyDescent="0.25">
      <c r="A37" s="3" t="s">
        <v>49</v>
      </c>
      <c r="B37">
        <v>-59.000006103515631</v>
      </c>
      <c r="C37">
        <v>364.5</v>
      </c>
      <c r="D37">
        <v>946.5</v>
      </c>
      <c r="E37">
        <v>8558.5999999999985</v>
      </c>
      <c r="F37">
        <v>15050.4</v>
      </c>
      <c r="G37">
        <v>-5132</v>
      </c>
      <c r="H37">
        <v>7170</v>
      </c>
      <c r="I37">
        <v>7300</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F5122-9662-4957-BD68-F843FE3F4E3E}">
  <dimension ref="A1:I37"/>
  <sheetViews>
    <sheetView workbookViewId="0">
      <selection activeCell="N4" sqref="N4"/>
    </sheetView>
  </sheetViews>
  <sheetFormatPr defaultRowHeight="15" x14ac:dyDescent="0.25"/>
  <cols>
    <col min="1" max="1" width="15.140625" bestFit="1" customWidth="1"/>
    <col min="2" max="4" width="14.7109375" bestFit="1" customWidth="1"/>
    <col min="5" max="7" width="14.7109375" hidden="1" customWidth="1"/>
    <col min="8" max="9" width="14.7109375" bestFit="1" customWidth="1"/>
  </cols>
  <sheetData>
    <row r="1" spans="1:9" ht="35.25" customHeight="1" x14ac:dyDescent="0.25"/>
    <row r="2" spans="1:9" x14ac:dyDescent="0.25">
      <c r="A2" t="s">
        <v>0</v>
      </c>
      <c r="B2" t="s">
        <v>1</v>
      </c>
      <c r="C2" t="s">
        <v>2</v>
      </c>
      <c r="D2" t="s">
        <v>3</v>
      </c>
      <c r="E2" t="s">
        <v>4</v>
      </c>
      <c r="F2" t="s">
        <v>5</v>
      </c>
      <c r="G2" t="s">
        <v>40</v>
      </c>
      <c r="H2" t="s">
        <v>7</v>
      </c>
      <c r="I2" t="s">
        <v>8</v>
      </c>
    </row>
    <row r="3" spans="1:9" x14ac:dyDescent="0.25">
      <c r="A3" t="s">
        <v>9</v>
      </c>
      <c r="B3">
        <v>4232</v>
      </c>
      <c r="C3">
        <v>9323</v>
      </c>
      <c r="D3">
        <v>17160</v>
      </c>
      <c r="E3">
        <v>33080</v>
      </c>
      <c r="F3">
        <v>65790</v>
      </c>
      <c r="G3">
        <v>140470</v>
      </c>
      <c r="H3">
        <v>260900</v>
      </c>
      <c r="I3">
        <v>44420</v>
      </c>
    </row>
    <row r="4" spans="1:9" x14ac:dyDescent="0.25">
      <c r="A4" t="s">
        <v>10</v>
      </c>
      <c r="B4">
        <v>0</v>
      </c>
      <c r="C4">
        <v>0</v>
      </c>
      <c r="D4">
        <v>10</v>
      </c>
      <c r="E4">
        <v>50</v>
      </c>
      <c r="F4">
        <v>180</v>
      </c>
      <c r="G4">
        <v>550</v>
      </c>
      <c r="H4">
        <v>1770</v>
      </c>
      <c r="I4">
        <v>510</v>
      </c>
    </row>
    <row r="5" spans="1:9" x14ac:dyDescent="0.25">
      <c r="A5" t="s">
        <v>11</v>
      </c>
      <c r="B5">
        <v>589</v>
      </c>
      <c r="C5">
        <v>1341</v>
      </c>
      <c r="D5">
        <v>2690</v>
      </c>
      <c r="E5">
        <v>4560</v>
      </c>
      <c r="F5">
        <v>9700</v>
      </c>
      <c r="G5">
        <v>19210</v>
      </c>
      <c r="H5">
        <v>41560</v>
      </c>
      <c r="I5">
        <v>12890</v>
      </c>
    </row>
    <row r="6" spans="1:9" x14ac:dyDescent="0.25">
      <c r="A6" t="s">
        <v>12</v>
      </c>
      <c r="B6">
        <v>1903</v>
      </c>
      <c r="C6">
        <v>3752</v>
      </c>
      <c r="D6">
        <v>7600</v>
      </c>
      <c r="E6">
        <v>12920</v>
      </c>
      <c r="F6">
        <v>14840</v>
      </c>
      <c r="G6">
        <v>26940</v>
      </c>
      <c r="H6">
        <v>84350</v>
      </c>
      <c r="I6">
        <v>30880</v>
      </c>
    </row>
    <row r="7" spans="1:9" x14ac:dyDescent="0.25">
      <c r="A7" t="s">
        <v>13</v>
      </c>
      <c r="B7">
        <v>0</v>
      </c>
      <c r="C7">
        <v>0</v>
      </c>
      <c r="D7">
        <v>0</v>
      </c>
      <c r="E7">
        <v>0</v>
      </c>
      <c r="F7">
        <v>10890</v>
      </c>
      <c r="G7">
        <v>28430</v>
      </c>
      <c r="H7">
        <v>65220</v>
      </c>
      <c r="I7">
        <v>20090</v>
      </c>
    </row>
    <row r="8" spans="1:9" x14ac:dyDescent="0.25">
      <c r="A8" t="s">
        <v>14</v>
      </c>
      <c r="B8">
        <v>0</v>
      </c>
      <c r="C8">
        <v>0</v>
      </c>
      <c r="D8">
        <v>760</v>
      </c>
      <c r="E8">
        <v>1760</v>
      </c>
      <c r="F8">
        <v>3260</v>
      </c>
      <c r="G8">
        <v>7200</v>
      </c>
      <c r="H8">
        <v>15290</v>
      </c>
      <c r="I8">
        <v>4290</v>
      </c>
    </row>
    <row r="9" spans="1:9" x14ac:dyDescent="0.25">
      <c r="A9" t="s">
        <v>15</v>
      </c>
      <c r="B9">
        <v>3814</v>
      </c>
      <c r="C9">
        <v>7896</v>
      </c>
      <c r="D9">
        <v>17430</v>
      </c>
      <c r="E9">
        <v>33760</v>
      </c>
      <c r="F9">
        <v>51950</v>
      </c>
      <c r="G9">
        <v>106360</v>
      </c>
      <c r="H9">
        <v>252930</v>
      </c>
      <c r="I9">
        <v>68420</v>
      </c>
    </row>
    <row r="10" spans="1:9" x14ac:dyDescent="0.25">
      <c r="A10" t="s">
        <v>16</v>
      </c>
      <c r="B10">
        <v>1634</v>
      </c>
      <c r="C10">
        <v>3437</v>
      </c>
      <c r="D10">
        <v>7300</v>
      </c>
      <c r="E10">
        <v>13320</v>
      </c>
      <c r="F10">
        <v>28620</v>
      </c>
      <c r="G10">
        <v>56510</v>
      </c>
      <c r="H10">
        <v>115920</v>
      </c>
      <c r="I10">
        <v>33250</v>
      </c>
    </row>
    <row r="11" spans="1:9" x14ac:dyDescent="0.25">
      <c r="A11" t="s">
        <v>17</v>
      </c>
      <c r="B11">
        <v>239</v>
      </c>
      <c r="C11">
        <v>529</v>
      </c>
      <c r="D11">
        <v>1130</v>
      </c>
      <c r="E11">
        <v>2420</v>
      </c>
      <c r="F11">
        <v>4770</v>
      </c>
      <c r="G11">
        <v>9930</v>
      </c>
      <c r="H11">
        <v>23200</v>
      </c>
      <c r="I11">
        <v>6340</v>
      </c>
    </row>
    <row r="12" spans="1:9" x14ac:dyDescent="0.25">
      <c r="A12" t="s">
        <v>18</v>
      </c>
      <c r="B12">
        <v>310</v>
      </c>
      <c r="C12">
        <v>616</v>
      </c>
      <c r="D12">
        <v>1000</v>
      </c>
      <c r="E12">
        <v>1970</v>
      </c>
      <c r="F12">
        <v>5140</v>
      </c>
      <c r="G12">
        <v>11650</v>
      </c>
      <c r="H12">
        <v>26770</v>
      </c>
      <c r="I12">
        <v>8010</v>
      </c>
    </row>
    <row r="13" spans="1:9" x14ac:dyDescent="0.25">
      <c r="A13" t="s">
        <v>19</v>
      </c>
      <c r="B13">
        <v>0</v>
      </c>
      <c r="C13">
        <v>0</v>
      </c>
      <c r="D13">
        <v>0</v>
      </c>
      <c r="E13">
        <v>0</v>
      </c>
      <c r="F13">
        <v>0</v>
      </c>
      <c r="G13">
        <v>20210</v>
      </c>
      <c r="H13">
        <v>43830</v>
      </c>
      <c r="I13">
        <v>14700</v>
      </c>
    </row>
    <row r="14" spans="1:9" x14ac:dyDescent="0.25">
      <c r="A14" t="s">
        <v>20</v>
      </c>
      <c r="B14">
        <v>3425</v>
      </c>
      <c r="C14">
        <v>7328</v>
      </c>
      <c r="D14">
        <v>16430</v>
      </c>
      <c r="E14">
        <v>32130</v>
      </c>
      <c r="F14">
        <v>57970</v>
      </c>
      <c r="G14">
        <v>126150</v>
      </c>
      <c r="H14">
        <v>269850</v>
      </c>
      <c r="I14">
        <v>76450</v>
      </c>
    </row>
    <row r="15" spans="1:9" x14ac:dyDescent="0.25">
      <c r="A15" t="s">
        <v>21</v>
      </c>
      <c r="B15">
        <v>2258</v>
      </c>
      <c r="C15">
        <v>4769</v>
      </c>
      <c r="D15">
        <v>10040</v>
      </c>
      <c r="E15">
        <v>21620</v>
      </c>
      <c r="F15">
        <v>36140</v>
      </c>
      <c r="G15">
        <v>69010</v>
      </c>
      <c r="H15">
        <v>147800</v>
      </c>
      <c r="I15">
        <v>45430</v>
      </c>
    </row>
    <row r="16" spans="1:9" x14ac:dyDescent="0.25">
      <c r="A16" t="s">
        <v>22</v>
      </c>
      <c r="B16">
        <v>2776</v>
      </c>
      <c r="C16">
        <v>5836</v>
      </c>
      <c r="D16">
        <v>11750</v>
      </c>
      <c r="E16">
        <v>23090</v>
      </c>
      <c r="F16">
        <v>31070</v>
      </c>
      <c r="G16">
        <v>62490</v>
      </c>
      <c r="H16">
        <v>151710</v>
      </c>
      <c r="I16">
        <v>43450</v>
      </c>
    </row>
    <row r="17" spans="1:9" x14ac:dyDescent="0.25">
      <c r="A17" t="s">
        <v>23</v>
      </c>
      <c r="B17">
        <v>7951</v>
      </c>
      <c r="C17">
        <v>16612</v>
      </c>
      <c r="D17">
        <v>34780</v>
      </c>
      <c r="E17">
        <v>67840</v>
      </c>
      <c r="F17">
        <v>119590</v>
      </c>
      <c r="G17">
        <v>232310</v>
      </c>
      <c r="H17">
        <v>493650</v>
      </c>
      <c r="I17">
        <v>130580</v>
      </c>
    </row>
    <row r="18" spans="1:9" x14ac:dyDescent="0.25">
      <c r="A18" t="s">
        <v>24</v>
      </c>
      <c r="B18">
        <v>22</v>
      </c>
      <c r="C18">
        <v>53</v>
      </c>
      <c r="D18">
        <v>90</v>
      </c>
      <c r="E18">
        <v>150</v>
      </c>
      <c r="F18">
        <v>320</v>
      </c>
      <c r="G18">
        <v>730</v>
      </c>
      <c r="H18">
        <v>2030</v>
      </c>
      <c r="I18">
        <v>670</v>
      </c>
    </row>
    <row r="19" spans="1:9" x14ac:dyDescent="0.25">
      <c r="A19" t="s">
        <v>25</v>
      </c>
      <c r="B19">
        <v>40</v>
      </c>
      <c r="C19">
        <v>112</v>
      </c>
      <c r="D19">
        <v>230</v>
      </c>
      <c r="E19">
        <v>410</v>
      </c>
      <c r="F19">
        <v>800</v>
      </c>
      <c r="G19">
        <v>1680</v>
      </c>
      <c r="H19">
        <v>4280</v>
      </c>
      <c r="I19">
        <v>1040</v>
      </c>
    </row>
    <row r="20" spans="1:9" x14ac:dyDescent="0.25">
      <c r="A20" t="s">
        <v>26</v>
      </c>
      <c r="B20">
        <v>0</v>
      </c>
      <c r="C20">
        <v>0</v>
      </c>
      <c r="D20">
        <v>30</v>
      </c>
      <c r="E20">
        <v>50</v>
      </c>
      <c r="F20">
        <v>130</v>
      </c>
      <c r="G20">
        <v>410</v>
      </c>
      <c r="H20">
        <v>1030</v>
      </c>
      <c r="I20">
        <v>330</v>
      </c>
    </row>
    <row r="21" spans="1:9" x14ac:dyDescent="0.25">
      <c r="A21" t="s">
        <v>27</v>
      </c>
      <c r="B21">
        <v>36</v>
      </c>
      <c r="C21">
        <v>66</v>
      </c>
      <c r="D21">
        <v>100</v>
      </c>
      <c r="E21">
        <v>160</v>
      </c>
      <c r="F21">
        <v>320</v>
      </c>
      <c r="G21">
        <v>700</v>
      </c>
      <c r="H21">
        <v>1560</v>
      </c>
      <c r="I21">
        <v>430</v>
      </c>
    </row>
    <row r="22" spans="1:9" x14ac:dyDescent="0.25">
      <c r="A22" t="s">
        <v>28</v>
      </c>
      <c r="B22">
        <v>895</v>
      </c>
      <c r="C22">
        <v>1979</v>
      </c>
      <c r="D22">
        <v>3880</v>
      </c>
      <c r="E22">
        <v>7080</v>
      </c>
      <c r="F22">
        <v>15000</v>
      </c>
      <c r="G22">
        <v>34910</v>
      </c>
      <c r="H22">
        <v>75820</v>
      </c>
      <c r="I22">
        <v>21280</v>
      </c>
    </row>
    <row r="23" spans="1:9" x14ac:dyDescent="0.25">
      <c r="A23" t="s">
        <v>29</v>
      </c>
      <c r="B23">
        <v>2383</v>
      </c>
      <c r="C23">
        <v>4658</v>
      </c>
      <c r="D23">
        <v>9340</v>
      </c>
      <c r="E23">
        <v>15640</v>
      </c>
      <c r="F23">
        <v>28530</v>
      </c>
      <c r="G23">
        <v>51100</v>
      </c>
      <c r="H23">
        <v>110900</v>
      </c>
      <c r="I23">
        <v>29350</v>
      </c>
    </row>
    <row r="24" spans="1:9" x14ac:dyDescent="0.25">
      <c r="A24" t="s">
        <v>30</v>
      </c>
      <c r="B24">
        <v>1860</v>
      </c>
      <c r="C24">
        <v>3961</v>
      </c>
      <c r="D24">
        <v>8760</v>
      </c>
      <c r="E24">
        <v>17930</v>
      </c>
      <c r="F24">
        <v>32890</v>
      </c>
      <c r="G24">
        <v>66120</v>
      </c>
      <c r="H24">
        <v>149910</v>
      </c>
      <c r="I24">
        <v>47100</v>
      </c>
    </row>
    <row r="25" spans="1:9" x14ac:dyDescent="0.25">
      <c r="A25" t="s">
        <v>31</v>
      </c>
      <c r="B25">
        <v>18</v>
      </c>
      <c r="C25">
        <v>46</v>
      </c>
      <c r="D25">
        <v>50</v>
      </c>
      <c r="E25">
        <v>130</v>
      </c>
      <c r="F25">
        <v>490</v>
      </c>
      <c r="G25">
        <v>920</v>
      </c>
      <c r="H25">
        <v>2040</v>
      </c>
      <c r="I25">
        <v>560</v>
      </c>
    </row>
    <row r="26" spans="1:9" x14ac:dyDescent="0.25">
      <c r="A26" t="s">
        <v>32</v>
      </c>
      <c r="B26">
        <v>4936</v>
      </c>
      <c r="C26">
        <v>9550</v>
      </c>
      <c r="D26">
        <v>21640</v>
      </c>
      <c r="E26">
        <v>44370</v>
      </c>
      <c r="F26">
        <v>74930</v>
      </c>
      <c r="G26">
        <v>150950</v>
      </c>
      <c r="H26">
        <v>338040</v>
      </c>
      <c r="I26">
        <v>96080</v>
      </c>
    </row>
    <row r="27" spans="1:9" x14ac:dyDescent="0.25">
      <c r="A27" t="s">
        <v>33</v>
      </c>
      <c r="B27">
        <v>0</v>
      </c>
      <c r="C27">
        <v>0</v>
      </c>
      <c r="D27">
        <v>0</v>
      </c>
      <c r="E27">
        <v>0</v>
      </c>
      <c r="F27">
        <v>0</v>
      </c>
      <c r="G27">
        <v>0</v>
      </c>
      <c r="H27">
        <v>0</v>
      </c>
      <c r="I27">
        <v>46500</v>
      </c>
    </row>
    <row r="28" spans="1:9" x14ac:dyDescent="0.25">
      <c r="A28" t="s">
        <v>34</v>
      </c>
      <c r="B28">
        <v>31</v>
      </c>
      <c r="C28">
        <v>75</v>
      </c>
      <c r="D28">
        <v>170</v>
      </c>
      <c r="E28">
        <v>360</v>
      </c>
      <c r="F28">
        <v>930</v>
      </c>
      <c r="G28">
        <v>1980</v>
      </c>
      <c r="H28">
        <v>4790</v>
      </c>
      <c r="I28">
        <v>1320</v>
      </c>
    </row>
    <row r="29" spans="1:9" x14ac:dyDescent="0.25">
      <c r="A29" t="s">
        <v>35</v>
      </c>
      <c r="B29">
        <v>4529</v>
      </c>
      <c r="C29">
        <v>9324</v>
      </c>
      <c r="D29">
        <v>19560</v>
      </c>
      <c r="E29">
        <v>36090</v>
      </c>
      <c r="F29">
        <v>63370</v>
      </c>
      <c r="G29">
        <v>129360</v>
      </c>
      <c r="H29">
        <v>294610</v>
      </c>
      <c r="I29">
        <v>91920</v>
      </c>
    </row>
    <row r="30" spans="1:9" x14ac:dyDescent="0.25">
      <c r="A30" t="s">
        <v>36</v>
      </c>
      <c r="B30">
        <v>0</v>
      </c>
      <c r="C30">
        <v>0</v>
      </c>
      <c r="D30">
        <v>0</v>
      </c>
      <c r="E30">
        <v>0</v>
      </c>
      <c r="F30">
        <v>4880</v>
      </c>
      <c r="G30">
        <v>13640</v>
      </c>
      <c r="H30">
        <v>32000</v>
      </c>
      <c r="I30">
        <v>9460</v>
      </c>
    </row>
    <row r="31" spans="1:9" x14ac:dyDescent="0.25">
      <c r="A31" t="s">
        <v>37</v>
      </c>
      <c r="B31">
        <v>3474</v>
      </c>
      <c r="C31">
        <v>7465</v>
      </c>
      <c r="D31">
        <v>13830</v>
      </c>
      <c r="E31">
        <v>22790</v>
      </c>
      <c r="F31">
        <v>38170</v>
      </c>
      <c r="G31">
        <v>66540</v>
      </c>
      <c r="H31">
        <v>154770</v>
      </c>
      <c r="I31">
        <v>46500</v>
      </c>
    </row>
    <row r="32" spans="1:9" x14ac:dyDescent="0.25">
      <c r="A32" t="s">
        <v>38</v>
      </c>
      <c r="B32">
        <v>0</v>
      </c>
      <c r="C32">
        <v>0</v>
      </c>
      <c r="D32">
        <v>0</v>
      </c>
      <c r="E32">
        <v>14100</v>
      </c>
      <c r="F32">
        <v>27610</v>
      </c>
      <c r="G32">
        <v>56510</v>
      </c>
      <c r="H32">
        <v>113470</v>
      </c>
      <c r="I32">
        <v>34660</v>
      </c>
    </row>
    <row r="33" spans="1:9" x14ac:dyDescent="0.25">
      <c r="A33" t="s">
        <v>39</v>
      </c>
      <c r="B33">
        <v>0</v>
      </c>
      <c r="C33">
        <v>0</v>
      </c>
      <c r="D33">
        <v>0</v>
      </c>
      <c r="E33">
        <v>0</v>
      </c>
      <c r="F33">
        <v>0</v>
      </c>
      <c r="G33">
        <v>3300</v>
      </c>
      <c r="H33">
        <v>8940</v>
      </c>
      <c r="I33">
        <v>2340</v>
      </c>
    </row>
    <row r="35" spans="1:9" x14ac:dyDescent="0.25">
      <c r="A35" s="2" t="s">
        <v>48</v>
      </c>
      <c r="B35" t="s">
        <v>63</v>
      </c>
      <c r="C35" t="s">
        <v>64</v>
      </c>
      <c r="D35" t="s">
        <v>65</v>
      </c>
      <c r="E35" t="s">
        <v>66</v>
      </c>
      <c r="F35" t="s">
        <v>67</v>
      </c>
      <c r="G35" t="s">
        <v>68</v>
      </c>
      <c r="H35" t="s">
        <v>69</v>
      </c>
      <c r="I35" t="s">
        <v>70</v>
      </c>
    </row>
    <row r="36" spans="1:9" x14ac:dyDescent="0.25">
      <c r="A36" s="3" t="s">
        <v>62</v>
      </c>
      <c r="B36">
        <v>4232</v>
      </c>
      <c r="C36">
        <v>9323</v>
      </c>
      <c r="D36">
        <v>17160</v>
      </c>
      <c r="E36">
        <v>33080</v>
      </c>
      <c r="F36">
        <v>65790</v>
      </c>
      <c r="G36">
        <v>140470</v>
      </c>
      <c r="H36">
        <v>260900</v>
      </c>
      <c r="I36">
        <v>44420</v>
      </c>
    </row>
    <row r="37" spans="1:9" x14ac:dyDescent="0.25">
      <c r="A37" s="3" t="s">
        <v>49</v>
      </c>
      <c r="B37">
        <v>4232</v>
      </c>
      <c r="C37">
        <v>9323</v>
      </c>
      <c r="D37">
        <v>17160</v>
      </c>
      <c r="E37">
        <v>33080</v>
      </c>
      <c r="F37">
        <v>65790</v>
      </c>
      <c r="G37">
        <v>140470</v>
      </c>
      <c r="H37">
        <v>260900</v>
      </c>
      <c r="I37">
        <v>44420</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76892-623A-417C-ABB8-DD40DCCB9F9D}">
  <dimension ref="A1:I37"/>
  <sheetViews>
    <sheetView workbookViewId="0">
      <selection activeCell="K14" sqref="K14"/>
    </sheetView>
  </sheetViews>
  <sheetFormatPr defaultRowHeight="15" x14ac:dyDescent="0.25"/>
  <cols>
    <col min="1" max="1" width="22.140625" bestFit="1" customWidth="1"/>
    <col min="2" max="9" width="14.7109375" bestFit="1" customWidth="1"/>
  </cols>
  <sheetData>
    <row r="1" spans="1:9" ht="34.5" customHeight="1" x14ac:dyDescent="0.25"/>
    <row r="2" spans="1:9" x14ac:dyDescent="0.25">
      <c r="A2" t="s">
        <v>0</v>
      </c>
      <c r="B2" t="s">
        <v>1</v>
      </c>
      <c r="C2" t="s">
        <v>2</v>
      </c>
      <c r="D2" t="s">
        <v>3</v>
      </c>
      <c r="E2" t="s">
        <v>4</v>
      </c>
      <c r="F2" t="s">
        <v>5</v>
      </c>
      <c r="G2" t="s">
        <v>40</v>
      </c>
      <c r="H2" t="s">
        <v>7</v>
      </c>
      <c r="I2" t="s">
        <v>8</v>
      </c>
    </row>
    <row r="3" spans="1:9" x14ac:dyDescent="0.25">
      <c r="A3" t="s">
        <v>9</v>
      </c>
      <c r="B3">
        <v>55216</v>
      </c>
      <c r="C3">
        <v>104294</v>
      </c>
      <c r="D3">
        <v>245180</v>
      </c>
      <c r="E3">
        <v>509517</v>
      </c>
      <c r="F3">
        <v>793314</v>
      </c>
      <c r="G3">
        <v>1044741</v>
      </c>
      <c r="H3">
        <v>2111470.38</v>
      </c>
      <c r="I3">
        <v>603376.25</v>
      </c>
    </row>
    <row r="4" spans="1:9" x14ac:dyDescent="0.25">
      <c r="A4" t="s">
        <v>10</v>
      </c>
      <c r="B4">
        <v>825</v>
      </c>
      <c r="C4">
        <v>1703</v>
      </c>
      <c r="D4">
        <v>3741</v>
      </c>
      <c r="E4">
        <v>6860</v>
      </c>
      <c r="F4">
        <v>11818</v>
      </c>
      <c r="G4">
        <v>25834</v>
      </c>
      <c r="H4">
        <v>63626.924270000003</v>
      </c>
      <c r="I4">
        <v>19472.534540000001</v>
      </c>
    </row>
    <row r="5" spans="1:9" x14ac:dyDescent="0.25">
      <c r="A5" t="s">
        <v>11</v>
      </c>
      <c r="B5">
        <v>18861</v>
      </c>
      <c r="C5">
        <v>35534</v>
      </c>
      <c r="D5">
        <v>68211</v>
      </c>
      <c r="E5">
        <v>123625</v>
      </c>
      <c r="F5">
        <v>219237</v>
      </c>
      <c r="G5">
        <v>372202</v>
      </c>
      <c r="H5">
        <v>788570.37</v>
      </c>
      <c r="I5">
        <v>0</v>
      </c>
    </row>
    <row r="6" spans="1:9" x14ac:dyDescent="0.25">
      <c r="A6" t="s">
        <v>12</v>
      </c>
      <c r="B6">
        <v>49499</v>
      </c>
      <c r="C6">
        <v>91985</v>
      </c>
      <c r="D6">
        <v>136619</v>
      </c>
      <c r="E6">
        <v>179893</v>
      </c>
      <c r="F6">
        <v>323819</v>
      </c>
      <c r="G6">
        <v>602109</v>
      </c>
      <c r="H6">
        <v>1424088.1163999999</v>
      </c>
      <c r="I6">
        <v>413503.20770000003</v>
      </c>
    </row>
    <row r="7" spans="1:9" x14ac:dyDescent="0.25">
      <c r="A7" t="s">
        <v>13</v>
      </c>
      <c r="B7">
        <v>0</v>
      </c>
      <c r="C7">
        <v>0</v>
      </c>
      <c r="D7">
        <v>0</v>
      </c>
      <c r="E7">
        <v>133530</v>
      </c>
      <c r="F7">
        <v>195440</v>
      </c>
      <c r="G7">
        <v>396847</v>
      </c>
      <c r="H7">
        <v>898108.70090000005</v>
      </c>
      <c r="I7">
        <v>0</v>
      </c>
    </row>
    <row r="8" spans="1:9" x14ac:dyDescent="0.25">
      <c r="A8" t="s">
        <v>14</v>
      </c>
      <c r="B8">
        <v>2568</v>
      </c>
      <c r="C8">
        <v>4388</v>
      </c>
      <c r="D8">
        <v>9915</v>
      </c>
      <c r="E8">
        <v>24610</v>
      </c>
      <c r="F8">
        <v>43968</v>
      </c>
      <c r="G8">
        <v>104955</v>
      </c>
      <c r="H8">
        <v>202296.02936000002</v>
      </c>
      <c r="I8">
        <v>0</v>
      </c>
    </row>
    <row r="9" spans="1:9" x14ac:dyDescent="0.25">
      <c r="A9" t="s">
        <v>15</v>
      </c>
      <c r="B9">
        <v>52559</v>
      </c>
      <c r="C9">
        <v>93627</v>
      </c>
      <c r="D9">
        <v>211654</v>
      </c>
      <c r="E9">
        <v>464077</v>
      </c>
      <c r="F9">
        <v>747699</v>
      </c>
      <c r="G9">
        <v>1656888</v>
      </c>
      <c r="H9">
        <v>3565170.7711</v>
      </c>
      <c r="I9">
        <v>0</v>
      </c>
    </row>
    <row r="10" spans="1:9" x14ac:dyDescent="0.25">
      <c r="A10" t="s">
        <v>16</v>
      </c>
      <c r="B10">
        <v>22054</v>
      </c>
      <c r="C10">
        <v>42342</v>
      </c>
      <c r="D10">
        <v>95694</v>
      </c>
      <c r="E10">
        <v>199101</v>
      </c>
      <c r="F10">
        <v>374873</v>
      </c>
      <c r="G10">
        <v>795335</v>
      </c>
      <c r="H10">
        <v>1749395.1666000001</v>
      </c>
      <c r="I10">
        <v>0</v>
      </c>
    </row>
    <row r="11" spans="1:9" x14ac:dyDescent="0.25">
      <c r="A11" t="s">
        <v>17</v>
      </c>
      <c r="B11">
        <v>4972</v>
      </c>
      <c r="C11">
        <v>9204</v>
      </c>
      <c r="D11">
        <v>20564</v>
      </c>
      <c r="E11">
        <v>48098</v>
      </c>
      <c r="F11">
        <v>96512</v>
      </c>
      <c r="G11">
        <v>181036</v>
      </c>
      <c r="H11">
        <v>412124.56159</v>
      </c>
      <c r="I11">
        <v>0</v>
      </c>
    </row>
    <row r="12" spans="1:9" x14ac:dyDescent="0.25">
      <c r="A12" t="s">
        <v>18</v>
      </c>
      <c r="B12">
        <v>7911</v>
      </c>
      <c r="C12">
        <v>13764</v>
      </c>
      <c r="D12">
        <v>25602</v>
      </c>
      <c r="E12">
        <v>54582</v>
      </c>
      <c r="F12">
        <v>104564</v>
      </c>
      <c r="G12">
        <v>190949</v>
      </c>
      <c r="H12">
        <v>422636.13724000001</v>
      </c>
      <c r="I12">
        <v>0</v>
      </c>
    </row>
    <row r="13" spans="1:9" x14ac:dyDescent="0.25">
      <c r="A13" t="s">
        <v>19</v>
      </c>
      <c r="B13">
        <v>0</v>
      </c>
      <c r="C13">
        <v>0</v>
      </c>
      <c r="D13">
        <v>0</v>
      </c>
      <c r="E13">
        <v>383525</v>
      </c>
      <c r="F13">
        <v>532846</v>
      </c>
      <c r="G13">
        <v>400201</v>
      </c>
      <c r="H13">
        <v>858596.07999999984</v>
      </c>
      <c r="I13">
        <v>241955</v>
      </c>
    </row>
    <row r="14" spans="1:9" x14ac:dyDescent="0.25">
      <c r="A14" t="s">
        <v>20</v>
      </c>
      <c r="B14">
        <v>41832</v>
      </c>
      <c r="C14">
        <v>77927</v>
      </c>
      <c r="D14">
        <v>144631</v>
      </c>
      <c r="E14">
        <v>258078</v>
      </c>
      <c r="F14">
        <v>500923</v>
      </c>
      <c r="G14">
        <v>1341641</v>
      </c>
      <c r="H14">
        <v>3444933.2870999998</v>
      </c>
      <c r="I14">
        <v>1040147.944</v>
      </c>
    </row>
    <row r="15" spans="1:9" x14ac:dyDescent="0.25">
      <c r="A15" t="s">
        <v>21</v>
      </c>
      <c r="B15">
        <v>27518</v>
      </c>
      <c r="C15">
        <v>48520</v>
      </c>
      <c r="D15">
        <v>131875</v>
      </c>
      <c r="E15">
        <v>312300</v>
      </c>
      <c r="F15">
        <v>474883</v>
      </c>
      <c r="G15">
        <v>900550</v>
      </c>
      <c r="H15">
        <v>2031948.0003</v>
      </c>
      <c r="I15">
        <v>0</v>
      </c>
    </row>
    <row r="16" spans="1:9" x14ac:dyDescent="0.25">
      <c r="A16" t="s">
        <v>22</v>
      </c>
      <c r="B16">
        <v>49516</v>
      </c>
      <c r="C16">
        <v>92970</v>
      </c>
      <c r="D16">
        <v>129397</v>
      </c>
      <c r="E16">
        <v>109549</v>
      </c>
      <c r="F16">
        <v>239607</v>
      </c>
      <c r="G16">
        <v>855165</v>
      </c>
      <c r="H16">
        <v>1880210.5099999998</v>
      </c>
      <c r="I16">
        <v>565053.43000000005</v>
      </c>
    </row>
    <row r="17" spans="1:9" x14ac:dyDescent="0.25">
      <c r="A17" t="s">
        <v>23</v>
      </c>
      <c r="B17">
        <v>104699</v>
      </c>
      <c r="C17">
        <v>200213</v>
      </c>
      <c r="D17">
        <v>472153</v>
      </c>
      <c r="E17">
        <v>989826</v>
      </c>
      <c r="F17">
        <v>1581030</v>
      </c>
      <c r="G17">
        <v>3365801</v>
      </c>
      <c r="H17">
        <v>7210210.9749999996</v>
      </c>
      <c r="I17">
        <v>0</v>
      </c>
    </row>
    <row r="18" spans="1:9" x14ac:dyDescent="0.25">
      <c r="A18" t="s">
        <v>24</v>
      </c>
      <c r="B18">
        <v>1487</v>
      </c>
      <c r="C18">
        <v>2901</v>
      </c>
      <c r="D18">
        <v>5613</v>
      </c>
      <c r="E18">
        <v>11373</v>
      </c>
      <c r="F18">
        <v>19099</v>
      </c>
      <c r="G18">
        <v>34291</v>
      </c>
      <c r="H18">
        <v>70040.590299999996</v>
      </c>
      <c r="I18">
        <v>0</v>
      </c>
    </row>
    <row r="19" spans="1:9" x14ac:dyDescent="0.25">
      <c r="A19" t="s">
        <v>25</v>
      </c>
      <c r="B19">
        <v>1327</v>
      </c>
      <c r="C19">
        <v>2724</v>
      </c>
      <c r="D19">
        <v>6255</v>
      </c>
      <c r="E19">
        <v>13207</v>
      </c>
      <c r="F19">
        <v>25041</v>
      </c>
      <c r="G19">
        <v>49951</v>
      </c>
      <c r="H19">
        <v>103375.99824000002</v>
      </c>
      <c r="I19">
        <v>27304.508330000001</v>
      </c>
    </row>
    <row r="20" spans="1:9" x14ac:dyDescent="0.25">
      <c r="A20" t="s">
        <v>26</v>
      </c>
      <c r="B20">
        <v>474</v>
      </c>
      <c r="C20">
        <v>1281</v>
      </c>
      <c r="D20">
        <v>2789</v>
      </c>
      <c r="E20">
        <v>5928</v>
      </c>
      <c r="F20">
        <v>10857</v>
      </c>
      <c r="G20">
        <v>19914</v>
      </c>
      <c r="H20">
        <v>43861.313609999997</v>
      </c>
      <c r="I20">
        <v>0</v>
      </c>
    </row>
    <row r="21" spans="1:9" x14ac:dyDescent="0.25">
      <c r="A21" t="s">
        <v>27</v>
      </c>
      <c r="B21">
        <v>898</v>
      </c>
      <c r="C21">
        <v>1998</v>
      </c>
      <c r="D21">
        <v>5330</v>
      </c>
      <c r="E21">
        <v>11349</v>
      </c>
      <c r="F21">
        <v>22489</v>
      </c>
      <c r="G21">
        <v>41883</v>
      </c>
      <c r="H21">
        <v>72242.980749999988</v>
      </c>
      <c r="I21">
        <v>0</v>
      </c>
    </row>
    <row r="22" spans="1:9" x14ac:dyDescent="0.25">
      <c r="A22" t="s">
        <v>28</v>
      </c>
      <c r="B22">
        <v>23720</v>
      </c>
      <c r="C22">
        <v>42502</v>
      </c>
      <c r="D22">
        <v>80815</v>
      </c>
      <c r="E22">
        <v>164424</v>
      </c>
      <c r="F22">
        <v>278557</v>
      </c>
      <c r="G22">
        <v>627646</v>
      </c>
      <c r="H22">
        <v>1265163.9989999998</v>
      </c>
      <c r="I22">
        <v>332329.13380000001</v>
      </c>
    </row>
    <row r="23" spans="1:9" x14ac:dyDescent="0.25">
      <c r="A23" t="s">
        <v>29</v>
      </c>
      <c r="B23">
        <v>33261</v>
      </c>
      <c r="C23">
        <v>63258</v>
      </c>
      <c r="D23">
        <v>132466</v>
      </c>
      <c r="E23">
        <v>254415</v>
      </c>
      <c r="F23">
        <v>423465</v>
      </c>
      <c r="G23">
        <v>759544</v>
      </c>
      <c r="H23">
        <v>1493291.2853999999</v>
      </c>
      <c r="I23">
        <v>0</v>
      </c>
    </row>
    <row r="24" spans="1:9" x14ac:dyDescent="0.25">
      <c r="A24" t="s">
        <v>30</v>
      </c>
      <c r="B24">
        <v>32143</v>
      </c>
      <c r="C24">
        <v>60028</v>
      </c>
      <c r="D24">
        <v>145226</v>
      </c>
      <c r="E24">
        <v>324790</v>
      </c>
      <c r="F24">
        <v>502108</v>
      </c>
      <c r="G24">
        <v>1004875</v>
      </c>
      <c r="H24">
        <v>2430712.2037</v>
      </c>
      <c r="I24">
        <v>0</v>
      </c>
    </row>
    <row r="25" spans="1:9" x14ac:dyDescent="0.25">
      <c r="A25" t="s">
        <v>31</v>
      </c>
      <c r="B25">
        <v>363</v>
      </c>
      <c r="C25">
        <v>823</v>
      </c>
      <c r="D25">
        <v>1603</v>
      </c>
      <c r="E25">
        <v>3475</v>
      </c>
      <c r="F25">
        <v>6595</v>
      </c>
      <c r="G25">
        <v>16022</v>
      </c>
      <c r="H25">
        <v>59986.746629999994</v>
      </c>
      <c r="I25">
        <v>16636.784189999998</v>
      </c>
    </row>
    <row r="26" spans="1:9" x14ac:dyDescent="0.25">
      <c r="A26" t="s">
        <v>32</v>
      </c>
      <c r="B26">
        <v>53122</v>
      </c>
      <c r="C26">
        <v>104187</v>
      </c>
      <c r="D26">
        <v>237521</v>
      </c>
      <c r="E26">
        <v>523386</v>
      </c>
      <c r="F26">
        <v>848186</v>
      </c>
      <c r="G26">
        <v>1800247</v>
      </c>
      <c r="H26">
        <v>4255515.5482999999</v>
      </c>
      <c r="I26">
        <v>1212667.9909999999</v>
      </c>
    </row>
    <row r="27" spans="1:9" x14ac:dyDescent="0.25">
      <c r="A27" t="s">
        <v>33</v>
      </c>
      <c r="B27">
        <v>0</v>
      </c>
      <c r="C27">
        <v>0</v>
      </c>
      <c r="D27">
        <v>0</v>
      </c>
      <c r="E27">
        <v>0</v>
      </c>
      <c r="F27">
        <v>0</v>
      </c>
      <c r="G27">
        <v>780648</v>
      </c>
      <c r="H27">
        <v>2011876.06</v>
      </c>
      <c r="I27">
        <v>583117.25</v>
      </c>
    </row>
    <row r="28" spans="1:9" x14ac:dyDescent="0.25">
      <c r="A28" t="s">
        <v>34</v>
      </c>
      <c r="B28">
        <v>1911</v>
      </c>
      <c r="C28">
        <v>3561</v>
      </c>
      <c r="D28">
        <v>7085</v>
      </c>
      <c r="E28">
        <v>17032</v>
      </c>
      <c r="F28">
        <v>35057</v>
      </c>
      <c r="G28">
        <v>61513</v>
      </c>
      <c r="H28">
        <v>113999.05608000001</v>
      </c>
      <c r="I28">
        <v>0</v>
      </c>
    </row>
    <row r="29" spans="1:9" x14ac:dyDescent="0.25">
      <c r="A29" t="s">
        <v>35</v>
      </c>
      <c r="B29">
        <v>98272</v>
      </c>
      <c r="C29">
        <v>180785</v>
      </c>
      <c r="D29">
        <v>365357</v>
      </c>
      <c r="E29">
        <v>700600</v>
      </c>
      <c r="F29">
        <v>1066449</v>
      </c>
      <c r="G29">
        <v>1980594</v>
      </c>
      <c r="H29">
        <v>4134754.4070000001</v>
      </c>
      <c r="I29">
        <v>1153794.5900000001</v>
      </c>
    </row>
    <row r="30" spans="1:9" x14ac:dyDescent="0.25">
      <c r="A30" t="s">
        <v>36</v>
      </c>
      <c r="B30">
        <v>0</v>
      </c>
      <c r="C30">
        <v>0</v>
      </c>
      <c r="D30">
        <v>0</v>
      </c>
      <c r="E30">
        <v>47322</v>
      </c>
      <c r="F30">
        <v>94025</v>
      </c>
      <c r="G30">
        <v>239374</v>
      </c>
      <c r="H30">
        <v>643129.59999999998</v>
      </c>
      <c r="I30">
        <v>184091.31</v>
      </c>
    </row>
    <row r="31" spans="1:9" x14ac:dyDescent="0.25">
      <c r="A31" t="s">
        <v>37</v>
      </c>
      <c r="B31">
        <v>67947</v>
      </c>
      <c r="C31">
        <v>122644</v>
      </c>
      <c r="D31">
        <v>233923</v>
      </c>
      <c r="E31">
        <v>504798</v>
      </c>
      <c r="F31">
        <v>866784</v>
      </c>
      <c r="G31">
        <v>1532232</v>
      </c>
      <c r="H31">
        <v>3100015</v>
      </c>
      <c r="I31">
        <v>0</v>
      </c>
    </row>
    <row r="32" spans="1:9" x14ac:dyDescent="0.25">
      <c r="A32" t="s">
        <v>38</v>
      </c>
      <c r="B32">
        <v>0</v>
      </c>
      <c r="C32">
        <v>0</v>
      </c>
      <c r="D32">
        <v>0</v>
      </c>
      <c r="E32">
        <v>206132</v>
      </c>
      <c r="F32">
        <v>376306</v>
      </c>
      <c r="G32">
        <v>816057</v>
      </c>
      <c r="H32">
        <v>1928351.9326999998</v>
      </c>
      <c r="I32">
        <v>558745.25989999995</v>
      </c>
    </row>
    <row r="33" spans="1:9" x14ac:dyDescent="0.25">
      <c r="A33" t="s">
        <v>39</v>
      </c>
      <c r="B33">
        <v>0</v>
      </c>
      <c r="C33">
        <v>0</v>
      </c>
      <c r="D33">
        <v>0</v>
      </c>
      <c r="E33">
        <v>12069</v>
      </c>
      <c r="F33">
        <v>24246</v>
      </c>
      <c r="G33">
        <v>47917</v>
      </c>
      <c r="H33">
        <v>94744.15</v>
      </c>
      <c r="I33">
        <v>26533.455549999999</v>
      </c>
    </row>
    <row r="35" spans="1:9" x14ac:dyDescent="0.25">
      <c r="A35" s="2" t="s">
        <v>73</v>
      </c>
      <c r="B35" t="s">
        <v>63</v>
      </c>
      <c r="C35" t="s">
        <v>64</v>
      </c>
      <c r="D35" t="s">
        <v>65</v>
      </c>
      <c r="E35" t="s">
        <v>66</v>
      </c>
      <c r="F35" t="s">
        <v>67</v>
      </c>
      <c r="G35" t="s">
        <v>68</v>
      </c>
      <c r="H35" t="s">
        <v>69</v>
      </c>
      <c r="I35" t="s">
        <v>70</v>
      </c>
    </row>
    <row r="36" spans="1:9" x14ac:dyDescent="0.25">
      <c r="A36" s="3" t="s">
        <v>62</v>
      </c>
      <c r="B36">
        <v>55216</v>
      </c>
      <c r="C36">
        <v>104294</v>
      </c>
      <c r="D36">
        <v>245180</v>
      </c>
      <c r="E36">
        <v>509517</v>
      </c>
      <c r="F36">
        <v>793314</v>
      </c>
      <c r="G36">
        <v>1044741</v>
      </c>
      <c r="H36">
        <v>2111470.38</v>
      </c>
      <c r="I36">
        <v>603376.25</v>
      </c>
    </row>
    <row r="37" spans="1:9" x14ac:dyDescent="0.25">
      <c r="A37" s="3" t="s">
        <v>49</v>
      </c>
      <c r="B37">
        <v>55216</v>
      </c>
      <c r="C37">
        <v>104294</v>
      </c>
      <c r="D37">
        <v>245180</v>
      </c>
      <c r="E37">
        <v>509517</v>
      </c>
      <c r="F37">
        <v>793314</v>
      </c>
      <c r="G37">
        <v>1044741</v>
      </c>
      <c r="H37">
        <v>2111470.38</v>
      </c>
      <c r="I37">
        <v>603376.25</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ECF84-B259-41CD-BDB8-B4F4CD339AE9}">
  <dimension ref="A1:I37"/>
  <sheetViews>
    <sheetView workbookViewId="0">
      <selection activeCell="M2" sqref="M2"/>
    </sheetView>
  </sheetViews>
  <sheetFormatPr defaultRowHeight="15" x14ac:dyDescent="0.25"/>
  <cols>
    <col min="1" max="1" width="15.140625" bestFit="1" customWidth="1"/>
    <col min="2" max="9" width="14.7109375" bestFit="1" customWidth="1"/>
  </cols>
  <sheetData>
    <row r="1" spans="1:9" ht="27" customHeight="1" x14ac:dyDescent="0.25"/>
    <row r="2" spans="1:9" ht="31.5" customHeight="1" x14ac:dyDescent="0.25">
      <c r="A2" t="s">
        <v>0</v>
      </c>
      <c r="B2" t="s">
        <v>1</v>
      </c>
      <c r="C2" t="s">
        <v>2</v>
      </c>
      <c r="D2" t="s">
        <v>3</v>
      </c>
      <c r="E2" t="s">
        <v>4</v>
      </c>
      <c r="F2" t="s">
        <v>5</v>
      </c>
      <c r="G2" t="s">
        <v>40</v>
      </c>
      <c r="H2" t="s">
        <v>7</v>
      </c>
      <c r="I2" t="s">
        <v>8</v>
      </c>
    </row>
    <row r="3" spans="1:9" x14ac:dyDescent="0.25">
      <c r="A3" t="s">
        <v>9</v>
      </c>
      <c r="B3">
        <v>1722.6</v>
      </c>
      <c r="C3">
        <v>3452</v>
      </c>
      <c r="D3">
        <v>7843.4</v>
      </c>
      <c r="E3">
        <v>18338.099999999999</v>
      </c>
      <c r="F3">
        <v>37299</v>
      </c>
      <c r="G3">
        <v>49150</v>
      </c>
      <c r="H3">
        <v>83070</v>
      </c>
      <c r="I3">
        <v>17580</v>
      </c>
    </row>
    <row r="4" spans="1:9" x14ac:dyDescent="0.25">
      <c r="A4" t="s">
        <v>10</v>
      </c>
      <c r="B4">
        <v>0</v>
      </c>
      <c r="C4">
        <v>0</v>
      </c>
      <c r="D4">
        <v>85.5</v>
      </c>
      <c r="E4">
        <v>345.59999847412109</v>
      </c>
      <c r="F4">
        <v>1334.8</v>
      </c>
      <c r="G4">
        <v>960</v>
      </c>
      <c r="H4">
        <v>6380</v>
      </c>
      <c r="I4">
        <v>510</v>
      </c>
    </row>
    <row r="5" spans="1:9" x14ac:dyDescent="0.25">
      <c r="A5" t="s">
        <v>11</v>
      </c>
      <c r="B5">
        <v>1038.1999999999998</v>
      </c>
      <c r="C5">
        <v>1649</v>
      </c>
      <c r="D5">
        <v>1723</v>
      </c>
      <c r="E5">
        <v>2812.100003051758</v>
      </c>
      <c r="F5">
        <v>7368.1</v>
      </c>
      <c r="G5">
        <v>770</v>
      </c>
      <c r="H5">
        <v>25200</v>
      </c>
      <c r="I5">
        <v>4680</v>
      </c>
    </row>
    <row r="6" spans="1:9" x14ac:dyDescent="0.25">
      <c r="A6" t="s">
        <v>12</v>
      </c>
      <c r="B6">
        <v>1903.5</v>
      </c>
      <c r="C6">
        <v>3141</v>
      </c>
      <c r="D6">
        <v>7223.9</v>
      </c>
      <c r="E6">
        <v>11929.199975585936</v>
      </c>
      <c r="F6">
        <v>19154.599999999999</v>
      </c>
      <c r="G6">
        <v>16210</v>
      </c>
      <c r="H6">
        <v>57600</v>
      </c>
      <c r="I6">
        <v>13580</v>
      </c>
    </row>
    <row r="7" spans="1:9" x14ac:dyDescent="0.25">
      <c r="A7" t="s">
        <v>13</v>
      </c>
      <c r="B7">
        <v>0</v>
      </c>
      <c r="C7">
        <v>0</v>
      </c>
      <c r="D7">
        <v>0</v>
      </c>
      <c r="E7">
        <v>0</v>
      </c>
      <c r="F7">
        <v>5413.2</v>
      </c>
      <c r="G7">
        <v>3320</v>
      </c>
      <c r="H7">
        <v>13880</v>
      </c>
      <c r="I7">
        <v>6840</v>
      </c>
    </row>
    <row r="8" spans="1:9" x14ac:dyDescent="0.25">
      <c r="A8" t="s">
        <v>14</v>
      </c>
      <c r="B8">
        <v>0</v>
      </c>
      <c r="C8">
        <v>0</v>
      </c>
      <c r="D8">
        <v>415.8</v>
      </c>
      <c r="E8">
        <v>936</v>
      </c>
      <c r="F8">
        <v>2205.6999999999998</v>
      </c>
      <c r="G8">
        <v>3680</v>
      </c>
      <c r="H8">
        <v>5690</v>
      </c>
      <c r="I8">
        <v>2710</v>
      </c>
    </row>
    <row r="9" spans="1:9" x14ac:dyDescent="0.25">
      <c r="A9" t="s">
        <v>15</v>
      </c>
      <c r="B9">
        <v>1794.8</v>
      </c>
      <c r="C9">
        <v>4077</v>
      </c>
      <c r="D9">
        <v>6666.2999999999993</v>
      </c>
      <c r="E9">
        <v>19689.400048828124</v>
      </c>
      <c r="F9">
        <v>38438.400000000001</v>
      </c>
      <c r="G9">
        <v>42280</v>
      </c>
      <c r="H9">
        <v>79390</v>
      </c>
      <c r="I9">
        <v>22050</v>
      </c>
    </row>
    <row r="10" spans="1:9" x14ac:dyDescent="0.25">
      <c r="A10" t="s">
        <v>16</v>
      </c>
      <c r="B10">
        <v>770.7</v>
      </c>
      <c r="C10">
        <v>1298</v>
      </c>
      <c r="D10">
        <v>2219</v>
      </c>
      <c r="E10">
        <v>7585.9000244140625</v>
      </c>
      <c r="F10">
        <v>10614.8</v>
      </c>
      <c r="G10">
        <v>17020</v>
      </c>
      <c r="H10">
        <v>48710</v>
      </c>
      <c r="I10">
        <v>16420</v>
      </c>
    </row>
    <row r="11" spans="1:9" x14ac:dyDescent="0.25">
      <c r="A11" t="s">
        <v>17</v>
      </c>
      <c r="B11">
        <v>233.2</v>
      </c>
      <c r="C11">
        <v>733</v>
      </c>
      <c r="D11">
        <v>1586.4</v>
      </c>
      <c r="E11">
        <v>4146.7000000000007</v>
      </c>
      <c r="F11">
        <v>9886.1</v>
      </c>
      <c r="G11">
        <v>7250</v>
      </c>
      <c r="H11">
        <v>14280</v>
      </c>
      <c r="I11">
        <v>3280</v>
      </c>
    </row>
    <row r="12" spans="1:9" x14ac:dyDescent="0.25">
      <c r="A12" t="s">
        <v>18</v>
      </c>
      <c r="B12">
        <v>868.90000000000009</v>
      </c>
      <c r="C12">
        <v>1842</v>
      </c>
      <c r="D12">
        <v>1377.7</v>
      </c>
      <c r="E12">
        <v>3099.399996948242</v>
      </c>
      <c r="F12">
        <v>5154.5</v>
      </c>
      <c r="G12">
        <v>10220</v>
      </c>
      <c r="H12">
        <v>21460</v>
      </c>
      <c r="I12">
        <v>6630</v>
      </c>
    </row>
    <row r="13" spans="1:9" x14ac:dyDescent="0.25">
      <c r="A13" t="s">
        <v>19</v>
      </c>
      <c r="B13">
        <v>0</v>
      </c>
      <c r="C13">
        <v>0</v>
      </c>
      <c r="D13">
        <v>0</v>
      </c>
      <c r="E13">
        <v>0</v>
      </c>
      <c r="F13">
        <v>0</v>
      </c>
      <c r="G13">
        <v>21930</v>
      </c>
      <c r="H13">
        <v>17300</v>
      </c>
      <c r="I13">
        <v>5160</v>
      </c>
    </row>
    <row r="14" spans="1:9" x14ac:dyDescent="0.25">
      <c r="A14" t="s">
        <v>20</v>
      </c>
      <c r="B14">
        <v>1474.8</v>
      </c>
      <c r="C14">
        <v>2704</v>
      </c>
      <c r="D14">
        <v>5629.2000000000007</v>
      </c>
      <c r="E14">
        <v>12399.2</v>
      </c>
      <c r="F14">
        <v>23469.1</v>
      </c>
      <c r="G14">
        <v>33310</v>
      </c>
      <c r="H14">
        <v>73620</v>
      </c>
      <c r="I14">
        <v>20220</v>
      </c>
    </row>
    <row r="15" spans="1:9" x14ac:dyDescent="0.25">
      <c r="A15" t="s">
        <v>21</v>
      </c>
      <c r="B15">
        <v>896</v>
      </c>
      <c r="C15">
        <v>2227</v>
      </c>
      <c r="D15">
        <v>4377.8</v>
      </c>
      <c r="E15">
        <v>12807.9</v>
      </c>
      <c r="F15">
        <v>22127.200000000001</v>
      </c>
      <c r="G15">
        <v>28320</v>
      </c>
      <c r="H15">
        <v>68480</v>
      </c>
      <c r="I15">
        <v>17700</v>
      </c>
    </row>
    <row r="16" spans="1:9" x14ac:dyDescent="0.25">
      <c r="A16" t="s">
        <v>22</v>
      </c>
      <c r="B16">
        <v>1725.8</v>
      </c>
      <c r="C16">
        <v>3396</v>
      </c>
      <c r="D16">
        <v>5279</v>
      </c>
      <c r="E16">
        <v>13418.400048828125</v>
      </c>
      <c r="F16">
        <v>24231.5</v>
      </c>
      <c r="G16">
        <v>20730</v>
      </c>
      <c r="H16">
        <v>43900</v>
      </c>
      <c r="I16">
        <v>16750</v>
      </c>
    </row>
    <row r="17" spans="1:9" x14ac:dyDescent="0.25">
      <c r="A17" t="s">
        <v>23</v>
      </c>
      <c r="B17">
        <v>3293.5</v>
      </c>
      <c r="C17">
        <v>6434</v>
      </c>
      <c r="D17">
        <v>10980.1</v>
      </c>
      <c r="E17">
        <v>34715.300195312506</v>
      </c>
      <c r="F17">
        <v>70713.5</v>
      </c>
      <c r="G17">
        <v>66520</v>
      </c>
      <c r="H17">
        <v>115840</v>
      </c>
      <c r="I17">
        <v>30730</v>
      </c>
    </row>
    <row r="18" spans="1:9" x14ac:dyDescent="0.25">
      <c r="A18" t="s">
        <v>24</v>
      </c>
      <c r="B18">
        <v>78.5</v>
      </c>
      <c r="C18">
        <v>144</v>
      </c>
      <c r="D18">
        <v>168.6</v>
      </c>
      <c r="E18">
        <v>1221.6999999999998</v>
      </c>
      <c r="F18">
        <v>1564.7</v>
      </c>
      <c r="G18">
        <v>1600</v>
      </c>
      <c r="H18">
        <v>2280</v>
      </c>
      <c r="I18">
        <v>580</v>
      </c>
    </row>
    <row r="19" spans="1:9" x14ac:dyDescent="0.25">
      <c r="A19" t="s">
        <v>25</v>
      </c>
      <c r="B19">
        <v>35.9</v>
      </c>
      <c r="C19">
        <v>39.5</v>
      </c>
      <c r="D19">
        <v>329.40000000000003</v>
      </c>
      <c r="E19">
        <v>557.90000038146979</v>
      </c>
      <c r="F19">
        <v>1140.5</v>
      </c>
      <c r="G19">
        <v>1140</v>
      </c>
      <c r="H19">
        <v>2720</v>
      </c>
      <c r="I19">
        <v>820</v>
      </c>
    </row>
    <row r="20" spans="1:9" x14ac:dyDescent="0.25">
      <c r="A20" t="s">
        <v>26</v>
      </c>
      <c r="B20">
        <v>0</v>
      </c>
      <c r="C20">
        <v>129</v>
      </c>
      <c r="D20">
        <v>15.899999999999991</v>
      </c>
      <c r="E20">
        <v>631.60000305175777</v>
      </c>
      <c r="F20">
        <v>1657.7</v>
      </c>
      <c r="G20">
        <v>1380</v>
      </c>
      <c r="H20">
        <v>4190</v>
      </c>
      <c r="I20">
        <v>110</v>
      </c>
    </row>
    <row r="21" spans="1:9" x14ac:dyDescent="0.25">
      <c r="A21" t="s">
        <v>27</v>
      </c>
      <c r="B21">
        <v>59.699999999999996</v>
      </c>
      <c r="C21">
        <v>267</v>
      </c>
      <c r="D21">
        <v>748.8</v>
      </c>
      <c r="E21">
        <v>1111.2999969482421</v>
      </c>
      <c r="F21">
        <v>1224.9000000000001</v>
      </c>
      <c r="G21">
        <v>1730</v>
      </c>
      <c r="H21">
        <v>2810</v>
      </c>
      <c r="I21">
        <v>1160</v>
      </c>
    </row>
    <row r="22" spans="1:9" x14ac:dyDescent="0.25">
      <c r="A22" t="s">
        <v>28</v>
      </c>
      <c r="B22">
        <v>1008.0999999999999</v>
      </c>
      <c r="C22">
        <v>2328</v>
      </c>
      <c r="D22">
        <v>4329.8999999999996</v>
      </c>
      <c r="E22">
        <v>11462</v>
      </c>
      <c r="F22">
        <v>15049.5</v>
      </c>
      <c r="G22">
        <v>740</v>
      </c>
      <c r="H22">
        <v>13810</v>
      </c>
      <c r="I22">
        <v>10400</v>
      </c>
    </row>
    <row r="23" spans="1:9" x14ac:dyDescent="0.25">
      <c r="A23" t="s">
        <v>29</v>
      </c>
      <c r="B23">
        <v>1262.2</v>
      </c>
      <c r="C23">
        <v>3619</v>
      </c>
      <c r="D23">
        <v>6923.3</v>
      </c>
      <c r="E23">
        <v>12280.899951171876</v>
      </c>
      <c r="F23">
        <v>22181.8</v>
      </c>
      <c r="G23">
        <v>24500</v>
      </c>
      <c r="H23">
        <v>44170</v>
      </c>
      <c r="I23">
        <v>11900</v>
      </c>
    </row>
    <row r="24" spans="1:9" x14ac:dyDescent="0.25">
      <c r="A24" t="s">
        <v>30</v>
      </c>
      <c r="B24">
        <v>1468.3</v>
      </c>
      <c r="C24">
        <v>3030</v>
      </c>
      <c r="D24">
        <v>5728.5999999999995</v>
      </c>
      <c r="E24">
        <v>18144.900000000001</v>
      </c>
      <c r="F24">
        <v>29691.599999999999</v>
      </c>
      <c r="G24">
        <v>29800</v>
      </c>
      <c r="H24">
        <v>54640</v>
      </c>
      <c r="I24">
        <v>20610</v>
      </c>
    </row>
    <row r="25" spans="1:9" x14ac:dyDescent="0.25">
      <c r="A25" t="s">
        <v>31</v>
      </c>
      <c r="B25">
        <v>12.7</v>
      </c>
      <c r="C25">
        <v>63</v>
      </c>
      <c r="D25">
        <v>171.8</v>
      </c>
      <c r="E25">
        <v>402.40000152587891</v>
      </c>
      <c r="F25">
        <v>367.3</v>
      </c>
      <c r="G25">
        <v>710</v>
      </c>
      <c r="H25">
        <v>1070</v>
      </c>
      <c r="I25">
        <v>520</v>
      </c>
    </row>
    <row r="26" spans="1:9" x14ac:dyDescent="0.25">
      <c r="A26" t="s">
        <v>32</v>
      </c>
      <c r="B26">
        <v>1510.3</v>
      </c>
      <c r="C26">
        <v>3052</v>
      </c>
      <c r="D26">
        <v>7029.2999999999993</v>
      </c>
      <c r="E26">
        <v>15982</v>
      </c>
      <c r="F26">
        <v>27715.4</v>
      </c>
      <c r="G26">
        <v>30260</v>
      </c>
      <c r="H26">
        <v>98370</v>
      </c>
      <c r="I26">
        <v>31830</v>
      </c>
    </row>
    <row r="27" spans="1:9" x14ac:dyDescent="0.25">
      <c r="A27" t="s">
        <v>33</v>
      </c>
      <c r="B27">
        <v>0</v>
      </c>
      <c r="C27">
        <v>0</v>
      </c>
      <c r="D27">
        <v>0</v>
      </c>
      <c r="E27">
        <v>0</v>
      </c>
      <c r="F27">
        <v>0</v>
      </c>
      <c r="G27">
        <v>0</v>
      </c>
      <c r="H27">
        <v>0</v>
      </c>
      <c r="I27">
        <v>16970</v>
      </c>
    </row>
    <row r="28" spans="1:9" x14ac:dyDescent="0.25">
      <c r="A28" t="s">
        <v>34</v>
      </c>
      <c r="B28">
        <v>80.100000000000009</v>
      </c>
      <c r="C28">
        <v>265</v>
      </c>
      <c r="D28">
        <v>423.5</v>
      </c>
      <c r="E28">
        <v>760.09999694824228</v>
      </c>
      <c r="F28">
        <v>2103.4</v>
      </c>
      <c r="G28">
        <v>200</v>
      </c>
      <c r="H28">
        <v>920</v>
      </c>
      <c r="I28">
        <v>1940</v>
      </c>
    </row>
    <row r="29" spans="1:9" x14ac:dyDescent="0.25">
      <c r="A29" t="s">
        <v>35</v>
      </c>
      <c r="B29">
        <v>4161</v>
      </c>
      <c r="C29">
        <v>7766</v>
      </c>
      <c r="D29">
        <v>17547.400000000001</v>
      </c>
      <c r="E29">
        <v>40644.000195312503</v>
      </c>
      <c r="F29">
        <v>59227.6</v>
      </c>
      <c r="G29">
        <v>72690</v>
      </c>
      <c r="H29">
        <v>103980</v>
      </c>
      <c r="I29">
        <v>31560</v>
      </c>
    </row>
    <row r="30" spans="1:9" x14ac:dyDescent="0.25">
      <c r="A30" t="s">
        <v>36</v>
      </c>
      <c r="B30">
        <v>0</v>
      </c>
      <c r="C30">
        <v>0</v>
      </c>
      <c r="D30">
        <v>0</v>
      </c>
      <c r="E30">
        <v>0</v>
      </c>
      <c r="F30">
        <v>5030.6000000000004</v>
      </c>
      <c r="G30">
        <v>9130</v>
      </c>
      <c r="H30">
        <v>11820</v>
      </c>
      <c r="I30">
        <v>4100</v>
      </c>
    </row>
    <row r="31" spans="1:9" x14ac:dyDescent="0.25">
      <c r="A31" t="s">
        <v>37</v>
      </c>
      <c r="B31">
        <v>1920.7</v>
      </c>
      <c r="C31">
        <v>3031</v>
      </c>
      <c r="D31">
        <v>7427.1</v>
      </c>
      <c r="E31">
        <v>28876.39990234375</v>
      </c>
      <c r="F31">
        <v>56814.3</v>
      </c>
      <c r="G31">
        <v>70940</v>
      </c>
      <c r="H31">
        <v>105610</v>
      </c>
      <c r="I31">
        <v>15980</v>
      </c>
    </row>
    <row r="32" spans="1:9" x14ac:dyDescent="0.25">
      <c r="A32" t="s">
        <v>38</v>
      </c>
      <c r="B32">
        <v>0</v>
      </c>
      <c r="C32">
        <v>0</v>
      </c>
      <c r="D32">
        <v>0</v>
      </c>
      <c r="E32">
        <v>4313.1000000000004</v>
      </c>
      <c r="F32">
        <v>9662.7000000000007</v>
      </c>
      <c r="G32">
        <v>8570</v>
      </c>
      <c r="H32">
        <v>8390</v>
      </c>
      <c r="I32">
        <v>420</v>
      </c>
    </row>
    <row r="33" spans="1:9" x14ac:dyDescent="0.25">
      <c r="A33" t="s">
        <v>39</v>
      </c>
      <c r="B33">
        <v>0</v>
      </c>
      <c r="C33">
        <v>0</v>
      </c>
      <c r="D33">
        <v>0</v>
      </c>
      <c r="E33">
        <v>0</v>
      </c>
      <c r="F33">
        <v>0</v>
      </c>
      <c r="G33">
        <v>1960</v>
      </c>
      <c r="H33">
        <v>2840</v>
      </c>
      <c r="I33">
        <v>610</v>
      </c>
    </row>
    <row r="35" spans="1:9" x14ac:dyDescent="0.25">
      <c r="A35" s="2" t="s">
        <v>48</v>
      </c>
      <c r="B35" t="s">
        <v>63</v>
      </c>
      <c r="C35" t="s">
        <v>64</v>
      </c>
      <c r="D35" t="s">
        <v>65</v>
      </c>
      <c r="E35" t="s">
        <v>66</v>
      </c>
      <c r="F35" t="s">
        <v>67</v>
      </c>
      <c r="G35" t="s">
        <v>68</v>
      </c>
      <c r="H35" t="s">
        <v>69</v>
      </c>
      <c r="I35" t="s">
        <v>70</v>
      </c>
    </row>
    <row r="36" spans="1:9" x14ac:dyDescent="0.25">
      <c r="A36" s="3" t="s">
        <v>62</v>
      </c>
      <c r="B36">
        <v>1722.6</v>
      </c>
      <c r="C36">
        <v>3452</v>
      </c>
      <c r="D36">
        <v>7843.4</v>
      </c>
      <c r="E36">
        <v>18338.099999999999</v>
      </c>
      <c r="F36">
        <v>37299</v>
      </c>
      <c r="G36">
        <v>49150</v>
      </c>
      <c r="H36">
        <v>83070</v>
      </c>
      <c r="I36">
        <v>17580</v>
      </c>
    </row>
    <row r="37" spans="1:9" x14ac:dyDescent="0.25">
      <c r="A37" s="3" t="s">
        <v>49</v>
      </c>
      <c r="B37">
        <v>1722.6</v>
      </c>
      <c r="C37">
        <v>3452</v>
      </c>
      <c r="D37">
        <v>7843.4</v>
      </c>
      <c r="E37">
        <v>18338.099999999999</v>
      </c>
      <c r="F37">
        <v>37299</v>
      </c>
      <c r="G37">
        <v>49150</v>
      </c>
      <c r="H37">
        <v>83070</v>
      </c>
      <c r="I37">
        <v>17580</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ED21-71FC-4EE1-B4D2-2085D2321FBD}">
  <dimension ref="A1:I37"/>
  <sheetViews>
    <sheetView workbookViewId="0"/>
  </sheetViews>
  <sheetFormatPr defaultRowHeight="15" x14ac:dyDescent="0.25"/>
  <cols>
    <col min="1" max="1" width="15.140625" bestFit="1" customWidth="1"/>
    <col min="2" max="9" width="14.7109375" bestFit="1" customWidth="1"/>
  </cols>
  <sheetData>
    <row r="1" spans="1:9" ht="24.75" customHeight="1" x14ac:dyDescent="0.25"/>
    <row r="2" spans="1:9" x14ac:dyDescent="0.25">
      <c r="A2" t="s">
        <v>0</v>
      </c>
      <c r="B2" t="s">
        <v>1</v>
      </c>
      <c r="C2" t="s">
        <v>2</v>
      </c>
      <c r="D2" t="s">
        <v>3</v>
      </c>
      <c r="E2" t="s">
        <v>4</v>
      </c>
      <c r="F2" t="s">
        <v>5</v>
      </c>
      <c r="G2" t="s">
        <v>40</v>
      </c>
      <c r="H2" t="s">
        <v>7</v>
      </c>
      <c r="I2" t="s">
        <v>8</v>
      </c>
    </row>
    <row r="3" spans="1:9" x14ac:dyDescent="0.25">
      <c r="A3" t="s">
        <v>9</v>
      </c>
      <c r="B3">
        <v>2523</v>
      </c>
      <c r="C3">
        <v>4340</v>
      </c>
      <c r="D3">
        <v>9643</v>
      </c>
      <c r="E3">
        <v>18503</v>
      </c>
      <c r="F3">
        <v>45848</v>
      </c>
      <c r="G3">
        <v>90069.53</v>
      </c>
      <c r="H3">
        <v>113319.72</v>
      </c>
      <c r="I3">
        <v>14624.21</v>
      </c>
    </row>
    <row r="4" spans="1:9" x14ac:dyDescent="0.25">
      <c r="A4" t="s">
        <v>10</v>
      </c>
      <c r="B4">
        <v>0</v>
      </c>
      <c r="C4">
        <v>0</v>
      </c>
      <c r="D4">
        <v>887</v>
      </c>
      <c r="E4">
        <v>1425</v>
      </c>
      <c r="F4">
        <v>2357</v>
      </c>
      <c r="G4">
        <v>5405.79</v>
      </c>
      <c r="H4">
        <v>10659.45</v>
      </c>
      <c r="I4">
        <v>3410.48</v>
      </c>
    </row>
    <row r="5" spans="1:9" x14ac:dyDescent="0.25">
      <c r="A5" t="s">
        <v>11</v>
      </c>
      <c r="B5">
        <v>1408</v>
      </c>
      <c r="C5">
        <v>2188</v>
      </c>
      <c r="D5">
        <v>3515</v>
      </c>
      <c r="E5">
        <v>4522</v>
      </c>
      <c r="F5">
        <v>11404</v>
      </c>
      <c r="G5">
        <v>12963.669999999998</v>
      </c>
      <c r="H5">
        <v>29103.61</v>
      </c>
      <c r="I5">
        <v>12039.32</v>
      </c>
    </row>
    <row r="6" spans="1:9" x14ac:dyDescent="0.25">
      <c r="A6" t="s">
        <v>12</v>
      </c>
      <c r="B6">
        <v>3581</v>
      </c>
      <c r="C6">
        <v>5634</v>
      </c>
      <c r="D6">
        <v>5507</v>
      </c>
      <c r="E6">
        <v>8342</v>
      </c>
      <c r="F6">
        <v>18554</v>
      </c>
      <c r="G6">
        <v>38252.54</v>
      </c>
      <c r="H6">
        <v>90769.52</v>
      </c>
      <c r="I6">
        <v>29477.21</v>
      </c>
    </row>
    <row r="7" spans="1:9" x14ac:dyDescent="0.25">
      <c r="A7" t="s">
        <v>13</v>
      </c>
      <c r="B7">
        <v>0</v>
      </c>
      <c r="C7">
        <v>0</v>
      </c>
      <c r="D7">
        <v>0</v>
      </c>
      <c r="E7">
        <v>0</v>
      </c>
      <c r="F7">
        <v>7202</v>
      </c>
      <c r="G7">
        <v>17858.55</v>
      </c>
      <c r="H7">
        <v>34045.279999999999</v>
      </c>
      <c r="I7">
        <v>12080.89</v>
      </c>
    </row>
    <row r="8" spans="1:9" x14ac:dyDescent="0.25">
      <c r="A8" t="s">
        <v>14</v>
      </c>
      <c r="B8">
        <v>0</v>
      </c>
      <c r="C8">
        <v>0</v>
      </c>
      <c r="D8">
        <v>626</v>
      </c>
      <c r="E8">
        <v>811</v>
      </c>
      <c r="F8">
        <v>2157</v>
      </c>
      <c r="G8">
        <v>4535.99</v>
      </c>
      <c r="H8">
        <v>7725.38</v>
      </c>
      <c r="I8">
        <v>3573.75</v>
      </c>
    </row>
    <row r="9" spans="1:9" x14ac:dyDescent="0.25">
      <c r="A9" t="s">
        <v>15</v>
      </c>
      <c r="B9">
        <v>3245</v>
      </c>
      <c r="C9">
        <v>4630</v>
      </c>
      <c r="D9">
        <v>8262</v>
      </c>
      <c r="E9">
        <v>14608</v>
      </c>
      <c r="F9">
        <v>35178</v>
      </c>
      <c r="G9">
        <v>52731.92</v>
      </c>
      <c r="H9">
        <v>124813.56</v>
      </c>
      <c r="I9">
        <v>35532.050000000003</v>
      </c>
    </row>
    <row r="10" spans="1:9" x14ac:dyDescent="0.25">
      <c r="A10" t="s">
        <v>16</v>
      </c>
      <c r="B10">
        <v>1465</v>
      </c>
      <c r="C10">
        <v>2233</v>
      </c>
      <c r="D10">
        <v>2841</v>
      </c>
      <c r="E10">
        <v>5991</v>
      </c>
      <c r="F10">
        <v>13330</v>
      </c>
      <c r="G10">
        <v>23156.989999999998</v>
      </c>
      <c r="H10">
        <v>38195.68</v>
      </c>
      <c r="I10">
        <v>9805.18</v>
      </c>
    </row>
    <row r="11" spans="1:9" x14ac:dyDescent="0.25">
      <c r="A11" t="s">
        <v>17</v>
      </c>
      <c r="B11">
        <v>559</v>
      </c>
      <c r="C11">
        <v>981</v>
      </c>
      <c r="D11">
        <v>2609</v>
      </c>
      <c r="E11">
        <v>3411</v>
      </c>
      <c r="F11">
        <v>8257</v>
      </c>
      <c r="G11">
        <v>12823.13</v>
      </c>
      <c r="H11">
        <v>19224.349999999999</v>
      </c>
      <c r="I11">
        <v>4850.93</v>
      </c>
    </row>
    <row r="12" spans="1:9" x14ac:dyDescent="0.25">
      <c r="A12" t="s">
        <v>18</v>
      </c>
      <c r="B12">
        <v>1020</v>
      </c>
      <c r="C12">
        <v>2007</v>
      </c>
      <c r="D12">
        <v>3915</v>
      </c>
      <c r="E12">
        <v>5587</v>
      </c>
      <c r="F12">
        <v>10556</v>
      </c>
      <c r="G12">
        <v>26631.66</v>
      </c>
      <c r="H12">
        <v>37210.22</v>
      </c>
      <c r="I12">
        <v>11205.44</v>
      </c>
    </row>
    <row r="13" spans="1:9" x14ac:dyDescent="0.25">
      <c r="A13" t="s">
        <v>19</v>
      </c>
      <c r="B13">
        <v>0</v>
      </c>
      <c r="C13">
        <v>0</v>
      </c>
      <c r="D13">
        <v>0</v>
      </c>
      <c r="E13">
        <v>0</v>
      </c>
      <c r="F13">
        <v>0</v>
      </c>
      <c r="G13">
        <v>24064.820000000003</v>
      </c>
      <c r="H13">
        <v>35675.51</v>
      </c>
      <c r="I13">
        <v>12149.71</v>
      </c>
    </row>
    <row r="14" spans="1:9" x14ac:dyDescent="0.25">
      <c r="A14" t="s">
        <v>20</v>
      </c>
      <c r="B14">
        <v>2631</v>
      </c>
      <c r="C14">
        <v>4124</v>
      </c>
      <c r="D14">
        <v>7286</v>
      </c>
      <c r="E14">
        <v>10441</v>
      </c>
      <c r="F14">
        <v>28868</v>
      </c>
      <c r="G14">
        <v>56043.119999999995</v>
      </c>
      <c r="H14">
        <v>104396.19</v>
      </c>
      <c r="I14">
        <v>25084.75</v>
      </c>
    </row>
    <row r="15" spans="1:9" x14ac:dyDescent="0.25">
      <c r="A15" t="s">
        <v>21</v>
      </c>
      <c r="B15">
        <v>1494</v>
      </c>
      <c r="C15">
        <v>2551</v>
      </c>
      <c r="D15">
        <v>3785</v>
      </c>
      <c r="E15">
        <v>6544</v>
      </c>
      <c r="F15">
        <v>12331</v>
      </c>
      <c r="G15">
        <v>17857.739999999998</v>
      </c>
      <c r="H15">
        <v>40368.28</v>
      </c>
      <c r="I15">
        <v>14018.62</v>
      </c>
    </row>
    <row r="16" spans="1:9" x14ac:dyDescent="0.25">
      <c r="A16" t="s">
        <v>22</v>
      </c>
      <c r="B16">
        <v>3233</v>
      </c>
      <c r="C16">
        <v>4532</v>
      </c>
      <c r="D16">
        <v>6741</v>
      </c>
      <c r="E16">
        <v>9153</v>
      </c>
      <c r="F16">
        <v>25502</v>
      </c>
      <c r="G16">
        <v>50581.929999999993</v>
      </c>
      <c r="H16">
        <v>108572</v>
      </c>
      <c r="I16">
        <v>27137.15</v>
      </c>
    </row>
    <row r="17" spans="1:9" x14ac:dyDescent="0.25">
      <c r="A17" t="s">
        <v>23</v>
      </c>
      <c r="B17">
        <v>4749</v>
      </c>
      <c r="C17">
        <v>7495</v>
      </c>
      <c r="D17">
        <v>14577</v>
      </c>
      <c r="E17">
        <v>26505</v>
      </c>
      <c r="F17">
        <v>55724</v>
      </c>
      <c r="G17">
        <v>92202.700000000012</v>
      </c>
      <c r="H17">
        <v>139519.39000000001</v>
      </c>
      <c r="I17">
        <v>38038.19</v>
      </c>
    </row>
    <row r="18" spans="1:9" x14ac:dyDescent="0.25">
      <c r="A18" t="s">
        <v>24</v>
      </c>
      <c r="B18">
        <v>317</v>
      </c>
      <c r="C18">
        <v>534</v>
      </c>
      <c r="D18">
        <v>1095</v>
      </c>
      <c r="E18">
        <v>1583</v>
      </c>
      <c r="F18">
        <v>3577</v>
      </c>
      <c r="G18">
        <v>6868.92</v>
      </c>
      <c r="H18">
        <v>9212.6</v>
      </c>
      <c r="I18">
        <v>1687.33</v>
      </c>
    </row>
    <row r="19" spans="1:9" x14ac:dyDescent="0.25">
      <c r="A19" t="s">
        <v>25</v>
      </c>
      <c r="B19">
        <v>185</v>
      </c>
      <c r="C19">
        <v>386</v>
      </c>
      <c r="D19">
        <v>681</v>
      </c>
      <c r="E19">
        <v>992</v>
      </c>
      <c r="F19">
        <v>1896</v>
      </c>
      <c r="G19">
        <v>2663.92</v>
      </c>
      <c r="H19">
        <v>6241.4000000000005</v>
      </c>
      <c r="I19">
        <v>1961.77</v>
      </c>
    </row>
    <row r="20" spans="1:9" x14ac:dyDescent="0.25">
      <c r="A20" t="s">
        <v>26</v>
      </c>
      <c r="B20">
        <v>0</v>
      </c>
      <c r="C20">
        <v>234</v>
      </c>
      <c r="D20">
        <v>638</v>
      </c>
      <c r="E20">
        <v>1015</v>
      </c>
      <c r="F20">
        <v>1706</v>
      </c>
      <c r="G20">
        <v>3194.0699999999997</v>
      </c>
      <c r="H20">
        <v>4301.76</v>
      </c>
      <c r="I20">
        <v>1485.24</v>
      </c>
    </row>
    <row r="21" spans="1:9" x14ac:dyDescent="0.25">
      <c r="A21" t="s">
        <v>27</v>
      </c>
      <c r="B21">
        <v>230</v>
      </c>
      <c r="C21">
        <v>493</v>
      </c>
      <c r="D21">
        <v>1055</v>
      </c>
      <c r="E21">
        <v>1408</v>
      </c>
      <c r="F21">
        <v>2556</v>
      </c>
      <c r="G21">
        <v>4929.6100000000006</v>
      </c>
      <c r="H21">
        <v>7666.43</v>
      </c>
      <c r="I21">
        <v>1920.58</v>
      </c>
    </row>
    <row r="22" spans="1:9" x14ac:dyDescent="0.25">
      <c r="A22" t="s">
        <v>28</v>
      </c>
      <c r="B22">
        <v>1541</v>
      </c>
      <c r="C22">
        <v>2705</v>
      </c>
      <c r="D22">
        <v>4652</v>
      </c>
      <c r="E22">
        <v>6860</v>
      </c>
      <c r="F22">
        <v>15875</v>
      </c>
      <c r="G22">
        <v>21569.79</v>
      </c>
      <c r="H22">
        <v>49514.39</v>
      </c>
      <c r="I22">
        <v>18648.78</v>
      </c>
    </row>
    <row r="23" spans="1:9" x14ac:dyDescent="0.25">
      <c r="A23" t="s">
        <v>29</v>
      </c>
      <c r="B23">
        <v>2480</v>
      </c>
      <c r="C23">
        <v>4081</v>
      </c>
      <c r="D23">
        <v>5121</v>
      </c>
      <c r="E23">
        <v>7989</v>
      </c>
      <c r="F23">
        <v>16320</v>
      </c>
      <c r="G23">
        <v>21571.730000000003</v>
      </c>
      <c r="H23">
        <v>26441.1</v>
      </c>
      <c r="I23">
        <v>9190.66</v>
      </c>
    </row>
    <row r="24" spans="1:9" x14ac:dyDescent="0.25">
      <c r="A24" t="s">
        <v>30</v>
      </c>
      <c r="B24">
        <v>2455</v>
      </c>
      <c r="C24">
        <v>3858</v>
      </c>
      <c r="D24">
        <v>7531</v>
      </c>
      <c r="E24">
        <v>14380</v>
      </c>
      <c r="F24">
        <v>26053</v>
      </c>
      <c r="G24">
        <v>38543.25</v>
      </c>
      <c r="H24">
        <v>81866.040000000008</v>
      </c>
      <c r="I24">
        <v>26908.54</v>
      </c>
    </row>
    <row r="25" spans="1:9" x14ac:dyDescent="0.25">
      <c r="A25" t="s">
        <v>31</v>
      </c>
      <c r="B25">
        <v>73</v>
      </c>
      <c r="C25">
        <v>203</v>
      </c>
      <c r="D25">
        <v>347</v>
      </c>
      <c r="E25">
        <v>605</v>
      </c>
      <c r="F25">
        <v>1412</v>
      </c>
      <c r="G25">
        <v>2675.09</v>
      </c>
      <c r="H25">
        <v>4994.1399999999994</v>
      </c>
      <c r="I25">
        <v>1267.22</v>
      </c>
    </row>
    <row r="26" spans="1:9" x14ac:dyDescent="0.25">
      <c r="A26" t="s">
        <v>32</v>
      </c>
      <c r="B26">
        <v>3477</v>
      </c>
      <c r="C26">
        <v>4301</v>
      </c>
      <c r="D26">
        <v>6207</v>
      </c>
      <c r="E26">
        <v>10422</v>
      </c>
      <c r="F26">
        <v>31534</v>
      </c>
      <c r="G26">
        <v>59878.81</v>
      </c>
      <c r="H26">
        <v>116987.54999999999</v>
      </c>
      <c r="I26">
        <v>35041.230000000003</v>
      </c>
    </row>
    <row r="27" spans="1:9" x14ac:dyDescent="0.25">
      <c r="A27" t="s">
        <v>33</v>
      </c>
      <c r="B27">
        <v>0</v>
      </c>
      <c r="C27">
        <v>0</v>
      </c>
      <c r="D27">
        <v>0</v>
      </c>
      <c r="E27">
        <v>0</v>
      </c>
      <c r="F27">
        <v>0</v>
      </c>
      <c r="G27">
        <v>0</v>
      </c>
      <c r="H27">
        <v>20148.21</v>
      </c>
      <c r="I27">
        <v>21458.98</v>
      </c>
    </row>
    <row r="28" spans="1:9" x14ac:dyDescent="0.25">
      <c r="A28" t="s">
        <v>34</v>
      </c>
      <c r="B28">
        <v>229</v>
      </c>
      <c r="C28">
        <v>452</v>
      </c>
      <c r="D28">
        <v>669</v>
      </c>
      <c r="E28">
        <v>1432</v>
      </c>
      <c r="F28">
        <v>3134</v>
      </c>
      <c r="G28">
        <v>5695.31</v>
      </c>
      <c r="H28">
        <v>10681.07</v>
      </c>
      <c r="I28">
        <v>5823.37</v>
      </c>
    </row>
    <row r="29" spans="1:9" x14ac:dyDescent="0.25">
      <c r="A29" t="s">
        <v>35</v>
      </c>
      <c r="B29">
        <v>6364</v>
      </c>
      <c r="C29">
        <v>9131</v>
      </c>
      <c r="D29">
        <v>17655</v>
      </c>
      <c r="E29">
        <v>22727</v>
      </c>
      <c r="F29">
        <v>54855</v>
      </c>
      <c r="G29">
        <v>114757.92</v>
      </c>
      <c r="H29">
        <v>203019.69999999998</v>
      </c>
      <c r="I29">
        <v>76931.14</v>
      </c>
    </row>
    <row r="30" spans="1:9" x14ac:dyDescent="0.25">
      <c r="A30" t="s">
        <v>36</v>
      </c>
      <c r="B30">
        <v>0</v>
      </c>
      <c r="C30">
        <v>0</v>
      </c>
      <c r="D30">
        <v>0</v>
      </c>
      <c r="E30">
        <v>0</v>
      </c>
      <c r="F30">
        <v>5010</v>
      </c>
      <c r="G30">
        <v>11945.09</v>
      </c>
      <c r="H30">
        <v>23312.25</v>
      </c>
      <c r="I30">
        <v>6154.31</v>
      </c>
    </row>
    <row r="31" spans="1:9" x14ac:dyDescent="0.25">
      <c r="A31" t="s">
        <v>37</v>
      </c>
      <c r="B31">
        <v>2444</v>
      </c>
      <c r="C31">
        <v>4153</v>
      </c>
      <c r="D31">
        <v>5469</v>
      </c>
      <c r="E31">
        <v>12877</v>
      </c>
      <c r="F31">
        <v>31888</v>
      </c>
      <c r="G31">
        <v>43796.95</v>
      </c>
      <c r="H31">
        <v>71710.709999999992</v>
      </c>
      <c r="I31">
        <v>25273.78</v>
      </c>
    </row>
    <row r="32" spans="1:9" x14ac:dyDescent="0.25">
      <c r="A32" t="s">
        <v>38</v>
      </c>
      <c r="B32">
        <v>0</v>
      </c>
      <c r="C32">
        <v>0</v>
      </c>
      <c r="D32">
        <v>0</v>
      </c>
      <c r="E32">
        <v>8939</v>
      </c>
      <c r="F32">
        <v>26548</v>
      </c>
      <c r="G32">
        <v>37849.79</v>
      </c>
      <c r="H32">
        <v>49216.91</v>
      </c>
      <c r="I32">
        <v>10726.91</v>
      </c>
    </row>
    <row r="33" spans="1:9" x14ac:dyDescent="0.25">
      <c r="A33" t="s">
        <v>39</v>
      </c>
      <c r="B33">
        <v>0</v>
      </c>
      <c r="C33">
        <v>0</v>
      </c>
      <c r="D33">
        <v>0</v>
      </c>
      <c r="E33">
        <v>0</v>
      </c>
      <c r="F33">
        <v>0</v>
      </c>
      <c r="G33">
        <v>2114.48</v>
      </c>
      <c r="H33">
        <v>2989.93</v>
      </c>
      <c r="I33">
        <v>832.67</v>
      </c>
    </row>
    <row r="35" spans="1:9" x14ac:dyDescent="0.25">
      <c r="A35" s="2" t="s">
        <v>48</v>
      </c>
      <c r="B35" t="s">
        <v>63</v>
      </c>
      <c r="C35" t="s">
        <v>64</v>
      </c>
      <c r="D35" t="s">
        <v>65</v>
      </c>
      <c r="E35" t="s">
        <v>66</v>
      </c>
      <c r="F35" t="s">
        <v>67</v>
      </c>
      <c r="G35" t="s">
        <v>68</v>
      </c>
      <c r="H35" t="s">
        <v>69</v>
      </c>
      <c r="I35" t="s">
        <v>70</v>
      </c>
    </row>
    <row r="36" spans="1:9" x14ac:dyDescent="0.25">
      <c r="A36" s="3" t="s">
        <v>62</v>
      </c>
      <c r="B36">
        <v>2523</v>
      </c>
      <c r="C36">
        <v>4340</v>
      </c>
      <c r="D36">
        <v>9643</v>
      </c>
      <c r="E36">
        <v>18503</v>
      </c>
      <c r="F36">
        <v>45848</v>
      </c>
      <c r="G36">
        <v>90069.53</v>
      </c>
      <c r="H36">
        <v>113319.72</v>
      </c>
      <c r="I36">
        <v>14624.21</v>
      </c>
    </row>
    <row r="37" spans="1:9" x14ac:dyDescent="0.25">
      <c r="A37" s="3" t="s">
        <v>49</v>
      </c>
      <c r="B37">
        <v>2523</v>
      </c>
      <c r="C37">
        <v>4340</v>
      </c>
      <c r="D37">
        <v>9643</v>
      </c>
      <c r="E37">
        <v>18503</v>
      </c>
      <c r="F37">
        <v>45848</v>
      </c>
      <c r="G37">
        <v>90069.53</v>
      </c>
      <c r="H37">
        <v>113319.72</v>
      </c>
      <c r="I37">
        <v>14624.21</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6CB91-A952-41B4-B4AC-28829B46D0B4}">
  <dimension ref="A1:S66"/>
  <sheetViews>
    <sheetView topLeftCell="A28" workbookViewId="0"/>
  </sheetViews>
  <sheetFormatPr defaultRowHeight="15" x14ac:dyDescent="0.25"/>
  <cols>
    <col min="3" max="3" width="17.7109375" bestFit="1" customWidth="1"/>
    <col min="4" max="4" width="9.140625" customWidth="1"/>
    <col min="6" max="6" width="17.7109375" bestFit="1" customWidth="1"/>
    <col min="7" max="7" width="11" bestFit="1" customWidth="1"/>
  </cols>
  <sheetData>
    <row r="1" spans="1:19" x14ac:dyDescent="0.25">
      <c r="A1" t="s">
        <v>0</v>
      </c>
      <c r="B1" t="s">
        <v>1</v>
      </c>
      <c r="C1" t="s">
        <v>2</v>
      </c>
      <c r="D1" t="s">
        <v>3</v>
      </c>
      <c r="E1" t="s">
        <v>4</v>
      </c>
      <c r="F1" t="s">
        <v>5</v>
      </c>
      <c r="G1" t="s">
        <v>40</v>
      </c>
      <c r="H1" t="s">
        <v>7</v>
      </c>
      <c r="I1" t="s">
        <v>8</v>
      </c>
      <c r="K1" t="s">
        <v>0</v>
      </c>
      <c r="L1" t="s">
        <v>1</v>
      </c>
      <c r="M1" t="s">
        <v>2</v>
      </c>
      <c r="N1" t="s">
        <v>3</v>
      </c>
      <c r="O1" t="s">
        <v>4</v>
      </c>
      <c r="P1" t="s">
        <v>5</v>
      </c>
      <c r="Q1" t="s">
        <v>40</v>
      </c>
      <c r="R1" t="s">
        <v>7</v>
      </c>
      <c r="S1" t="s">
        <v>8</v>
      </c>
    </row>
    <row r="2" spans="1:19" x14ac:dyDescent="0.25">
      <c r="A2" t="s">
        <v>9</v>
      </c>
      <c r="B2">
        <v>2523</v>
      </c>
      <c r="C2">
        <v>4340</v>
      </c>
      <c r="D2">
        <v>9643</v>
      </c>
      <c r="E2">
        <v>18503</v>
      </c>
      <c r="F2">
        <v>45848</v>
      </c>
      <c r="G2">
        <v>90069.53</v>
      </c>
      <c r="H2">
        <v>113319.72</v>
      </c>
      <c r="I2">
        <v>14624.21</v>
      </c>
      <c r="K2" t="s">
        <v>9</v>
      </c>
      <c r="L2">
        <v>1722.6</v>
      </c>
      <c r="M2">
        <v>3452</v>
      </c>
      <c r="N2">
        <v>7843.4</v>
      </c>
      <c r="O2">
        <v>18338.099999999999</v>
      </c>
      <c r="P2">
        <v>37299</v>
      </c>
      <c r="Q2">
        <v>49150</v>
      </c>
      <c r="R2">
        <v>83070</v>
      </c>
      <c r="S2">
        <v>17580</v>
      </c>
    </row>
    <row r="3" spans="1:19" x14ac:dyDescent="0.25">
      <c r="A3" t="s">
        <v>10</v>
      </c>
      <c r="B3">
        <v>0</v>
      </c>
      <c r="C3">
        <v>0</v>
      </c>
      <c r="D3">
        <v>887</v>
      </c>
      <c r="E3">
        <v>1425</v>
      </c>
      <c r="F3">
        <v>2357</v>
      </c>
      <c r="G3">
        <v>5405.79</v>
      </c>
      <c r="H3">
        <v>10659.45</v>
      </c>
      <c r="I3">
        <v>3410.48</v>
      </c>
      <c r="K3" t="s">
        <v>10</v>
      </c>
      <c r="L3">
        <v>0</v>
      </c>
      <c r="M3">
        <v>0</v>
      </c>
      <c r="N3">
        <v>85.5</v>
      </c>
      <c r="O3">
        <v>345.59999847412109</v>
      </c>
      <c r="P3">
        <v>1334.8</v>
      </c>
      <c r="Q3">
        <v>960</v>
      </c>
      <c r="R3">
        <v>6380</v>
      </c>
      <c r="S3">
        <v>510</v>
      </c>
    </row>
    <row r="4" spans="1:19" x14ac:dyDescent="0.25">
      <c r="A4" t="s">
        <v>11</v>
      </c>
      <c r="B4">
        <v>1408</v>
      </c>
      <c r="C4">
        <v>2188</v>
      </c>
      <c r="D4">
        <v>3515</v>
      </c>
      <c r="E4">
        <v>4522</v>
      </c>
      <c r="F4">
        <v>11404</v>
      </c>
      <c r="G4">
        <v>12963.669999999998</v>
      </c>
      <c r="H4">
        <v>29103.61</v>
      </c>
      <c r="I4">
        <v>12039.32</v>
      </c>
      <c r="K4" t="s">
        <v>11</v>
      </c>
      <c r="L4">
        <v>1038.1999999999998</v>
      </c>
      <c r="M4">
        <v>1649</v>
      </c>
      <c r="N4">
        <v>1723</v>
      </c>
      <c r="O4">
        <v>2812.100003051758</v>
      </c>
      <c r="P4">
        <v>7368.1</v>
      </c>
      <c r="Q4">
        <v>770</v>
      </c>
      <c r="R4">
        <v>25200</v>
      </c>
      <c r="S4">
        <v>4680</v>
      </c>
    </row>
    <row r="5" spans="1:19" x14ac:dyDescent="0.25">
      <c r="A5" t="s">
        <v>12</v>
      </c>
      <c r="B5">
        <v>3581</v>
      </c>
      <c r="C5">
        <v>5634</v>
      </c>
      <c r="D5">
        <v>5507</v>
      </c>
      <c r="E5">
        <v>8342</v>
      </c>
      <c r="F5">
        <v>18554</v>
      </c>
      <c r="G5">
        <v>38252.54</v>
      </c>
      <c r="H5">
        <v>90769.52</v>
      </c>
      <c r="I5">
        <v>29477.21</v>
      </c>
      <c r="K5" t="s">
        <v>12</v>
      </c>
      <c r="L5">
        <v>1903.5</v>
      </c>
      <c r="M5">
        <v>3141</v>
      </c>
      <c r="N5">
        <v>7223.9</v>
      </c>
      <c r="O5">
        <v>11929.199975585936</v>
      </c>
      <c r="P5">
        <v>19154.599999999999</v>
      </c>
      <c r="Q5">
        <v>16210</v>
      </c>
      <c r="R5">
        <v>57600</v>
      </c>
      <c r="S5">
        <v>13580</v>
      </c>
    </row>
    <row r="6" spans="1:19" x14ac:dyDescent="0.25">
      <c r="A6" t="s">
        <v>13</v>
      </c>
      <c r="B6">
        <v>0</v>
      </c>
      <c r="C6">
        <v>0</v>
      </c>
      <c r="D6">
        <v>0</v>
      </c>
      <c r="E6">
        <v>0</v>
      </c>
      <c r="F6">
        <v>7202</v>
      </c>
      <c r="G6">
        <v>17858.55</v>
      </c>
      <c r="H6">
        <v>34045.279999999999</v>
      </c>
      <c r="I6">
        <v>12080.89</v>
      </c>
      <c r="K6" t="s">
        <v>13</v>
      </c>
      <c r="L6">
        <v>0</v>
      </c>
      <c r="M6">
        <v>0</v>
      </c>
      <c r="N6">
        <v>0</v>
      </c>
      <c r="O6">
        <v>0</v>
      </c>
      <c r="P6">
        <v>5413.2</v>
      </c>
      <c r="Q6">
        <v>3320</v>
      </c>
      <c r="R6">
        <v>13880</v>
      </c>
      <c r="S6">
        <v>6840</v>
      </c>
    </row>
    <row r="7" spans="1:19" x14ac:dyDescent="0.25">
      <c r="A7" t="s">
        <v>14</v>
      </c>
      <c r="B7">
        <v>0</v>
      </c>
      <c r="C7">
        <v>0</v>
      </c>
      <c r="D7">
        <v>626</v>
      </c>
      <c r="E7">
        <v>811</v>
      </c>
      <c r="F7">
        <v>2157</v>
      </c>
      <c r="G7">
        <v>4535.99</v>
      </c>
      <c r="H7">
        <v>7725.38</v>
      </c>
      <c r="I7">
        <v>3573.75</v>
      </c>
      <c r="K7" t="s">
        <v>14</v>
      </c>
      <c r="L7">
        <v>0</v>
      </c>
      <c r="M7">
        <v>0</v>
      </c>
      <c r="N7">
        <v>415.8</v>
      </c>
      <c r="O7">
        <v>936</v>
      </c>
      <c r="P7">
        <v>2205.6999999999998</v>
      </c>
      <c r="Q7">
        <v>3680</v>
      </c>
      <c r="R7">
        <v>5690</v>
      </c>
      <c r="S7">
        <v>2710</v>
      </c>
    </row>
    <row r="8" spans="1:19" x14ac:dyDescent="0.25">
      <c r="A8" t="s">
        <v>15</v>
      </c>
      <c r="B8">
        <v>3245</v>
      </c>
      <c r="C8">
        <v>4630</v>
      </c>
      <c r="D8">
        <v>8262</v>
      </c>
      <c r="E8">
        <v>14608</v>
      </c>
      <c r="F8">
        <v>35178</v>
      </c>
      <c r="G8">
        <v>52731.92</v>
      </c>
      <c r="H8">
        <v>124813.56</v>
      </c>
      <c r="I8">
        <v>35532.050000000003</v>
      </c>
      <c r="K8" t="s">
        <v>15</v>
      </c>
      <c r="L8">
        <v>1794.8</v>
      </c>
      <c r="M8">
        <v>4077</v>
      </c>
      <c r="N8">
        <v>6666.2999999999993</v>
      </c>
      <c r="O8">
        <v>19689.400048828124</v>
      </c>
      <c r="P8">
        <v>38438.400000000001</v>
      </c>
      <c r="Q8">
        <v>42280</v>
      </c>
      <c r="R8">
        <v>79390</v>
      </c>
      <c r="S8">
        <v>22050</v>
      </c>
    </row>
    <row r="9" spans="1:19" x14ac:dyDescent="0.25">
      <c r="A9" t="s">
        <v>16</v>
      </c>
      <c r="B9">
        <v>1465</v>
      </c>
      <c r="C9">
        <v>2233</v>
      </c>
      <c r="D9">
        <v>2841</v>
      </c>
      <c r="E9">
        <v>5991</v>
      </c>
      <c r="F9">
        <v>13330</v>
      </c>
      <c r="G9">
        <v>23156.989999999998</v>
      </c>
      <c r="H9">
        <v>38195.68</v>
      </c>
      <c r="I9">
        <v>9805.18</v>
      </c>
      <c r="K9" t="s">
        <v>16</v>
      </c>
      <c r="L9">
        <v>770.7</v>
      </c>
      <c r="M9">
        <v>1298</v>
      </c>
      <c r="N9">
        <v>2219</v>
      </c>
      <c r="O9">
        <v>7585.9000244140625</v>
      </c>
      <c r="P9">
        <v>10614.8</v>
      </c>
      <c r="Q9">
        <v>17020</v>
      </c>
      <c r="R9">
        <v>48710</v>
      </c>
      <c r="S9">
        <v>16420</v>
      </c>
    </row>
    <row r="10" spans="1:19" x14ac:dyDescent="0.25">
      <c r="A10" t="s">
        <v>17</v>
      </c>
      <c r="B10">
        <v>559</v>
      </c>
      <c r="C10">
        <v>981</v>
      </c>
      <c r="D10">
        <v>2609</v>
      </c>
      <c r="E10">
        <v>3411</v>
      </c>
      <c r="F10">
        <v>8257</v>
      </c>
      <c r="G10">
        <v>12823.13</v>
      </c>
      <c r="H10">
        <v>19224.349999999999</v>
      </c>
      <c r="I10">
        <v>4850.93</v>
      </c>
      <c r="K10" t="s">
        <v>17</v>
      </c>
      <c r="L10">
        <v>233.2</v>
      </c>
      <c r="M10">
        <v>733</v>
      </c>
      <c r="N10">
        <v>1586.4</v>
      </c>
      <c r="O10">
        <v>4146.7000000000007</v>
      </c>
      <c r="P10">
        <v>9886.1</v>
      </c>
      <c r="Q10">
        <v>7250</v>
      </c>
      <c r="R10">
        <v>14280</v>
      </c>
      <c r="S10">
        <v>3280</v>
      </c>
    </row>
    <row r="11" spans="1:19" x14ac:dyDescent="0.25">
      <c r="A11" t="s">
        <v>18</v>
      </c>
      <c r="B11">
        <v>1020</v>
      </c>
      <c r="C11">
        <v>2007</v>
      </c>
      <c r="D11">
        <v>3915</v>
      </c>
      <c r="E11">
        <v>5587</v>
      </c>
      <c r="F11">
        <v>10556</v>
      </c>
      <c r="G11">
        <v>26631.66</v>
      </c>
      <c r="H11">
        <v>37210.22</v>
      </c>
      <c r="I11">
        <v>11205.44</v>
      </c>
      <c r="K11" t="s">
        <v>18</v>
      </c>
      <c r="L11">
        <v>868.90000000000009</v>
      </c>
      <c r="M11">
        <v>1842</v>
      </c>
      <c r="N11">
        <v>1377.7</v>
      </c>
      <c r="O11">
        <v>3099.399996948242</v>
      </c>
      <c r="P11">
        <v>5154.5</v>
      </c>
      <c r="Q11">
        <v>10220</v>
      </c>
      <c r="R11">
        <v>21460</v>
      </c>
      <c r="S11">
        <v>6630</v>
      </c>
    </row>
    <row r="12" spans="1:19" x14ac:dyDescent="0.25">
      <c r="A12" t="s">
        <v>19</v>
      </c>
      <c r="B12">
        <v>0</v>
      </c>
      <c r="C12">
        <v>0</v>
      </c>
      <c r="D12">
        <v>0</v>
      </c>
      <c r="E12">
        <v>0</v>
      </c>
      <c r="F12">
        <v>0</v>
      </c>
      <c r="G12">
        <v>24064.820000000003</v>
      </c>
      <c r="H12">
        <v>35675.51</v>
      </c>
      <c r="I12">
        <v>12149.71</v>
      </c>
      <c r="K12" t="s">
        <v>19</v>
      </c>
      <c r="L12">
        <v>0</v>
      </c>
      <c r="M12">
        <v>0</v>
      </c>
      <c r="N12">
        <v>0</v>
      </c>
      <c r="O12">
        <v>0</v>
      </c>
      <c r="P12">
        <v>0</v>
      </c>
      <c r="Q12">
        <v>21930</v>
      </c>
      <c r="R12">
        <v>17300</v>
      </c>
      <c r="S12">
        <v>5160</v>
      </c>
    </row>
    <row r="13" spans="1:19" x14ac:dyDescent="0.25">
      <c r="A13" t="s">
        <v>20</v>
      </c>
      <c r="B13">
        <v>2631</v>
      </c>
      <c r="C13">
        <v>4124</v>
      </c>
      <c r="D13">
        <v>7286</v>
      </c>
      <c r="E13">
        <v>10441</v>
      </c>
      <c r="F13">
        <v>28868</v>
      </c>
      <c r="G13">
        <v>56043.119999999995</v>
      </c>
      <c r="H13">
        <v>104396.19</v>
      </c>
      <c r="I13">
        <v>25084.75</v>
      </c>
      <c r="K13" t="s">
        <v>20</v>
      </c>
      <c r="L13">
        <v>1474.8</v>
      </c>
      <c r="M13">
        <v>2704</v>
      </c>
      <c r="N13">
        <v>5629.2000000000007</v>
      </c>
      <c r="O13">
        <v>12399.2</v>
      </c>
      <c r="P13">
        <v>23469.1</v>
      </c>
      <c r="Q13">
        <v>33310</v>
      </c>
      <c r="R13">
        <v>73620</v>
      </c>
      <c r="S13">
        <v>20220</v>
      </c>
    </row>
    <row r="14" spans="1:19" x14ac:dyDescent="0.25">
      <c r="A14" t="s">
        <v>21</v>
      </c>
      <c r="B14">
        <v>1494</v>
      </c>
      <c r="C14">
        <v>2551</v>
      </c>
      <c r="D14">
        <v>3785</v>
      </c>
      <c r="E14">
        <v>6544</v>
      </c>
      <c r="F14">
        <v>12331</v>
      </c>
      <c r="G14">
        <v>17857.739999999998</v>
      </c>
      <c r="H14">
        <v>40368.28</v>
      </c>
      <c r="I14">
        <v>14018.62</v>
      </c>
      <c r="K14" t="s">
        <v>21</v>
      </c>
      <c r="L14">
        <v>896</v>
      </c>
      <c r="M14">
        <v>2227</v>
      </c>
      <c r="N14">
        <v>4377.8</v>
      </c>
      <c r="O14">
        <v>12807.9</v>
      </c>
      <c r="P14">
        <v>22127.200000000001</v>
      </c>
      <c r="Q14">
        <v>28320</v>
      </c>
      <c r="R14">
        <v>68480</v>
      </c>
      <c r="S14">
        <v>17700</v>
      </c>
    </row>
    <row r="15" spans="1:19" x14ac:dyDescent="0.25">
      <c r="A15" t="s">
        <v>22</v>
      </c>
      <c r="B15">
        <v>3233</v>
      </c>
      <c r="C15">
        <v>4532</v>
      </c>
      <c r="D15">
        <v>6741</v>
      </c>
      <c r="E15">
        <v>9153</v>
      </c>
      <c r="F15">
        <v>25502</v>
      </c>
      <c r="G15">
        <v>50581.929999999993</v>
      </c>
      <c r="H15">
        <v>108572</v>
      </c>
      <c r="I15">
        <v>27137.15</v>
      </c>
      <c r="K15" t="s">
        <v>22</v>
      </c>
      <c r="L15">
        <v>1725.8</v>
      </c>
      <c r="M15">
        <v>3396</v>
      </c>
      <c r="N15">
        <v>5279</v>
      </c>
      <c r="O15">
        <v>13418.400048828125</v>
      </c>
      <c r="P15">
        <v>24231.5</v>
      </c>
      <c r="Q15">
        <v>20730</v>
      </c>
      <c r="R15">
        <v>43900</v>
      </c>
      <c r="S15">
        <v>16750</v>
      </c>
    </row>
    <row r="16" spans="1:19" x14ac:dyDescent="0.25">
      <c r="A16" t="s">
        <v>23</v>
      </c>
      <c r="B16">
        <v>4749</v>
      </c>
      <c r="C16">
        <v>7495</v>
      </c>
      <c r="D16">
        <v>14577</v>
      </c>
      <c r="E16">
        <v>26505</v>
      </c>
      <c r="F16">
        <v>55724</v>
      </c>
      <c r="G16">
        <v>92202.700000000012</v>
      </c>
      <c r="H16">
        <v>139519.39000000001</v>
      </c>
      <c r="I16">
        <v>38038.19</v>
      </c>
      <c r="K16" t="s">
        <v>23</v>
      </c>
      <c r="L16">
        <v>3293.5</v>
      </c>
      <c r="M16">
        <v>6434</v>
      </c>
      <c r="N16">
        <v>10980.1</v>
      </c>
      <c r="O16">
        <v>34715.300195312506</v>
      </c>
      <c r="P16">
        <v>70713.5</v>
      </c>
      <c r="Q16">
        <v>66520</v>
      </c>
      <c r="R16">
        <v>115840</v>
      </c>
      <c r="S16">
        <v>30730</v>
      </c>
    </row>
    <row r="17" spans="1:19" x14ac:dyDescent="0.25">
      <c r="A17" t="s">
        <v>24</v>
      </c>
      <c r="B17">
        <v>317</v>
      </c>
      <c r="C17">
        <v>534</v>
      </c>
      <c r="D17">
        <v>1095</v>
      </c>
      <c r="E17">
        <v>1583</v>
      </c>
      <c r="F17">
        <v>3577</v>
      </c>
      <c r="G17">
        <v>6868.92</v>
      </c>
      <c r="H17">
        <v>9212.6</v>
      </c>
      <c r="I17">
        <v>1687.33</v>
      </c>
      <c r="K17" t="s">
        <v>24</v>
      </c>
      <c r="L17">
        <v>78.5</v>
      </c>
      <c r="M17">
        <v>144</v>
      </c>
      <c r="N17">
        <v>168.6</v>
      </c>
      <c r="O17">
        <v>1221.6999999999998</v>
      </c>
      <c r="P17">
        <v>1564.7</v>
      </c>
      <c r="Q17">
        <v>1600</v>
      </c>
      <c r="R17">
        <v>2280</v>
      </c>
      <c r="S17">
        <v>580</v>
      </c>
    </row>
    <row r="18" spans="1:19" x14ac:dyDescent="0.25">
      <c r="A18" t="s">
        <v>25</v>
      </c>
      <c r="B18">
        <v>185</v>
      </c>
      <c r="C18">
        <v>386</v>
      </c>
      <c r="D18">
        <v>681</v>
      </c>
      <c r="E18">
        <v>992</v>
      </c>
      <c r="F18">
        <v>1896</v>
      </c>
      <c r="G18">
        <v>2663.92</v>
      </c>
      <c r="H18">
        <v>6241.4000000000005</v>
      </c>
      <c r="I18">
        <v>1961.77</v>
      </c>
      <c r="K18" t="s">
        <v>25</v>
      </c>
      <c r="L18">
        <v>35.9</v>
      </c>
      <c r="M18">
        <v>39.5</v>
      </c>
      <c r="N18">
        <v>329.40000000000003</v>
      </c>
      <c r="O18">
        <v>557.90000038146979</v>
      </c>
      <c r="P18">
        <v>1140.5</v>
      </c>
      <c r="Q18">
        <v>1140</v>
      </c>
      <c r="R18">
        <v>2720</v>
      </c>
      <c r="S18">
        <v>820</v>
      </c>
    </row>
    <row r="19" spans="1:19" x14ac:dyDescent="0.25">
      <c r="A19" t="s">
        <v>26</v>
      </c>
      <c r="B19">
        <v>0</v>
      </c>
      <c r="C19">
        <v>234</v>
      </c>
      <c r="D19">
        <v>638</v>
      </c>
      <c r="E19">
        <v>1015</v>
      </c>
      <c r="F19">
        <v>1706</v>
      </c>
      <c r="G19">
        <v>3194.0699999999997</v>
      </c>
      <c r="H19">
        <v>4301.76</v>
      </c>
      <c r="I19">
        <v>1485.24</v>
      </c>
      <c r="K19" t="s">
        <v>26</v>
      </c>
      <c r="L19">
        <v>0</v>
      </c>
      <c r="M19">
        <v>129</v>
      </c>
      <c r="N19">
        <v>15.899999999999991</v>
      </c>
      <c r="O19">
        <v>631.60000305175777</v>
      </c>
      <c r="P19">
        <v>1657.7</v>
      </c>
      <c r="Q19">
        <v>1380</v>
      </c>
      <c r="R19">
        <v>4190</v>
      </c>
      <c r="S19">
        <v>110</v>
      </c>
    </row>
    <row r="20" spans="1:19" x14ac:dyDescent="0.25">
      <c r="A20" t="s">
        <v>27</v>
      </c>
      <c r="B20">
        <v>230</v>
      </c>
      <c r="C20">
        <v>493</v>
      </c>
      <c r="D20">
        <v>1055</v>
      </c>
      <c r="E20">
        <v>1408</v>
      </c>
      <c r="F20">
        <v>2556</v>
      </c>
      <c r="G20">
        <v>4929.6100000000006</v>
      </c>
      <c r="H20">
        <v>7666.43</v>
      </c>
      <c r="I20">
        <v>1920.58</v>
      </c>
      <c r="K20" t="s">
        <v>27</v>
      </c>
      <c r="L20">
        <v>59.699999999999996</v>
      </c>
      <c r="M20">
        <v>267</v>
      </c>
      <c r="N20">
        <v>748.8</v>
      </c>
      <c r="O20">
        <v>1111.2999969482421</v>
      </c>
      <c r="P20">
        <v>1224.9000000000001</v>
      </c>
      <c r="Q20">
        <v>1730</v>
      </c>
      <c r="R20">
        <v>2810</v>
      </c>
      <c r="S20">
        <v>1160</v>
      </c>
    </row>
    <row r="21" spans="1:19" x14ac:dyDescent="0.25">
      <c r="A21" t="s">
        <v>28</v>
      </c>
      <c r="B21">
        <v>1541</v>
      </c>
      <c r="C21">
        <v>2705</v>
      </c>
      <c r="D21">
        <v>4652</v>
      </c>
      <c r="E21">
        <v>6860</v>
      </c>
      <c r="F21">
        <v>15875</v>
      </c>
      <c r="G21">
        <v>21569.79</v>
      </c>
      <c r="H21">
        <v>49514.39</v>
      </c>
      <c r="I21">
        <v>18648.78</v>
      </c>
      <c r="K21" t="s">
        <v>28</v>
      </c>
      <c r="L21">
        <v>1008.0999999999999</v>
      </c>
      <c r="M21">
        <v>2328</v>
      </c>
      <c r="N21">
        <v>4329.8999999999996</v>
      </c>
      <c r="O21">
        <v>11462</v>
      </c>
      <c r="P21">
        <v>15049.5</v>
      </c>
      <c r="Q21">
        <v>740</v>
      </c>
      <c r="R21">
        <v>13810</v>
      </c>
      <c r="S21">
        <v>10400</v>
      </c>
    </row>
    <row r="22" spans="1:19" x14ac:dyDescent="0.25">
      <c r="A22" t="s">
        <v>29</v>
      </c>
      <c r="B22">
        <v>2480</v>
      </c>
      <c r="C22">
        <v>4081</v>
      </c>
      <c r="D22">
        <v>5121</v>
      </c>
      <c r="E22">
        <v>7989</v>
      </c>
      <c r="F22">
        <v>16320</v>
      </c>
      <c r="G22">
        <v>21571.730000000003</v>
      </c>
      <c r="H22">
        <v>26441.1</v>
      </c>
      <c r="I22">
        <v>9190.66</v>
      </c>
      <c r="K22" t="s">
        <v>29</v>
      </c>
      <c r="L22">
        <v>1262.2</v>
      </c>
      <c r="M22">
        <v>3619</v>
      </c>
      <c r="N22">
        <v>6923.3</v>
      </c>
      <c r="O22">
        <v>12280.899951171876</v>
      </c>
      <c r="P22">
        <v>22181.8</v>
      </c>
      <c r="Q22">
        <v>24500</v>
      </c>
      <c r="R22">
        <v>44170</v>
      </c>
      <c r="S22">
        <v>11900</v>
      </c>
    </row>
    <row r="23" spans="1:19" x14ac:dyDescent="0.25">
      <c r="A23" t="s">
        <v>30</v>
      </c>
      <c r="B23">
        <v>2455</v>
      </c>
      <c r="C23">
        <v>3858</v>
      </c>
      <c r="D23">
        <v>7531</v>
      </c>
      <c r="E23">
        <v>14380</v>
      </c>
      <c r="F23">
        <v>26053</v>
      </c>
      <c r="G23">
        <v>38543.25</v>
      </c>
      <c r="H23">
        <v>81866.040000000008</v>
      </c>
      <c r="I23">
        <v>26908.54</v>
      </c>
      <c r="K23" t="s">
        <v>30</v>
      </c>
      <c r="L23">
        <v>1468.3</v>
      </c>
      <c r="M23">
        <v>3030</v>
      </c>
      <c r="N23">
        <v>5728.5999999999995</v>
      </c>
      <c r="O23">
        <v>18144.900000000001</v>
      </c>
      <c r="P23">
        <v>29691.599999999999</v>
      </c>
      <c r="Q23">
        <v>29800</v>
      </c>
      <c r="R23">
        <v>54640</v>
      </c>
      <c r="S23">
        <v>20610</v>
      </c>
    </row>
    <row r="24" spans="1:19" x14ac:dyDescent="0.25">
      <c r="A24" t="s">
        <v>31</v>
      </c>
      <c r="B24">
        <v>73</v>
      </c>
      <c r="C24">
        <v>203</v>
      </c>
      <c r="D24">
        <v>347</v>
      </c>
      <c r="E24">
        <v>605</v>
      </c>
      <c r="F24">
        <v>1412</v>
      </c>
      <c r="G24">
        <v>2675.09</v>
      </c>
      <c r="H24">
        <v>4994.1399999999994</v>
      </c>
      <c r="I24">
        <v>1267.22</v>
      </c>
      <c r="K24" t="s">
        <v>31</v>
      </c>
      <c r="L24">
        <v>12.7</v>
      </c>
      <c r="M24">
        <v>63</v>
      </c>
      <c r="N24">
        <v>171.8</v>
      </c>
      <c r="O24">
        <v>402.40000152587891</v>
      </c>
      <c r="P24">
        <v>367.3</v>
      </c>
      <c r="Q24">
        <v>710</v>
      </c>
      <c r="R24">
        <v>1070</v>
      </c>
      <c r="S24">
        <v>520</v>
      </c>
    </row>
    <row r="25" spans="1:19" x14ac:dyDescent="0.25">
      <c r="A25" t="s">
        <v>32</v>
      </c>
      <c r="B25">
        <v>3477</v>
      </c>
      <c r="C25">
        <v>4301</v>
      </c>
      <c r="D25">
        <v>6207</v>
      </c>
      <c r="E25">
        <v>10422</v>
      </c>
      <c r="F25">
        <v>31534</v>
      </c>
      <c r="G25">
        <v>59878.81</v>
      </c>
      <c r="H25">
        <v>116987.54999999999</v>
      </c>
      <c r="I25">
        <v>35041.230000000003</v>
      </c>
      <c r="K25" t="s">
        <v>32</v>
      </c>
      <c r="L25">
        <v>1510.3</v>
      </c>
      <c r="M25">
        <v>3052</v>
      </c>
      <c r="N25">
        <v>7029.2999999999993</v>
      </c>
      <c r="O25">
        <v>15982</v>
      </c>
      <c r="P25">
        <v>27715.4</v>
      </c>
      <c r="Q25">
        <v>30260</v>
      </c>
      <c r="R25">
        <v>98370</v>
      </c>
      <c r="S25">
        <v>31830</v>
      </c>
    </row>
    <row r="26" spans="1:19" x14ac:dyDescent="0.25">
      <c r="A26" t="s">
        <v>33</v>
      </c>
      <c r="B26">
        <v>0</v>
      </c>
      <c r="C26">
        <v>0</v>
      </c>
      <c r="D26">
        <v>0</v>
      </c>
      <c r="E26">
        <v>0</v>
      </c>
      <c r="F26">
        <v>0</v>
      </c>
      <c r="G26">
        <v>0</v>
      </c>
      <c r="H26">
        <v>20148.21</v>
      </c>
      <c r="I26">
        <v>21458.98</v>
      </c>
      <c r="K26" t="s">
        <v>33</v>
      </c>
      <c r="L26">
        <v>0</v>
      </c>
      <c r="M26">
        <v>0</v>
      </c>
      <c r="N26">
        <v>0</v>
      </c>
      <c r="O26">
        <v>0</v>
      </c>
      <c r="P26">
        <v>0</v>
      </c>
      <c r="Q26">
        <v>0</v>
      </c>
      <c r="R26">
        <v>0</v>
      </c>
      <c r="S26">
        <v>16970</v>
      </c>
    </row>
    <row r="27" spans="1:19" x14ac:dyDescent="0.25">
      <c r="A27" t="s">
        <v>34</v>
      </c>
      <c r="B27">
        <v>229</v>
      </c>
      <c r="C27">
        <v>452</v>
      </c>
      <c r="D27">
        <v>669</v>
      </c>
      <c r="E27">
        <v>1432</v>
      </c>
      <c r="F27">
        <v>3134</v>
      </c>
      <c r="G27">
        <v>5695.31</v>
      </c>
      <c r="H27">
        <v>10681.07</v>
      </c>
      <c r="I27">
        <v>5823.37</v>
      </c>
      <c r="K27" t="s">
        <v>34</v>
      </c>
      <c r="L27">
        <v>80.100000000000009</v>
      </c>
      <c r="M27">
        <v>265</v>
      </c>
      <c r="N27">
        <v>423.5</v>
      </c>
      <c r="O27">
        <v>760.09999694824228</v>
      </c>
      <c r="P27">
        <v>2103.4</v>
      </c>
      <c r="Q27">
        <v>200</v>
      </c>
      <c r="R27">
        <v>920</v>
      </c>
      <c r="S27">
        <v>1940</v>
      </c>
    </row>
    <row r="28" spans="1:19" x14ac:dyDescent="0.25">
      <c r="A28" t="s">
        <v>35</v>
      </c>
      <c r="B28">
        <v>6364</v>
      </c>
      <c r="C28">
        <v>9131</v>
      </c>
      <c r="D28">
        <v>17655</v>
      </c>
      <c r="E28">
        <v>22727</v>
      </c>
      <c r="F28">
        <v>54855</v>
      </c>
      <c r="G28">
        <v>114757.92</v>
      </c>
      <c r="H28">
        <v>203019.69999999998</v>
      </c>
      <c r="I28">
        <v>76931.14</v>
      </c>
      <c r="K28" t="s">
        <v>35</v>
      </c>
      <c r="L28">
        <v>4161</v>
      </c>
      <c r="M28">
        <v>7766</v>
      </c>
      <c r="N28">
        <v>17547.400000000001</v>
      </c>
      <c r="O28">
        <v>40644.000195312503</v>
      </c>
      <c r="P28">
        <v>59227.6</v>
      </c>
      <c r="Q28">
        <v>72690</v>
      </c>
      <c r="R28">
        <v>103980</v>
      </c>
      <c r="S28">
        <v>31560</v>
      </c>
    </row>
    <row r="29" spans="1:19" x14ac:dyDescent="0.25">
      <c r="A29" t="s">
        <v>36</v>
      </c>
      <c r="B29">
        <v>0</v>
      </c>
      <c r="C29">
        <v>0</v>
      </c>
      <c r="D29">
        <v>0</v>
      </c>
      <c r="E29">
        <v>0</v>
      </c>
      <c r="F29">
        <v>5010</v>
      </c>
      <c r="G29">
        <v>11945.09</v>
      </c>
      <c r="H29">
        <v>23312.25</v>
      </c>
      <c r="I29">
        <v>6154.31</v>
      </c>
      <c r="K29" t="s">
        <v>36</v>
      </c>
      <c r="L29">
        <v>0</v>
      </c>
      <c r="M29">
        <v>0</v>
      </c>
      <c r="N29">
        <v>0</v>
      </c>
      <c r="O29">
        <v>0</v>
      </c>
      <c r="P29">
        <v>5030.6000000000004</v>
      </c>
      <c r="Q29">
        <v>9130</v>
      </c>
      <c r="R29">
        <v>11820</v>
      </c>
      <c r="S29">
        <v>4100</v>
      </c>
    </row>
    <row r="30" spans="1:19" x14ac:dyDescent="0.25">
      <c r="A30" t="s">
        <v>37</v>
      </c>
      <c r="B30">
        <v>2444</v>
      </c>
      <c r="C30">
        <v>4153</v>
      </c>
      <c r="D30">
        <v>5469</v>
      </c>
      <c r="E30">
        <v>12877</v>
      </c>
      <c r="F30">
        <v>31888</v>
      </c>
      <c r="G30">
        <v>43796.95</v>
      </c>
      <c r="H30">
        <v>71710.709999999992</v>
      </c>
      <c r="I30">
        <v>25273.78</v>
      </c>
      <c r="K30" t="s">
        <v>37</v>
      </c>
      <c r="L30">
        <v>1920.7</v>
      </c>
      <c r="M30">
        <v>3031</v>
      </c>
      <c r="N30">
        <v>7427.1</v>
      </c>
      <c r="O30">
        <v>28876.39990234375</v>
      </c>
      <c r="P30">
        <v>56814.3</v>
      </c>
      <c r="Q30">
        <v>70940</v>
      </c>
      <c r="R30">
        <v>105610</v>
      </c>
      <c r="S30">
        <v>15980</v>
      </c>
    </row>
    <row r="31" spans="1:19" x14ac:dyDescent="0.25">
      <c r="A31" t="s">
        <v>38</v>
      </c>
      <c r="B31">
        <v>0</v>
      </c>
      <c r="C31">
        <v>0</v>
      </c>
      <c r="D31">
        <v>0</v>
      </c>
      <c r="E31">
        <v>8939</v>
      </c>
      <c r="F31">
        <v>26548</v>
      </c>
      <c r="G31">
        <v>37849.79</v>
      </c>
      <c r="H31">
        <v>49216.91</v>
      </c>
      <c r="I31">
        <v>10726.91</v>
      </c>
      <c r="K31" t="s">
        <v>38</v>
      </c>
      <c r="L31">
        <v>0</v>
      </c>
      <c r="M31">
        <v>0</v>
      </c>
      <c r="N31">
        <v>0</v>
      </c>
      <c r="O31">
        <v>4313.1000000000004</v>
      </c>
      <c r="P31">
        <v>9662.7000000000007</v>
      </c>
      <c r="Q31">
        <v>8570</v>
      </c>
      <c r="R31">
        <v>8390</v>
      </c>
      <c r="S31">
        <v>420</v>
      </c>
    </row>
    <row r="32" spans="1:19" x14ac:dyDescent="0.25">
      <c r="A32" t="s">
        <v>39</v>
      </c>
      <c r="B32">
        <v>0</v>
      </c>
      <c r="C32">
        <v>0</v>
      </c>
      <c r="D32">
        <v>0</v>
      </c>
      <c r="E32">
        <v>0</v>
      </c>
      <c r="F32">
        <v>0</v>
      </c>
      <c r="G32">
        <v>2114.48</v>
      </c>
      <c r="H32">
        <v>2989.93</v>
      </c>
      <c r="I32">
        <v>832.67</v>
      </c>
      <c r="K32" t="s">
        <v>39</v>
      </c>
      <c r="L32">
        <v>0</v>
      </c>
      <c r="M32">
        <v>0</v>
      </c>
      <c r="N32">
        <v>0</v>
      </c>
      <c r="O32">
        <v>0</v>
      </c>
      <c r="P32">
        <v>0</v>
      </c>
      <c r="Q32">
        <v>1960</v>
      </c>
      <c r="R32">
        <v>2840</v>
      </c>
      <c r="S32">
        <v>610</v>
      </c>
    </row>
    <row r="34" spans="3:7" ht="42.75" customHeight="1" x14ac:dyDescent="0.25"/>
    <row r="35" spans="3:7" x14ac:dyDescent="0.25">
      <c r="C35" s="1" t="s">
        <v>0</v>
      </c>
      <c r="D35" t="s">
        <v>60</v>
      </c>
      <c r="F35" s="2" t="s">
        <v>48</v>
      </c>
      <c r="G35" t="s">
        <v>61</v>
      </c>
    </row>
    <row r="36" spans="3:7" x14ac:dyDescent="0.25">
      <c r="C36" s="4" t="s">
        <v>9</v>
      </c>
      <c r="D36">
        <f>CORREL(B2:I2,L2:S2)</f>
        <v>0.97523774202008484</v>
      </c>
      <c r="F36" s="3" t="s">
        <v>9</v>
      </c>
      <c r="G36" s="6">
        <v>0.97523774202008484</v>
      </c>
    </row>
    <row r="37" spans="3:7" x14ac:dyDescent="0.25">
      <c r="C37" s="8" t="s">
        <v>10</v>
      </c>
      <c r="D37">
        <f t="shared" ref="D37:D66" si="0">CORREL(B3:I3,L3:S3)</f>
        <v>0.92148898876415586</v>
      </c>
      <c r="F37" s="3" t="s">
        <v>10</v>
      </c>
      <c r="G37" s="6">
        <v>0.92148898876415586</v>
      </c>
    </row>
    <row r="38" spans="3:7" x14ac:dyDescent="0.25">
      <c r="C38" s="4" t="s">
        <v>11</v>
      </c>
      <c r="D38">
        <f t="shared" si="0"/>
        <v>0.89770857979438179</v>
      </c>
      <c r="F38" s="3" t="s">
        <v>11</v>
      </c>
      <c r="G38" s="6">
        <v>0.89770857979438179</v>
      </c>
    </row>
    <row r="39" spans="3:7" x14ac:dyDescent="0.25">
      <c r="C39" s="8" t="s">
        <v>12</v>
      </c>
      <c r="D39">
        <f t="shared" si="0"/>
        <v>0.95764158185420478</v>
      </c>
      <c r="F39" s="3" t="s">
        <v>12</v>
      </c>
      <c r="G39" s="6">
        <v>0.95764158185420478</v>
      </c>
    </row>
    <row r="40" spans="3:7" x14ac:dyDescent="0.25">
      <c r="C40" s="4" t="s">
        <v>13</v>
      </c>
      <c r="D40">
        <f t="shared" si="0"/>
        <v>0.92611041184793885</v>
      </c>
      <c r="F40" s="3" t="s">
        <v>13</v>
      </c>
      <c r="G40" s="6">
        <v>0.92611041184793885</v>
      </c>
    </row>
    <row r="41" spans="3:7" x14ac:dyDescent="0.25">
      <c r="C41" s="8" t="s">
        <v>14</v>
      </c>
      <c r="D41">
        <f t="shared" si="0"/>
        <v>0.99302546238688094</v>
      </c>
      <c r="F41" s="3" t="s">
        <v>38</v>
      </c>
      <c r="G41" s="6">
        <v>0.88592364343111318</v>
      </c>
    </row>
    <row r="42" spans="3:7" x14ac:dyDescent="0.25">
      <c r="C42" s="4" t="s">
        <v>15</v>
      </c>
      <c r="D42">
        <f t="shared" si="0"/>
        <v>0.97073151684643311</v>
      </c>
      <c r="F42" s="3" t="s">
        <v>14</v>
      </c>
      <c r="G42" s="6">
        <v>0.99302546238688094</v>
      </c>
    </row>
    <row r="43" spans="3:7" x14ac:dyDescent="0.25">
      <c r="C43" s="8" t="s">
        <v>16</v>
      </c>
      <c r="D43">
        <f t="shared" si="0"/>
        <v>0.95256012026117665</v>
      </c>
      <c r="F43" s="3" t="s">
        <v>15</v>
      </c>
      <c r="G43" s="6">
        <v>0.97073151684643311</v>
      </c>
    </row>
    <row r="44" spans="3:7" x14ac:dyDescent="0.25">
      <c r="C44" s="4" t="s">
        <v>17</v>
      </c>
      <c r="D44">
        <f t="shared" si="0"/>
        <v>0.93611855080746975</v>
      </c>
      <c r="F44" s="3" t="s">
        <v>16</v>
      </c>
      <c r="G44" s="6">
        <v>0.95256012026117665</v>
      </c>
    </row>
    <row r="45" spans="3:7" x14ac:dyDescent="0.25">
      <c r="C45" s="8" t="s">
        <v>18</v>
      </c>
      <c r="D45">
        <f t="shared" si="0"/>
        <v>0.96999230743785314</v>
      </c>
      <c r="F45" s="3" t="s">
        <v>17</v>
      </c>
      <c r="G45" s="6">
        <v>0.93611855080746975</v>
      </c>
    </row>
    <row r="46" spans="3:7" x14ac:dyDescent="0.25">
      <c r="C46" s="4" t="s">
        <v>19</v>
      </c>
      <c r="D46">
        <f t="shared" si="0"/>
        <v>0.92848991900412858</v>
      </c>
      <c r="F46" s="3" t="s">
        <v>18</v>
      </c>
      <c r="G46" s="6">
        <v>0.96999230743785314</v>
      </c>
    </row>
    <row r="47" spans="3:7" x14ac:dyDescent="0.25">
      <c r="C47" s="8" t="s">
        <v>20</v>
      </c>
      <c r="D47">
        <f t="shared" si="0"/>
        <v>0.99116709951161108</v>
      </c>
      <c r="F47" s="3" t="s">
        <v>19</v>
      </c>
      <c r="G47" s="6">
        <v>0.92848991900412858</v>
      </c>
    </row>
    <row r="48" spans="3:7" x14ac:dyDescent="0.25">
      <c r="C48" s="4" t="s">
        <v>21</v>
      </c>
      <c r="D48">
        <f t="shared" si="0"/>
        <v>0.99395246717470398</v>
      </c>
      <c r="F48" s="3" t="s">
        <v>20</v>
      </c>
      <c r="G48" s="6">
        <v>0.99116709951161108</v>
      </c>
    </row>
    <row r="49" spans="3:7" x14ac:dyDescent="0.25">
      <c r="C49" s="8" t="s">
        <v>22</v>
      </c>
      <c r="D49">
        <f t="shared" si="0"/>
        <v>0.93533951041166863</v>
      </c>
      <c r="F49" s="3" t="s">
        <v>21</v>
      </c>
      <c r="G49" s="6">
        <v>0.99395246717470398</v>
      </c>
    </row>
    <row r="50" spans="3:7" x14ac:dyDescent="0.25">
      <c r="C50" s="4" t="s">
        <v>23</v>
      </c>
      <c r="D50">
        <f t="shared" si="0"/>
        <v>0.96347738445436759</v>
      </c>
      <c r="F50" s="3" t="s">
        <v>22</v>
      </c>
      <c r="G50" s="6">
        <v>0.93533951041166863</v>
      </c>
    </row>
    <row r="51" spans="3:7" x14ac:dyDescent="0.25">
      <c r="C51" s="8" t="s">
        <v>24</v>
      </c>
      <c r="D51">
        <f t="shared" si="0"/>
        <v>0.90166150714486315</v>
      </c>
      <c r="F51" s="3" t="s">
        <v>23</v>
      </c>
      <c r="G51" s="6">
        <v>0.96347738445436759</v>
      </c>
    </row>
    <row r="52" spans="3:7" x14ac:dyDescent="0.25">
      <c r="C52" s="4" t="s">
        <v>25</v>
      </c>
      <c r="D52">
        <f t="shared" si="0"/>
        <v>0.987946548088808</v>
      </c>
      <c r="F52" s="3" t="s">
        <v>24</v>
      </c>
      <c r="G52" s="6">
        <v>0.90166150714486315</v>
      </c>
    </row>
    <row r="53" spans="3:7" x14ac:dyDescent="0.25">
      <c r="C53" s="8" t="s">
        <v>26</v>
      </c>
      <c r="D53">
        <f t="shared" si="0"/>
        <v>0.89197987093953157</v>
      </c>
      <c r="F53" s="3" t="s">
        <v>25</v>
      </c>
      <c r="G53" s="6">
        <v>0.987946548088808</v>
      </c>
    </row>
    <row r="54" spans="3:7" x14ac:dyDescent="0.25">
      <c r="C54" s="4" t="s">
        <v>27</v>
      </c>
      <c r="D54">
        <f t="shared" si="0"/>
        <v>0.96444962631995246</v>
      </c>
      <c r="F54" s="3" t="s">
        <v>26</v>
      </c>
      <c r="G54" s="6">
        <v>0.89197987093953157</v>
      </c>
    </row>
    <row r="55" spans="3:7" x14ac:dyDescent="0.25">
      <c r="C55" s="8" t="s">
        <v>28</v>
      </c>
      <c r="D55">
        <f t="shared" si="0"/>
        <v>0.52157654295400502</v>
      </c>
      <c r="F55" s="3" t="s">
        <v>27</v>
      </c>
      <c r="G55" s="6">
        <v>0.96444962631995246</v>
      </c>
    </row>
    <row r="56" spans="3:7" x14ac:dyDescent="0.25">
      <c r="C56" s="4" t="s">
        <v>29</v>
      </c>
      <c r="D56">
        <f t="shared" si="0"/>
        <v>0.97020044430798358</v>
      </c>
      <c r="F56" s="3" t="s">
        <v>28</v>
      </c>
      <c r="G56" s="6">
        <v>0.52157654295400502</v>
      </c>
    </row>
    <row r="57" spans="3:7" x14ac:dyDescent="0.25">
      <c r="C57" s="8" t="s">
        <v>30</v>
      </c>
      <c r="D57">
        <f t="shared" si="0"/>
        <v>0.96657039683736967</v>
      </c>
      <c r="F57" s="3" t="s">
        <v>39</v>
      </c>
      <c r="G57" s="6">
        <v>0.99838668197253422</v>
      </c>
    </row>
    <row r="58" spans="3:7" x14ac:dyDescent="0.25">
      <c r="C58" s="4" t="s">
        <v>31</v>
      </c>
      <c r="D58">
        <f t="shared" si="0"/>
        <v>0.95402409561486001</v>
      </c>
      <c r="F58" s="3" t="s">
        <v>29</v>
      </c>
      <c r="G58" s="6">
        <v>0.97020044430798358</v>
      </c>
    </row>
    <row r="59" spans="3:7" x14ac:dyDescent="0.25">
      <c r="C59" s="8" t="s">
        <v>32</v>
      </c>
      <c r="D59">
        <f t="shared" si="0"/>
        <v>0.96947154017188264</v>
      </c>
      <c r="F59" s="3" t="s">
        <v>30</v>
      </c>
      <c r="G59" s="6">
        <v>0.96657039683736967</v>
      </c>
    </row>
    <row r="60" spans="3:7" x14ac:dyDescent="0.25">
      <c r="C60" s="4" t="s">
        <v>33</v>
      </c>
      <c r="D60">
        <f t="shared" si="0"/>
        <v>0.68170124064209492</v>
      </c>
      <c r="F60" s="3" t="s">
        <v>31</v>
      </c>
      <c r="G60" s="6">
        <v>0.95402409561486001</v>
      </c>
    </row>
    <row r="61" spans="3:7" x14ac:dyDescent="0.25">
      <c r="C61" s="8" t="s">
        <v>34</v>
      </c>
      <c r="D61">
        <f t="shared" si="0"/>
        <v>0.33975148730375893</v>
      </c>
      <c r="F61" s="3" t="s">
        <v>32</v>
      </c>
      <c r="G61" s="6">
        <v>0.96947154017188264</v>
      </c>
    </row>
    <row r="62" spans="3:7" x14ac:dyDescent="0.25">
      <c r="C62" s="4" t="s">
        <v>35</v>
      </c>
      <c r="D62">
        <f t="shared" si="0"/>
        <v>0.91858658609646826</v>
      </c>
      <c r="F62" s="3" t="s">
        <v>33</v>
      </c>
      <c r="G62" s="6">
        <v>0.68170124064209492</v>
      </c>
    </row>
    <row r="63" spans="3:7" x14ac:dyDescent="0.25">
      <c r="C63" s="8" t="s">
        <v>36</v>
      </c>
      <c r="D63">
        <f t="shared" si="0"/>
        <v>0.96439922053460858</v>
      </c>
      <c r="F63" s="3" t="s">
        <v>34</v>
      </c>
      <c r="G63" s="6">
        <v>0.33975148730375893</v>
      </c>
    </row>
    <row r="64" spans="3:7" x14ac:dyDescent="0.25">
      <c r="C64" s="4" t="s">
        <v>37</v>
      </c>
      <c r="D64">
        <f t="shared" si="0"/>
        <v>0.96478559195221913</v>
      </c>
      <c r="F64" s="3" t="s">
        <v>35</v>
      </c>
      <c r="G64" s="6">
        <v>0.91858658609646826</v>
      </c>
    </row>
    <row r="65" spans="3:7" x14ac:dyDescent="0.25">
      <c r="C65" s="8" t="s">
        <v>38</v>
      </c>
      <c r="D65">
        <f t="shared" si="0"/>
        <v>0.88592364343111318</v>
      </c>
      <c r="F65" s="3" t="s">
        <v>36</v>
      </c>
      <c r="G65" s="6">
        <v>0.96439922053460858</v>
      </c>
    </row>
    <row r="66" spans="3:7" x14ac:dyDescent="0.25">
      <c r="C66" s="4" t="s">
        <v>39</v>
      </c>
      <c r="D66">
        <f t="shared" si="0"/>
        <v>0.99838668197253422</v>
      </c>
      <c r="F66" s="3" t="s">
        <v>37</v>
      </c>
      <c r="G66" s="6">
        <v>0.96478559195221913</v>
      </c>
    </row>
  </sheetData>
  <pageMargins left="0.7" right="0.7" top="0.75" bottom="0.75" header="0.3" footer="0.3"/>
  <drawing r:id="rId2"/>
  <tableParts count="2">
    <tablePart r:id="rId3"/>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98ACA-17C7-4930-AE5D-288EDE812A75}">
  <dimension ref="A1:S67"/>
  <sheetViews>
    <sheetView topLeftCell="A28" workbookViewId="0">
      <selection activeCell="P38" sqref="P38"/>
    </sheetView>
  </sheetViews>
  <sheetFormatPr defaultRowHeight="15" x14ac:dyDescent="0.25"/>
  <cols>
    <col min="2" max="2" width="17.7109375" bestFit="1" customWidth="1"/>
    <col min="5" max="5" width="17.7109375" bestFit="1" customWidth="1"/>
    <col min="6" max="6" width="11" bestFit="1" customWidth="1"/>
    <col min="7" max="9" width="9.140625" customWidth="1"/>
  </cols>
  <sheetData>
    <row r="1" spans="1:19" ht="27.75" customHeight="1" x14ac:dyDescent="0.25"/>
    <row r="2" spans="1:19" x14ac:dyDescent="0.25">
      <c r="A2" t="s">
        <v>0</v>
      </c>
      <c r="B2" t="s">
        <v>1</v>
      </c>
      <c r="C2" t="s">
        <v>2</v>
      </c>
      <c r="D2" t="s">
        <v>3</v>
      </c>
      <c r="E2" t="s">
        <v>4</v>
      </c>
      <c r="F2" t="s">
        <v>5</v>
      </c>
      <c r="G2" t="s">
        <v>6</v>
      </c>
      <c r="H2" t="s">
        <v>7</v>
      </c>
      <c r="I2" t="s">
        <v>8</v>
      </c>
      <c r="K2" t="s">
        <v>0</v>
      </c>
      <c r="L2" t="s">
        <v>1</v>
      </c>
      <c r="M2" t="s">
        <v>2</v>
      </c>
      <c r="N2" t="s">
        <v>3</v>
      </c>
      <c r="O2" t="s">
        <v>4</v>
      </c>
      <c r="P2" t="s">
        <v>5</v>
      </c>
      <c r="Q2" t="s">
        <v>40</v>
      </c>
      <c r="R2" t="s">
        <v>7</v>
      </c>
      <c r="S2" t="s">
        <v>8</v>
      </c>
    </row>
    <row r="3" spans="1:19" x14ac:dyDescent="0.25">
      <c r="A3" t="s">
        <v>9</v>
      </c>
      <c r="B3">
        <v>4108</v>
      </c>
      <c r="C3">
        <v>9693</v>
      </c>
      <c r="D3">
        <v>17708</v>
      </c>
      <c r="E3">
        <v>36308</v>
      </c>
      <c r="F3">
        <v>59249</v>
      </c>
      <c r="G3">
        <v>119745</v>
      </c>
      <c r="H3">
        <v>233860</v>
      </c>
      <c r="I3">
        <v>52450</v>
      </c>
      <c r="K3" t="s">
        <v>9</v>
      </c>
      <c r="L3">
        <v>4232</v>
      </c>
      <c r="M3">
        <v>9323</v>
      </c>
      <c r="N3">
        <v>17160</v>
      </c>
      <c r="O3">
        <v>33080</v>
      </c>
      <c r="P3">
        <v>65790</v>
      </c>
      <c r="Q3">
        <v>140470</v>
      </c>
      <c r="R3">
        <v>260900</v>
      </c>
      <c r="S3">
        <v>44420</v>
      </c>
    </row>
    <row r="4" spans="1:19" x14ac:dyDescent="0.25">
      <c r="A4" t="s">
        <v>10</v>
      </c>
      <c r="B4">
        <v>0</v>
      </c>
      <c r="C4">
        <v>0</v>
      </c>
      <c r="D4">
        <v>852</v>
      </c>
      <c r="E4">
        <v>1618</v>
      </c>
      <c r="F4">
        <v>2465</v>
      </c>
      <c r="G4">
        <v>5588</v>
      </c>
      <c r="H4">
        <v>12370</v>
      </c>
      <c r="I4">
        <v>4060</v>
      </c>
      <c r="K4" t="s">
        <v>10</v>
      </c>
      <c r="L4">
        <v>0</v>
      </c>
      <c r="M4">
        <v>0</v>
      </c>
      <c r="N4">
        <v>10</v>
      </c>
      <c r="O4">
        <v>50</v>
      </c>
      <c r="P4">
        <v>180</v>
      </c>
      <c r="Q4">
        <v>550</v>
      </c>
      <c r="R4">
        <v>1770</v>
      </c>
      <c r="S4">
        <v>510</v>
      </c>
    </row>
    <row r="5" spans="1:19" x14ac:dyDescent="0.25">
      <c r="A5" t="s">
        <v>11</v>
      </c>
      <c r="B5">
        <v>1283</v>
      </c>
      <c r="C5">
        <v>3241</v>
      </c>
      <c r="D5">
        <v>6118</v>
      </c>
      <c r="E5">
        <v>10206</v>
      </c>
      <c r="F5">
        <v>17829</v>
      </c>
      <c r="G5">
        <v>31648</v>
      </c>
      <c r="H5">
        <v>76520</v>
      </c>
      <c r="I5">
        <v>27810</v>
      </c>
      <c r="K5" t="s">
        <v>11</v>
      </c>
      <c r="L5">
        <v>589</v>
      </c>
      <c r="M5">
        <v>1341</v>
      </c>
      <c r="N5">
        <v>2690</v>
      </c>
      <c r="O5">
        <v>4560</v>
      </c>
      <c r="P5">
        <v>9700</v>
      </c>
      <c r="Q5">
        <v>19210</v>
      </c>
      <c r="R5">
        <v>41560</v>
      </c>
      <c r="S5">
        <v>12890</v>
      </c>
    </row>
    <row r="6" spans="1:19" x14ac:dyDescent="0.25">
      <c r="A6" t="s">
        <v>12</v>
      </c>
      <c r="B6">
        <v>3158</v>
      </c>
      <c r="C6">
        <v>7891</v>
      </c>
      <c r="D6">
        <v>15555</v>
      </c>
      <c r="E6">
        <v>25877</v>
      </c>
      <c r="F6">
        <v>32797</v>
      </c>
      <c r="G6">
        <v>67815</v>
      </c>
      <c r="H6">
        <v>176160</v>
      </c>
      <c r="I6">
        <v>56140</v>
      </c>
      <c r="K6" t="s">
        <v>12</v>
      </c>
      <c r="L6">
        <v>1903</v>
      </c>
      <c r="M6">
        <v>3752</v>
      </c>
      <c r="N6">
        <v>7600</v>
      </c>
      <c r="O6">
        <v>12920</v>
      </c>
      <c r="P6">
        <v>14840</v>
      </c>
      <c r="Q6">
        <v>26940</v>
      </c>
      <c r="R6">
        <v>84350</v>
      </c>
      <c r="S6">
        <v>30880</v>
      </c>
    </row>
    <row r="7" spans="1:19" x14ac:dyDescent="0.25">
      <c r="A7" t="s">
        <v>13</v>
      </c>
      <c r="B7">
        <v>0</v>
      </c>
      <c r="C7">
        <v>0</v>
      </c>
      <c r="D7">
        <v>0</v>
      </c>
      <c r="E7">
        <v>0</v>
      </c>
      <c r="F7">
        <v>13102</v>
      </c>
      <c r="G7">
        <v>37499</v>
      </c>
      <c r="H7">
        <v>95000</v>
      </c>
      <c r="I7">
        <v>37350</v>
      </c>
      <c r="K7" t="s">
        <v>13</v>
      </c>
      <c r="L7">
        <v>0</v>
      </c>
      <c r="M7">
        <v>0</v>
      </c>
      <c r="N7">
        <v>0</v>
      </c>
      <c r="O7">
        <v>0</v>
      </c>
      <c r="P7">
        <v>10890</v>
      </c>
      <c r="Q7">
        <v>28430</v>
      </c>
      <c r="R7">
        <v>65220</v>
      </c>
      <c r="S7">
        <v>20090</v>
      </c>
    </row>
    <row r="8" spans="1:19" x14ac:dyDescent="0.25">
      <c r="A8" t="s">
        <v>14</v>
      </c>
      <c r="B8">
        <v>0</v>
      </c>
      <c r="C8">
        <v>0</v>
      </c>
      <c r="D8">
        <v>974</v>
      </c>
      <c r="E8">
        <v>1784</v>
      </c>
      <c r="F8">
        <v>3171</v>
      </c>
      <c r="G8">
        <v>6264</v>
      </c>
      <c r="H8">
        <v>13610</v>
      </c>
      <c r="I8">
        <v>4680</v>
      </c>
      <c r="K8" t="s">
        <v>14</v>
      </c>
      <c r="L8">
        <v>0</v>
      </c>
      <c r="M8">
        <v>0</v>
      </c>
      <c r="N8">
        <v>760</v>
      </c>
      <c r="O8">
        <v>1760</v>
      </c>
      <c r="P8">
        <v>3260</v>
      </c>
      <c r="Q8">
        <v>7200</v>
      </c>
      <c r="R8">
        <v>15290</v>
      </c>
      <c r="S8">
        <v>4290</v>
      </c>
    </row>
    <row r="9" spans="1:19" x14ac:dyDescent="0.25">
      <c r="A9" t="s">
        <v>15</v>
      </c>
      <c r="B9">
        <v>3031</v>
      </c>
      <c r="C9">
        <v>7151</v>
      </c>
      <c r="D9">
        <v>12910</v>
      </c>
      <c r="E9">
        <v>26867</v>
      </c>
      <c r="F9">
        <v>46006</v>
      </c>
      <c r="G9">
        <v>80342</v>
      </c>
      <c r="H9">
        <v>190860</v>
      </c>
      <c r="I9">
        <v>57900</v>
      </c>
      <c r="K9" t="s">
        <v>15</v>
      </c>
      <c r="L9">
        <v>3814</v>
      </c>
      <c r="M9">
        <v>7896</v>
      </c>
      <c r="N9">
        <v>17430</v>
      </c>
      <c r="O9">
        <v>33760</v>
      </c>
      <c r="P9">
        <v>51950</v>
      </c>
      <c r="Q9">
        <v>106360</v>
      </c>
      <c r="R9">
        <v>252930</v>
      </c>
      <c r="S9">
        <v>68420</v>
      </c>
    </row>
    <row r="10" spans="1:19" x14ac:dyDescent="0.25">
      <c r="A10" t="s">
        <v>16</v>
      </c>
      <c r="B10">
        <v>1068</v>
      </c>
      <c r="C10">
        <v>2562</v>
      </c>
      <c r="D10">
        <v>4909</v>
      </c>
      <c r="E10">
        <v>10201</v>
      </c>
      <c r="F10">
        <v>16187</v>
      </c>
      <c r="G10">
        <v>40860</v>
      </c>
      <c r="H10">
        <v>93670</v>
      </c>
      <c r="I10">
        <v>30790</v>
      </c>
      <c r="K10" t="s">
        <v>16</v>
      </c>
      <c r="L10">
        <v>1634</v>
      </c>
      <c r="M10">
        <v>3437</v>
      </c>
      <c r="N10">
        <v>7300</v>
      </c>
      <c r="O10">
        <v>13320</v>
      </c>
      <c r="P10">
        <v>28620</v>
      </c>
      <c r="Q10">
        <v>56510</v>
      </c>
      <c r="R10">
        <v>115920</v>
      </c>
      <c r="S10">
        <v>33250</v>
      </c>
    </row>
    <row r="11" spans="1:19" x14ac:dyDescent="0.25">
      <c r="A11" t="s">
        <v>17</v>
      </c>
      <c r="B11">
        <v>642</v>
      </c>
      <c r="C11">
        <v>1567</v>
      </c>
      <c r="D11">
        <v>2872</v>
      </c>
      <c r="E11">
        <v>6371</v>
      </c>
      <c r="F11">
        <v>10524</v>
      </c>
      <c r="G11">
        <v>19354</v>
      </c>
      <c r="H11">
        <v>36570</v>
      </c>
      <c r="I11">
        <v>11320</v>
      </c>
      <c r="K11" t="s">
        <v>17</v>
      </c>
      <c r="L11">
        <v>239</v>
      </c>
      <c r="M11">
        <v>529</v>
      </c>
      <c r="N11">
        <v>1130</v>
      </c>
      <c r="O11">
        <v>2420</v>
      </c>
      <c r="P11">
        <v>4770</v>
      </c>
      <c r="Q11">
        <v>9930</v>
      </c>
      <c r="R11">
        <v>23200</v>
      </c>
      <c r="S11">
        <v>6340</v>
      </c>
    </row>
    <row r="12" spans="1:19" x14ac:dyDescent="0.25">
      <c r="A12" t="s">
        <v>18</v>
      </c>
      <c r="B12">
        <v>802</v>
      </c>
      <c r="C12">
        <v>2043</v>
      </c>
      <c r="D12">
        <v>4167</v>
      </c>
      <c r="E12">
        <v>7461</v>
      </c>
      <c r="F12">
        <v>12480</v>
      </c>
      <c r="G12">
        <v>25996</v>
      </c>
      <c r="H12">
        <v>48640</v>
      </c>
      <c r="I12">
        <v>14200</v>
      </c>
      <c r="K12" t="s">
        <v>18</v>
      </c>
      <c r="L12">
        <v>310</v>
      </c>
      <c r="M12">
        <v>616</v>
      </c>
      <c r="N12">
        <v>1000</v>
      </c>
      <c r="O12">
        <v>1970</v>
      </c>
      <c r="P12">
        <v>5140</v>
      </c>
      <c r="Q12">
        <v>11650</v>
      </c>
      <c r="R12">
        <v>26770</v>
      </c>
      <c r="S12">
        <v>8010</v>
      </c>
    </row>
    <row r="13" spans="1:19" x14ac:dyDescent="0.25">
      <c r="A13" t="s">
        <v>19</v>
      </c>
      <c r="B13">
        <v>0</v>
      </c>
      <c r="C13">
        <v>0</v>
      </c>
      <c r="D13">
        <v>0</v>
      </c>
      <c r="E13">
        <v>0</v>
      </c>
      <c r="F13">
        <v>0</v>
      </c>
      <c r="G13">
        <v>41442</v>
      </c>
      <c r="H13">
        <v>71290</v>
      </c>
      <c r="I13">
        <v>27360</v>
      </c>
      <c r="K13" t="s">
        <v>19</v>
      </c>
      <c r="L13">
        <v>0</v>
      </c>
      <c r="M13">
        <v>0</v>
      </c>
      <c r="N13">
        <v>0</v>
      </c>
      <c r="O13">
        <v>0</v>
      </c>
      <c r="P13">
        <v>0</v>
      </c>
      <c r="Q13">
        <v>20210</v>
      </c>
      <c r="R13">
        <v>43830</v>
      </c>
      <c r="S13">
        <v>14700</v>
      </c>
    </row>
    <row r="14" spans="1:19" x14ac:dyDescent="0.25">
      <c r="A14" t="s">
        <v>20</v>
      </c>
      <c r="B14">
        <v>2416</v>
      </c>
      <c r="C14">
        <v>6496</v>
      </c>
      <c r="D14">
        <v>13210</v>
      </c>
      <c r="E14">
        <v>26061</v>
      </c>
      <c r="F14">
        <v>40832</v>
      </c>
      <c r="G14">
        <v>89266</v>
      </c>
      <c r="H14">
        <v>197220</v>
      </c>
      <c r="I14">
        <v>57450</v>
      </c>
      <c r="K14" t="s">
        <v>20</v>
      </c>
      <c r="L14">
        <v>3425</v>
      </c>
      <c r="M14">
        <v>7328</v>
      </c>
      <c r="N14">
        <v>16430</v>
      </c>
      <c r="O14">
        <v>32130</v>
      </c>
      <c r="P14">
        <v>57970</v>
      </c>
      <c r="Q14">
        <v>126150</v>
      </c>
      <c r="R14">
        <v>269850</v>
      </c>
      <c r="S14">
        <v>76450</v>
      </c>
    </row>
    <row r="15" spans="1:19" x14ac:dyDescent="0.25">
      <c r="A15" t="s">
        <v>21</v>
      </c>
      <c r="B15">
        <v>2431</v>
      </c>
      <c r="C15">
        <v>5142</v>
      </c>
      <c r="D15">
        <v>9310</v>
      </c>
      <c r="E15">
        <v>20237</v>
      </c>
      <c r="F15">
        <v>29780</v>
      </c>
      <c r="G15">
        <v>46613</v>
      </c>
      <c r="H15">
        <v>109360</v>
      </c>
      <c r="I15">
        <v>36570</v>
      </c>
      <c r="K15" t="s">
        <v>21</v>
      </c>
      <c r="L15">
        <v>2258</v>
      </c>
      <c r="M15">
        <v>4769</v>
      </c>
      <c r="N15">
        <v>10040</v>
      </c>
      <c r="O15">
        <v>21620</v>
      </c>
      <c r="P15">
        <v>36140</v>
      </c>
      <c r="Q15">
        <v>69010</v>
      </c>
      <c r="R15">
        <v>147800</v>
      </c>
      <c r="S15">
        <v>45430</v>
      </c>
    </row>
    <row r="16" spans="1:19" x14ac:dyDescent="0.25">
      <c r="A16" t="s">
        <v>22</v>
      </c>
      <c r="B16">
        <v>2850</v>
      </c>
      <c r="C16">
        <v>7534</v>
      </c>
      <c r="D16">
        <v>15485</v>
      </c>
      <c r="E16">
        <v>29609</v>
      </c>
      <c r="F16">
        <v>34373</v>
      </c>
      <c r="G16">
        <v>65003</v>
      </c>
      <c r="H16">
        <v>177220</v>
      </c>
      <c r="I16">
        <v>59290</v>
      </c>
      <c r="K16" t="s">
        <v>22</v>
      </c>
      <c r="L16">
        <v>2776</v>
      </c>
      <c r="M16">
        <v>5836</v>
      </c>
      <c r="N16">
        <v>11750</v>
      </c>
      <c r="O16">
        <v>23090</v>
      </c>
      <c r="P16">
        <v>31070</v>
      </c>
      <c r="Q16">
        <v>62490</v>
      </c>
      <c r="R16">
        <v>151710</v>
      </c>
      <c r="S16">
        <v>43450</v>
      </c>
    </row>
    <row r="17" spans="1:19" x14ac:dyDescent="0.25">
      <c r="A17" t="s">
        <v>23</v>
      </c>
      <c r="B17">
        <v>5348</v>
      </c>
      <c r="C17">
        <v>13434</v>
      </c>
      <c r="D17">
        <v>26881</v>
      </c>
      <c r="E17">
        <v>52416</v>
      </c>
      <c r="F17">
        <v>85895</v>
      </c>
      <c r="G17">
        <v>166125</v>
      </c>
      <c r="H17">
        <v>363510</v>
      </c>
      <c r="I17">
        <v>110020</v>
      </c>
      <c r="K17" t="s">
        <v>23</v>
      </c>
      <c r="L17">
        <v>7951</v>
      </c>
      <c r="M17">
        <v>16612</v>
      </c>
      <c r="N17">
        <v>34780</v>
      </c>
      <c r="O17">
        <v>67840</v>
      </c>
      <c r="P17">
        <v>119590</v>
      </c>
      <c r="Q17">
        <v>232310</v>
      </c>
      <c r="R17">
        <v>493650</v>
      </c>
      <c r="S17">
        <v>130580</v>
      </c>
    </row>
    <row r="18" spans="1:19" x14ac:dyDescent="0.25">
      <c r="A18" t="s">
        <v>24</v>
      </c>
      <c r="B18">
        <v>258</v>
      </c>
      <c r="C18">
        <v>615</v>
      </c>
      <c r="D18">
        <v>983</v>
      </c>
      <c r="E18">
        <v>2103</v>
      </c>
      <c r="F18">
        <v>3037</v>
      </c>
      <c r="G18">
        <v>6149</v>
      </c>
      <c r="H18">
        <v>12630</v>
      </c>
      <c r="I18">
        <v>3350</v>
      </c>
      <c r="K18" t="s">
        <v>24</v>
      </c>
      <c r="L18">
        <v>22</v>
      </c>
      <c r="M18">
        <v>53</v>
      </c>
      <c r="N18">
        <v>90</v>
      </c>
      <c r="O18">
        <v>150</v>
      </c>
      <c r="P18">
        <v>320</v>
      </c>
      <c r="Q18">
        <v>730</v>
      </c>
      <c r="R18">
        <v>2030</v>
      </c>
      <c r="S18">
        <v>670</v>
      </c>
    </row>
    <row r="19" spans="1:19" x14ac:dyDescent="0.25">
      <c r="A19" t="s">
        <v>25</v>
      </c>
      <c r="B19">
        <v>213</v>
      </c>
      <c r="C19">
        <v>489</v>
      </c>
      <c r="D19">
        <v>1001</v>
      </c>
      <c r="E19">
        <v>1832</v>
      </c>
      <c r="F19">
        <v>3094</v>
      </c>
      <c r="G19">
        <v>5299</v>
      </c>
      <c r="H19">
        <v>15560</v>
      </c>
      <c r="I19">
        <v>3710</v>
      </c>
      <c r="K19" t="s">
        <v>25</v>
      </c>
      <c r="L19">
        <v>40</v>
      </c>
      <c r="M19">
        <v>112</v>
      </c>
      <c r="N19">
        <v>230</v>
      </c>
      <c r="O19">
        <v>410</v>
      </c>
      <c r="P19">
        <v>800</v>
      </c>
      <c r="Q19">
        <v>1680</v>
      </c>
      <c r="R19">
        <v>4280</v>
      </c>
      <c r="S19">
        <v>1040</v>
      </c>
    </row>
    <row r="20" spans="1:19" x14ac:dyDescent="0.25">
      <c r="A20" t="s">
        <v>26</v>
      </c>
      <c r="B20">
        <v>0</v>
      </c>
      <c r="C20">
        <v>459</v>
      </c>
      <c r="D20">
        <v>977</v>
      </c>
      <c r="E20">
        <v>1840</v>
      </c>
      <c r="F20">
        <v>2908</v>
      </c>
      <c r="G20">
        <v>5080</v>
      </c>
      <c r="H20">
        <v>10850</v>
      </c>
      <c r="I20">
        <v>2910</v>
      </c>
      <c r="K20" t="s">
        <v>26</v>
      </c>
      <c r="L20">
        <v>0</v>
      </c>
      <c r="M20">
        <v>0</v>
      </c>
      <c r="N20">
        <v>30</v>
      </c>
      <c r="O20">
        <v>50</v>
      </c>
      <c r="P20">
        <v>130</v>
      </c>
      <c r="Q20">
        <v>410</v>
      </c>
      <c r="R20">
        <v>1030</v>
      </c>
      <c r="S20">
        <v>330</v>
      </c>
    </row>
    <row r="21" spans="1:19" x14ac:dyDescent="0.25">
      <c r="A21" t="s">
        <v>27</v>
      </c>
      <c r="B21">
        <v>250</v>
      </c>
      <c r="C21">
        <v>679</v>
      </c>
      <c r="D21">
        <v>1153</v>
      </c>
      <c r="E21">
        <v>1981</v>
      </c>
      <c r="F21">
        <v>2969</v>
      </c>
      <c r="G21">
        <v>5061</v>
      </c>
      <c r="H21">
        <v>10620</v>
      </c>
      <c r="I21">
        <v>3810</v>
      </c>
      <c r="K21" t="s">
        <v>27</v>
      </c>
      <c r="L21">
        <v>36</v>
      </c>
      <c r="M21">
        <v>66</v>
      </c>
      <c r="N21">
        <v>100</v>
      </c>
      <c r="O21">
        <v>160</v>
      </c>
      <c r="P21">
        <v>320</v>
      </c>
      <c r="Q21">
        <v>700</v>
      </c>
      <c r="R21">
        <v>1560</v>
      </c>
      <c r="S21">
        <v>430</v>
      </c>
    </row>
    <row r="22" spans="1:19" x14ac:dyDescent="0.25">
      <c r="A22" t="s">
        <v>28</v>
      </c>
      <c r="B22">
        <v>1765</v>
      </c>
      <c r="C22">
        <v>3750</v>
      </c>
      <c r="D22">
        <v>7526</v>
      </c>
      <c r="E22">
        <v>15426</v>
      </c>
      <c r="F22">
        <v>21355</v>
      </c>
      <c r="G22">
        <v>43319</v>
      </c>
      <c r="H22">
        <v>112730</v>
      </c>
      <c r="I22">
        <v>37440</v>
      </c>
      <c r="K22" t="s">
        <v>28</v>
      </c>
      <c r="L22">
        <v>895</v>
      </c>
      <c r="M22">
        <v>1979</v>
      </c>
      <c r="N22">
        <v>3880</v>
      </c>
      <c r="O22">
        <v>7080</v>
      </c>
      <c r="P22">
        <v>15000</v>
      </c>
      <c r="Q22">
        <v>34910</v>
      </c>
      <c r="R22">
        <v>75820</v>
      </c>
      <c r="S22">
        <v>21280</v>
      </c>
    </row>
    <row r="23" spans="1:19" x14ac:dyDescent="0.25">
      <c r="A23" t="s">
        <v>29</v>
      </c>
      <c r="B23">
        <v>1566</v>
      </c>
      <c r="C23">
        <v>3564</v>
      </c>
      <c r="D23">
        <v>6014</v>
      </c>
      <c r="E23">
        <v>11018</v>
      </c>
      <c r="F23">
        <v>17879</v>
      </c>
      <c r="G23">
        <v>27719</v>
      </c>
      <c r="H23">
        <v>61770</v>
      </c>
      <c r="I23">
        <v>18510</v>
      </c>
      <c r="K23" t="s">
        <v>29</v>
      </c>
      <c r="L23">
        <v>2383</v>
      </c>
      <c r="M23">
        <v>4658</v>
      </c>
      <c r="N23">
        <v>9340</v>
      </c>
      <c r="O23">
        <v>15640</v>
      </c>
      <c r="P23">
        <v>28530</v>
      </c>
      <c r="Q23">
        <v>51100</v>
      </c>
      <c r="R23">
        <v>110900</v>
      </c>
      <c r="S23">
        <v>29350</v>
      </c>
    </row>
    <row r="24" spans="1:19" x14ac:dyDescent="0.25">
      <c r="A24" t="s">
        <v>30</v>
      </c>
      <c r="B24">
        <v>2415</v>
      </c>
      <c r="C24">
        <v>5995</v>
      </c>
      <c r="D24">
        <v>12369</v>
      </c>
      <c r="E24">
        <v>25263</v>
      </c>
      <c r="F24">
        <v>42059</v>
      </c>
      <c r="G24">
        <v>79193</v>
      </c>
      <c r="H24">
        <v>186180</v>
      </c>
      <c r="I24">
        <v>67370</v>
      </c>
      <c r="K24" t="s">
        <v>30</v>
      </c>
      <c r="L24">
        <v>1860</v>
      </c>
      <c r="M24">
        <v>3961</v>
      </c>
      <c r="N24">
        <v>8760</v>
      </c>
      <c r="O24">
        <v>17930</v>
      </c>
      <c r="P24">
        <v>32890</v>
      </c>
      <c r="Q24">
        <v>66120</v>
      </c>
      <c r="R24">
        <v>149910</v>
      </c>
      <c r="S24">
        <v>47100</v>
      </c>
    </row>
    <row r="25" spans="1:19" x14ac:dyDescent="0.25">
      <c r="A25" t="s">
        <v>31</v>
      </c>
      <c r="B25">
        <v>67</v>
      </c>
      <c r="C25">
        <v>234</v>
      </c>
      <c r="D25">
        <v>406</v>
      </c>
      <c r="E25">
        <v>1004</v>
      </c>
      <c r="F25">
        <v>1806</v>
      </c>
      <c r="G25">
        <v>3541</v>
      </c>
      <c r="H25">
        <v>7960</v>
      </c>
      <c r="I25">
        <v>2010</v>
      </c>
      <c r="K25" t="s">
        <v>31</v>
      </c>
      <c r="L25">
        <v>18</v>
      </c>
      <c r="M25">
        <v>46</v>
      </c>
      <c r="N25">
        <v>50</v>
      </c>
      <c r="O25">
        <v>130</v>
      </c>
      <c r="P25">
        <v>490</v>
      </c>
      <c r="Q25">
        <v>920</v>
      </c>
      <c r="R25">
        <v>2040</v>
      </c>
      <c r="S25">
        <v>560</v>
      </c>
    </row>
    <row r="26" spans="1:19" x14ac:dyDescent="0.25">
      <c r="A26" t="s">
        <v>32</v>
      </c>
      <c r="B26">
        <v>3812</v>
      </c>
      <c r="C26">
        <v>8998</v>
      </c>
      <c r="D26">
        <v>19148</v>
      </c>
      <c r="E26">
        <v>35024</v>
      </c>
      <c r="F26">
        <v>53673</v>
      </c>
      <c r="G26">
        <v>107452</v>
      </c>
      <c r="H26">
        <v>248540</v>
      </c>
      <c r="I26">
        <v>70980</v>
      </c>
      <c r="K26" t="s">
        <v>32</v>
      </c>
      <c r="L26">
        <v>4936</v>
      </c>
      <c r="M26">
        <v>9550</v>
      </c>
      <c r="N26">
        <v>21640</v>
      </c>
      <c r="O26">
        <v>44370</v>
      </c>
      <c r="P26">
        <v>74930</v>
      </c>
      <c r="Q26">
        <v>150950</v>
      </c>
      <c r="R26">
        <v>338040</v>
      </c>
      <c r="S26">
        <v>96080</v>
      </c>
    </row>
    <row r="27" spans="1:19" x14ac:dyDescent="0.25">
      <c r="A27" t="s">
        <v>33</v>
      </c>
      <c r="B27">
        <v>0</v>
      </c>
      <c r="C27">
        <v>0</v>
      </c>
      <c r="D27">
        <v>0</v>
      </c>
      <c r="E27">
        <v>0</v>
      </c>
      <c r="F27">
        <v>0</v>
      </c>
      <c r="G27">
        <v>0</v>
      </c>
      <c r="H27">
        <v>0</v>
      </c>
      <c r="I27">
        <v>51130</v>
      </c>
      <c r="K27" t="s">
        <v>33</v>
      </c>
      <c r="L27">
        <v>0</v>
      </c>
      <c r="M27">
        <v>0</v>
      </c>
      <c r="N27">
        <v>0</v>
      </c>
      <c r="O27">
        <v>0</v>
      </c>
      <c r="P27">
        <v>0</v>
      </c>
      <c r="Q27">
        <v>0</v>
      </c>
      <c r="R27">
        <v>0</v>
      </c>
      <c r="S27">
        <v>46500</v>
      </c>
    </row>
    <row r="28" spans="1:19" x14ac:dyDescent="0.25">
      <c r="A28" t="s">
        <v>34</v>
      </c>
      <c r="B28">
        <v>267</v>
      </c>
      <c r="C28">
        <v>861</v>
      </c>
      <c r="D28">
        <v>1518</v>
      </c>
      <c r="E28">
        <v>2989</v>
      </c>
      <c r="F28">
        <v>4922</v>
      </c>
      <c r="G28">
        <v>7586</v>
      </c>
      <c r="H28">
        <v>16940</v>
      </c>
      <c r="I28">
        <v>7210</v>
      </c>
      <c r="K28" t="s">
        <v>34</v>
      </c>
      <c r="L28">
        <v>31</v>
      </c>
      <c r="M28">
        <v>75</v>
      </c>
      <c r="N28">
        <v>170</v>
      </c>
      <c r="O28">
        <v>360</v>
      </c>
      <c r="P28">
        <v>930</v>
      </c>
      <c r="Q28">
        <v>1980</v>
      </c>
      <c r="R28">
        <v>4790</v>
      </c>
      <c r="S28">
        <v>1320</v>
      </c>
    </row>
    <row r="29" spans="1:19" x14ac:dyDescent="0.25">
      <c r="A29" t="s">
        <v>35</v>
      </c>
      <c r="B29">
        <v>5124</v>
      </c>
      <c r="C29">
        <v>12802</v>
      </c>
      <c r="D29">
        <v>25970</v>
      </c>
      <c r="E29">
        <v>45385</v>
      </c>
      <c r="F29">
        <v>67448</v>
      </c>
      <c r="G29">
        <v>160939</v>
      </c>
      <c r="H29">
        <v>356630</v>
      </c>
      <c r="I29">
        <v>116170</v>
      </c>
      <c r="K29" t="s">
        <v>35</v>
      </c>
      <c r="L29">
        <v>4529</v>
      </c>
      <c r="M29">
        <v>9324</v>
      </c>
      <c r="N29">
        <v>19560</v>
      </c>
      <c r="O29">
        <v>36090</v>
      </c>
      <c r="P29">
        <v>63370</v>
      </c>
      <c r="Q29">
        <v>129360</v>
      </c>
      <c r="R29">
        <v>294610</v>
      </c>
      <c r="S29">
        <v>91920</v>
      </c>
    </row>
    <row r="30" spans="1:19" x14ac:dyDescent="0.25">
      <c r="A30" t="s">
        <v>36</v>
      </c>
      <c r="B30">
        <v>0</v>
      </c>
      <c r="C30">
        <v>0</v>
      </c>
      <c r="D30">
        <v>0</v>
      </c>
      <c r="E30">
        <v>0</v>
      </c>
      <c r="F30">
        <v>7737</v>
      </c>
      <c r="G30">
        <v>19543</v>
      </c>
      <c r="H30">
        <v>46020</v>
      </c>
      <c r="I30">
        <v>15200</v>
      </c>
      <c r="K30" t="s">
        <v>36</v>
      </c>
      <c r="L30">
        <v>0</v>
      </c>
      <c r="M30">
        <v>0</v>
      </c>
      <c r="N30">
        <v>0</v>
      </c>
      <c r="O30">
        <v>0</v>
      </c>
      <c r="P30">
        <v>4880</v>
      </c>
      <c r="Q30">
        <v>13640</v>
      </c>
      <c r="R30">
        <v>32000</v>
      </c>
      <c r="S30">
        <v>9460</v>
      </c>
    </row>
    <row r="31" spans="1:19" x14ac:dyDescent="0.25">
      <c r="A31" t="s">
        <v>37</v>
      </c>
      <c r="B31">
        <v>4097</v>
      </c>
      <c r="C31">
        <v>8298</v>
      </c>
      <c r="D31">
        <v>15437</v>
      </c>
      <c r="E31">
        <v>30232</v>
      </c>
      <c r="F31">
        <v>46407</v>
      </c>
      <c r="G31">
        <v>87949</v>
      </c>
      <c r="H31">
        <v>211070</v>
      </c>
      <c r="I31">
        <v>62630</v>
      </c>
      <c r="K31" t="s">
        <v>37</v>
      </c>
      <c r="L31">
        <v>3474</v>
      </c>
      <c r="M31">
        <v>7465</v>
      </c>
      <c r="N31">
        <v>13830</v>
      </c>
      <c r="O31">
        <v>22790</v>
      </c>
      <c r="P31">
        <v>38170</v>
      </c>
      <c r="Q31">
        <v>66540</v>
      </c>
      <c r="R31">
        <v>154770</v>
      </c>
      <c r="S31">
        <v>46500</v>
      </c>
    </row>
    <row r="32" spans="1:19" x14ac:dyDescent="0.25">
      <c r="A32" t="s">
        <v>38</v>
      </c>
      <c r="B32">
        <v>0</v>
      </c>
      <c r="C32">
        <v>0</v>
      </c>
      <c r="D32">
        <v>0</v>
      </c>
      <c r="E32">
        <v>9828</v>
      </c>
      <c r="F32">
        <v>17213</v>
      </c>
      <c r="G32">
        <v>36488</v>
      </c>
      <c r="H32">
        <v>71800</v>
      </c>
      <c r="I32">
        <v>22230</v>
      </c>
      <c r="K32" t="s">
        <v>38</v>
      </c>
      <c r="L32">
        <v>0</v>
      </c>
      <c r="M32">
        <v>0</v>
      </c>
      <c r="N32">
        <v>0</v>
      </c>
      <c r="O32">
        <v>14100</v>
      </c>
      <c r="P32">
        <v>27610</v>
      </c>
      <c r="Q32">
        <v>56510</v>
      </c>
      <c r="R32">
        <v>113470</v>
      </c>
      <c r="S32">
        <v>34660</v>
      </c>
    </row>
    <row r="33" spans="1:19" x14ac:dyDescent="0.25">
      <c r="A33" t="s">
        <v>39</v>
      </c>
      <c r="B33">
        <v>0</v>
      </c>
      <c r="C33">
        <v>0</v>
      </c>
      <c r="D33">
        <v>0</v>
      </c>
      <c r="E33">
        <v>0</v>
      </c>
      <c r="F33">
        <v>0</v>
      </c>
      <c r="G33">
        <v>4954</v>
      </c>
      <c r="H33">
        <v>8890</v>
      </c>
      <c r="I33">
        <v>2730</v>
      </c>
      <c r="K33" t="s">
        <v>39</v>
      </c>
      <c r="L33">
        <v>0</v>
      </c>
      <c r="M33">
        <v>0</v>
      </c>
      <c r="N33">
        <v>0</v>
      </c>
      <c r="O33">
        <v>0</v>
      </c>
      <c r="P33">
        <v>0</v>
      </c>
      <c r="Q33">
        <v>3300</v>
      </c>
      <c r="R33">
        <v>8940</v>
      </c>
      <c r="S33">
        <v>2340</v>
      </c>
    </row>
    <row r="35" spans="1:19" s="10" customFormat="1" ht="28.5" x14ac:dyDescent="0.45">
      <c r="A35" s="10" t="s">
        <v>90</v>
      </c>
    </row>
    <row r="36" spans="1:19" x14ac:dyDescent="0.25">
      <c r="B36" t="s">
        <v>51</v>
      </c>
      <c r="C36" t="s">
        <v>60</v>
      </c>
      <c r="E36" s="2" t="s">
        <v>48</v>
      </c>
      <c r="F36" t="s">
        <v>61</v>
      </c>
    </row>
    <row r="37" spans="1:19" x14ac:dyDescent="0.25">
      <c r="B37" s="4" t="s">
        <v>9</v>
      </c>
      <c r="C37" s="6">
        <f>CORREL(B3:I3,L3:S3)</f>
        <v>0.99780326907162387</v>
      </c>
      <c r="E37" s="3" t="s">
        <v>62</v>
      </c>
      <c r="F37" s="6">
        <v>0.99780326907162387</v>
      </c>
    </row>
    <row r="38" spans="1:19" x14ac:dyDescent="0.25">
      <c r="B38" s="8" t="s">
        <v>10</v>
      </c>
      <c r="C38">
        <f t="shared" ref="C38:C67" si="0">CORREL(B4:I4,L4:S4)</f>
        <v>0.98717014402622039</v>
      </c>
      <c r="E38" s="3" t="s">
        <v>10</v>
      </c>
      <c r="F38" s="6">
        <v>0.98717014402622039</v>
      </c>
    </row>
    <row r="39" spans="1:19" x14ac:dyDescent="0.25">
      <c r="B39" s="4" t="s">
        <v>11</v>
      </c>
      <c r="C39">
        <f t="shared" si="0"/>
        <v>0.99637122608479323</v>
      </c>
      <c r="E39" s="3" t="s">
        <v>11</v>
      </c>
      <c r="F39" s="6">
        <v>0.99637122608479323</v>
      </c>
    </row>
    <row r="40" spans="1:19" x14ac:dyDescent="0.25">
      <c r="B40" s="8" t="s">
        <v>12</v>
      </c>
      <c r="C40">
        <f t="shared" si="0"/>
        <v>0.99533283285210572</v>
      </c>
      <c r="E40" s="3" t="s">
        <v>12</v>
      </c>
      <c r="F40" s="6">
        <v>0.99533283285210572</v>
      </c>
    </row>
    <row r="41" spans="1:19" x14ac:dyDescent="0.25">
      <c r="B41" s="4" t="s">
        <v>13</v>
      </c>
      <c r="C41">
        <f t="shared" si="0"/>
        <v>0.99434848116274588</v>
      </c>
      <c r="E41" s="3" t="s">
        <v>13</v>
      </c>
      <c r="F41" s="6">
        <v>0.99434848116274588</v>
      </c>
    </row>
    <row r="42" spans="1:19" x14ac:dyDescent="0.25">
      <c r="B42" s="8" t="s">
        <v>14</v>
      </c>
      <c r="C42">
        <f t="shared" si="0"/>
        <v>0.99768144431976502</v>
      </c>
      <c r="E42" s="3" t="s">
        <v>38</v>
      </c>
      <c r="F42" s="6">
        <v>0.99986474639662293</v>
      </c>
    </row>
    <row r="43" spans="1:19" x14ac:dyDescent="0.25">
      <c r="B43" s="4" t="s">
        <v>15</v>
      </c>
      <c r="C43">
        <f t="shared" si="0"/>
        <v>0.99892424266350544</v>
      </c>
      <c r="E43" s="3" t="s">
        <v>14</v>
      </c>
      <c r="F43" s="6">
        <v>0.99768144431976502</v>
      </c>
    </row>
    <row r="44" spans="1:19" x14ac:dyDescent="0.25">
      <c r="B44" s="8" t="s">
        <v>16</v>
      </c>
      <c r="C44">
        <f t="shared" si="0"/>
        <v>0.99439263557227819</v>
      </c>
      <c r="E44" s="3" t="s">
        <v>15</v>
      </c>
      <c r="F44" s="6">
        <v>0.99892424266350544</v>
      </c>
    </row>
    <row r="45" spans="1:19" x14ac:dyDescent="0.25">
      <c r="B45" s="4" t="s">
        <v>17</v>
      </c>
      <c r="C45">
        <f t="shared" si="0"/>
        <v>0.99377359748604088</v>
      </c>
      <c r="E45" s="3" t="s">
        <v>16</v>
      </c>
      <c r="F45" s="6">
        <v>0.99439263557227819</v>
      </c>
    </row>
    <row r="46" spans="1:19" x14ac:dyDescent="0.25">
      <c r="B46" s="8" t="s">
        <v>18</v>
      </c>
      <c r="C46">
        <f t="shared" si="0"/>
        <v>0.99285830376587336</v>
      </c>
      <c r="E46" s="3" t="s">
        <v>17</v>
      </c>
      <c r="F46" s="6">
        <v>0.99377359748604088</v>
      </c>
    </row>
    <row r="47" spans="1:19" x14ac:dyDescent="0.25">
      <c r="B47" s="4" t="s">
        <v>19</v>
      </c>
      <c r="C47">
        <f t="shared" si="0"/>
        <v>0.99399657447283896</v>
      </c>
      <c r="E47" s="3" t="s">
        <v>18</v>
      </c>
      <c r="F47" s="6">
        <v>0.99285830376587336</v>
      </c>
    </row>
    <row r="48" spans="1:19" x14ac:dyDescent="0.25">
      <c r="B48" s="8" t="s">
        <v>20</v>
      </c>
      <c r="C48">
        <f t="shared" si="0"/>
        <v>0.99966039623683212</v>
      </c>
      <c r="E48" s="3" t="s">
        <v>19</v>
      </c>
      <c r="F48" s="6">
        <v>0.99399657447283896</v>
      </c>
    </row>
    <row r="49" spans="2:6" x14ac:dyDescent="0.25">
      <c r="B49" s="4" t="s">
        <v>21</v>
      </c>
      <c r="C49">
        <f t="shared" si="0"/>
        <v>0.99753705897618405</v>
      </c>
      <c r="E49" s="3" t="s">
        <v>20</v>
      </c>
      <c r="F49" s="6">
        <v>0.99966039623683212</v>
      </c>
    </row>
    <row r="50" spans="2:6" x14ac:dyDescent="0.25">
      <c r="B50" s="8" t="s">
        <v>22</v>
      </c>
      <c r="C50">
        <f t="shared" si="0"/>
        <v>0.99672531700209432</v>
      </c>
      <c r="E50" s="3" t="s">
        <v>21</v>
      </c>
      <c r="F50" s="6">
        <v>0.99753705897618405</v>
      </c>
    </row>
    <row r="51" spans="2:6" x14ac:dyDescent="0.25">
      <c r="B51" s="4" t="s">
        <v>23</v>
      </c>
      <c r="C51">
        <f t="shared" si="0"/>
        <v>0.99892634341170439</v>
      </c>
      <c r="E51" s="3" t="s">
        <v>22</v>
      </c>
      <c r="F51" s="6">
        <v>0.99672531700209432</v>
      </c>
    </row>
    <row r="52" spans="2:6" x14ac:dyDescent="0.25">
      <c r="B52" s="8" t="s">
        <v>24</v>
      </c>
      <c r="C52">
        <f t="shared" si="0"/>
        <v>0.9829609054358025</v>
      </c>
      <c r="E52" s="3" t="s">
        <v>23</v>
      </c>
      <c r="F52" s="6">
        <v>0.99892634341170439</v>
      </c>
    </row>
    <row r="53" spans="2:6" x14ac:dyDescent="0.25">
      <c r="B53" s="4" t="s">
        <v>25</v>
      </c>
      <c r="C53">
        <f t="shared" si="0"/>
        <v>0.99782121622931153</v>
      </c>
      <c r="E53" s="3" t="s">
        <v>24</v>
      </c>
      <c r="F53" s="6">
        <v>0.9829609054358025</v>
      </c>
    </row>
    <row r="54" spans="2:6" x14ac:dyDescent="0.25">
      <c r="B54" s="8" t="s">
        <v>26</v>
      </c>
      <c r="C54">
        <f t="shared" si="0"/>
        <v>0.98240228639551475</v>
      </c>
      <c r="E54" s="3" t="s">
        <v>25</v>
      </c>
      <c r="F54" s="6">
        <v>0.99782121622931153</v>
      </c>
    </row>
    <row r="55" spans="2:6" x14ac:dyDescent="0.25">
      <c r="B55" s="4" t="s">
        <v>27</v>
      </c>
      <c r="C55">
        <f t="shared" si="0"/>
        <v>0.99460287116624913</v>
      </c>
      <c r="E55" s="3" t="s">
        <v>26</v>
      </c>
      <c r="F55" s="6">
        <v>0.98240228639551475</v>
      </c>
    </row>
    <row r="56" spans="2:6" x14ac:dyDescent="0.25">
      <c r="B56" s="8" t="s">
        <v>28</v>
      </c>
      <c r="C56">
        <f t="shared" si="0"/>
        <v>0.99345010252249677</v>
      </c>
      <c r="E56" s="3" t="s">
        <v>27</v>
      </c>
      <c r="F56" s="6">
        <v>0.99460287116624913</v>
      </c>
    </row>
    <row r="57" spans="2:6" x14ac:dyDescent="0.25">
      <c r="B57" s="4" t="s">
        <v>29</v>
      </c>
      <c r="C57">
        <f t="shared" si="0"/>
        <v>0.99864157761872452</v>
      </c>
      <c r="E57" s="3" t="s">
        <v>28</v>
      </c>
      <c r="F57" s="6">
        <v>0.99345010252249677</v>
      </c>
    </row>
    <row r="58" spans="2:6" x14ac:dyDescent="0.25">
      <c r="B58" s="8" t="s">
        <v>30</v>
      </c>
      <c r="C58">
        <f t="shared" si="0"/>
        <v>0.99848694418515793</v>
      </c>
      <c r="E58" s="3" t="s">
        <v>39</v>
      </c>
      <c r="F58" s="6">
        <v>0.98477051381735503</v>
      </c>
    </row>
    <row r="59" spans="2:6" x14ac:dyDescent="0.25">
      <c r="B59" s="4" t="s">
        <v>31</v>
      </c>
      <c r="C59">
        <f t="shared" si="0"/>
        <v>0.99709533923964067</v>
      </c>
      <c r="E59" s="3" t="s">
        <v>29</v>
      </c>
      <c r="F59" s="6">
        <v>0.99864157761872452</v>
      </c>
    </row>
    <row r="60" spans="2:6" x14ac:dyDescent="0.25">
      <c r="B60" s="8" t="s">
        <v>32</v>
      </c>
      <c r="C60">
        <f t="shared" si="0"/>
        <v>0.99969482544197863</v>
      </c>
      <c r="E60" s="3" t="s">
        <v>30</v>
      </c>
      <c r="F60" s="6">
        <v>0.99848694418515793</v>
      </c>
    </row>
    <row r="61" spans="2:6" x14ac:dyDescent="0.25">
      <c r="B61" s="4" t="s">
        <v>33</v>
      </c>
      <c r="C61">
        <f t="shared" si="0"/>
        <v>1</v>
      </c>
      <c r="E61" s="3" t="s">
        <v>31</v>
      </c>
      <c r="F61" s="6">
        <v>0.99709533923964067</v>
      </c>
    </row>
    <row r="62" spans="2:6" x14ac:dyDescent="0.25">
      <c r="B62" s="8" t="s">
        <v>34</v>
      </c>
      <c r="C62">
        <f t="shared" si="0"/>
        <v>0.9883434630753134</v>
      </c>
      <c r="E62" s="3" t="s">
        <v>32</v>
      </c>
      <c r="F62" s="6">
        <v>0.99969482544197863</v>
      </c>
    </row>
    <row r="63" spans="2:6" x14ac:dyDescent="0.25">
      <c r="B63" s="4" t="s">
        <v>35</v>
      </c>
      <c r="C63">
        <f t="shared" si="0"/>
        <v>0.99929257442345165</v>
      </c>
      <c r="E63" s="3" t="s">
        <v>33</v>
      </c>
      <c r="F63" s="6">
        <v>1</v>
      </c>
    </row>
    <row r="64" spans="2:6" x14ac:dyDescent="0.25">
      <c r="B64" s="8" t="s">
        <v>36</v>
      </c>
      <c r="C64">
        <f t="shared" si="0"/>
        <v>0.99932671356021419</v>
      </c>
      <c r="E64" s="3" t="s">
        <v>34</v>
      </c>
      <c r="F64" s="6">
        <v>0.9883434630753134</v>
      </c>
    </row>
    <row r="65" spans="2:6" x14ac:dyDescent="0.25">
      <c r="B65" s="4" t="s">
        <v>37</v>
      </c>
      <c r="C65">
        <f t="shared" si="0"/>
        <v>0.99965172896947563</v>
      </c>
      <c r="E65" s="3" t="s">
        <v>35</v>
      </c>
      <c r="F65" s="6">
        <v>0.99929257442345165</v>
      </c>
    </row>
    <row r="66" spans="2:6" x14ac:dyDescent="0.25">
      <c r="B66" s="8" t="s">
        <v>38</v>
      </c>
      <c r="C66">
        <f t="shared" si="0"/>
        <v>0.99986474639662293</v>
      </c>
      <c r="E66" s="3" t="s">
        <v>36</v>
      </c>
      <c r="F66" s="6">
        <v>0.99932671356021419</v>
      </c>
    </row>
    <row r="67" spans="2:6" x14ac:dyDescent="0.25">
      <c r="B67" s="4" t="s">
        <v>39</v>
      </c>
      <c r="C67">
        <f t="shared" si="0"/>
        <v>0.98477051381735503</v>
      </c>
      <c r="E67" s="3" t="s">
        <v>37</v>
      </c>
      <c r="F67" s="6">
        <v>0.99965172896947563</v>
      </c>
    </row>
  </sheetData>
  <mergeCells count="1">
    <mergeCell ref="A35:XFD35"/>
  </mergeCells>
  <pageMargins left="0.7" right="0.7" top="0.75" bottom="0.75" header="0.3" footer="0.3"/>
  <pageSetup paperSize="9" orientation="portrait" r:id="rId2"/>
  <drawing r:id="rId3"/>
  <tableParts count="2">
    <tablePart r:id="rId4"/>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B0F64-4B0F-4991-A9C8-9A17B6B8013E}">
  <dimension ref="A1:B33"/>
  <sheetViews>
    <sheetView topLeftCell="A19" workbookViewId="0">
      <selection activeCell="E8" sqref="E8"/>
    </sheetView>
  </sheetViews>
  <sheetFormatPr defaultRowHeight="15" x14ac:dyDescent="0.25"/>
  <cols>
    <col min="1" max="1" width="25.85546875" customWidth="1"/>
    <col min="2" max="2" width="23.42578125" bestFit="1" customWidth="1"/>
  </cols>
  <sheetData>
    <row r="1" spans="1:2" ht="30" customHeight="1" x14ac:dyDescent="0.25"/>
    <row r="2" spans="1:2" x14ac:dyDescent="0.25">
      <c r="A2" t="s">
        <v>51</v>
      </c>
      <c r="B2" t="s">
        <v>52</v>
      </c>
    </row>
    <row r="3" spans="1:2" x14ac:dyDescent="0.25">
      <c r="A3" s="4" t="str">
        <f>Table_capital_expendtr[[#This Row],[State]]</f>
        <v xml:space="preserve">Andhra Pradesh </v>
      </c>
      <c r="B3" s="5">
        <f>SUM(Table_gross_fiscl_defict[[#This Row],[1980_84]:[2015_16]])</f>
        <v>218455.1</v>
      </c>
    </row>
    <row r="4" spans="1:2" x14ac:dyDescent="0.25">
      <c r="A4" s="4" t="str">
        <f>Table_capital_expendtr[[#This Row],[State]]</f>
        <v>Arunachal Pradesh</v>
      </c>
      <c r="B4" s="5">
        <f>SUM(Table_gross_fiscl_defict[[#This Row],[1980_84]:[2015_16]])</f>
        <v>9615.8999984741204</v>
      </c>
    </row>
    <row r="5" spans="1:2" x14ac:dyDescent="0.25">
      <c r="A5" s="4" t="str">
        <f>Table_capital_expendtr[[#This Row],[State]]</f>
        <v>Assam</v>
      </c>
      <c r="B5" s="5">
        <f>SUM(Table_gross_fiscl_defict[[#This Row],[1980_84]:[2015_16]])</f>
        <v>45240.400003051756</v>
      </c>
    </row>
    <row r="6" spans="1:2" x14ac:dyDescent="0.25">
      <c r="A6" s="4" t="str">
        <f>Table_capital_expendtr[[#This Row],[State]]</f>
        <v>Bihar</v>
      </c>
      <c r="B6" s="5">
        <f>SUM(Table_gross_fiscl_defict[[#This Row],[1980_84]:[2015_16]])</f>
        <v>130742.19997558594</v>
      </c>
    </row>
    <row r="7" spans="1:2" x14ac:dyDescent="0.25">
      <c r="A7" s="4" t="str">
        <f>Table_capital_expendtr[[#This Row],[State]]</f>
        <v>Chhattisgarh</v>
      </c>
      <c r="B7" s="5">
        <f>SUM(Table_gross_fiscl_defict[[#This Row],[1980_84]:[2015_16]])</f>
        <v>29453.200000000001</v>
      </c>
    </row>
    <row r="8" spans="1:2" x14ac:dyDescent="0.25">
      <c r="A8" s="4" t="str">
        <f>Table_capital_expendtr[[#This Row],[State]]</f>
        <v>Goa</v>
      </c>
      <c r="B8" s="5">
        <f>SUM(Table_gross_fiscl_defict[[#This Row],[1980_84]:[2015_16]])</f>
        <v>15637.5</v>
      </c>
    </row>
    <row r="9" spans="1:2" x14ac:dyDescent="0.25">
      <c r="A9" s="4" t="str">
        <f>Table_capital_expendtr[[#This Row],[State]]</f>
        <v>Gujarat</v>
      </c>
      <c r="B9" s="5">
        <f>SUM(Table_gross_fiscl_defict[[#This Row],[1980_84]:[2015_16]])</f>
        <v>214385.90004882813</v>
      </c>
    </row>
    <row r="10" spans="1:2" x14ac:dyDescent="0.25">
      <c r="A10" s="4" t="str">
        <f>Table_capital_expendtr[[#This Row],[State]]</f>
        <v>Haryana</v>
      </c>
      <c r="B10" s="5">
        <f>SUM(Table_gross_fiscl_defict[[#This Row],[1980_84]:[2015_16]])</f>
        <v>104638.40002441406</v>
      </c>
    </row>
    <row r="11" spans="1:2" x14ac:dyDescent="0.25">
      <c r="A11" s="4" t="str">
        <f>Table_capital_expendtr[[#This Row],[State]]</f>
        <v>Himachal Pradesh</v>
      </c>
      <c r="B11" s="5">
        <f>SUM(Table_gross_fiscl_defict[[#This Row],[1980_84]:[2015_16]])</f>
        <v>41395.4</v>
      </c>
    </row>
    <row r="12" spans="1:2" x14ac:dyDescent="0.25">
      <c r="A12" s="4" t="str">
        <f>Table_capital_expendtr[[#This Row],[State]]</f>
        <v>Jammu &amp; Kashmir</v>
      </c>
      <c r="B12" s="5">
        <f>SUM(Table_gross_fiscl_defict[[#This Row],[1980_84]:[2015_16]])</f>
        <v>50652.499996948245</v>
      </c>
    </row>
    <row r="13" spans="1:2" x14ac:dyDescent="0.25">
      <c r="A13" s="4" t="str">
        <f>Table_capital_expendtr[[#This Row],[State]]</f>
        <v>Jharkhand</v>
      </c>
      <c r="B13" s="5">
        <f>SUM(Table_gross_fiscl_defict[[#This Row],[1980_84]:[2015_16]])</f>
        <v>44390</v>
      </c>
    </row>
    <row r="14" spans="1:2" x14ac:dyDescent="0.25">
      <c r="A14" s="4" t="str">
        <f>Table_capital_expendtr[[#This Row],[State]]</f>
        <v>Karnataka</v>
      </c>
      <c r="B14" s="5">
        <f>SUM(Table_gross_fiscl_defict[[#This Row],[1980_84]:[2015_16]])</f>
        <v>172826.3</v>
      </c>
    </row>
    <row r="15" spans="1:2" x14ac:dyDescent="0.25">
      <c r="A15" s="4" t="str">
        <f>Table_capital_expendtr[[#This Row],[State]]</f>
        <v>Kerala</v>
      </c>
      <c r="B15" s="5">
        <f>SUM(Table_gross_fiscl_defict[[#This Row],[1980_84]:[2015_16]])</f>
        <v>156935.9</v>
      </c>
    </row>
    <row r="16" spans="1:2" x14ac:dyDescent="0.25">
      <c r="A16" s="4" t="str">
        <f>Table_capital_expendtr[[#This Row],[State]]</f>
        <v>Madhya Pradesh</v>
      </c>
      <c r="B16" s="5">
        <f>SUM(Table_gross_fiscl_defict[[#This Row],[1980_84]:[2015_16]])</f>
        <v>129430.70004882812</v>
      </c>
    </row>
    <row r="17" spans="1:2" x14ac:dyDescent="0.25">
      <c r="A17" s="4" t="str">
        <f>Table_capital_expendtr[[#This Row],[State]]</f>
        <v>Maharashtra</v>
      </c>
      <c r="B17" s="5">
        <f>SUM(Table_gross_fiscl_defict[[#This Row],[1980_84]:[2015_16]])</f>
        <v>339226.40019531251</v>
      </c>
    </row>
    <row r="18" spans="1:2" x14ac:dyDescent="0.25">
      <c r="A18" s="4" t="str">
        <f>Table_capital_expendtr[[#This Row],[State]]</f>
        <v>Manipur</v>
      </c>
      <c r="B18" s="5">
        <f>SUM(Table_gross_fiscl_defict[[#This Row],[1980_84]:[2015_16]])</f>
        <v>7637.5</v>
      </c>
    </row>
    <row r="19" spans="1:2" x14ac:dyDescent="0.25">
      <c r="A19" s="4" t="str">
        <f>Table_capital_expendtr[[#This Row],[State]]</f>
        <v>Meghalaya</v>
      </c>
      <c r="B19" s="5">
        <f>SUM(Table_gross_fiscl_defict[[#This Row],[1980_84]:[2015_16]])</f>
        <v>6783.2000003814701</v>
      </c>
    </row>
    <row r="20" spans="1:2" x14ac:dyDescent="0.25">
      <c r="A20" s="4" t="str">
        <f>Table_capital_expendtr[[#This Row],[State]]</f>
        <v>Mizoram</v>
      </c>
      <c r="B20" s="5">
        <f>SUM(Table_gross_fiscl_defict[[#This Row],[1980_84]:[2015_16]])</f>
        <v>8114.2000030517574</v>
      </c>
    </row>
    <row r="21" spans="1:2" x14ac:dyDescent="0.25">
      <c r="A21" s="4" t="str">
        <f>Table_capital_expendtr[[#This Row],[State]]</f>
        <v>Nagaland</v>
      </c>
      <c r="B21" s="5">
        <f>SUM(Table_gross_fiscl_defict[[#This Row],[1980_84]:[2015_16]])</f>
        <v>9111.6999969482422</v>
      </c>
    </row>
    <row r="22" spans="1:2" x14ac:dyDescent="0.25">
      <c r="A22" s="4" t="str">
        <f>Table_capital_expendtr[[#This Row],[State]]</f>
        <v>Odisha</v>
      </c>
      <c r="B22" s="5">
        <f>SUM(Table_gross_fiscl_defict[[#This Row],[1980_84]:[2015_16]])</f>
        <v>59127.5</v>
      </c>
    </row>
    <row r="23" spans="1:2" x14ac:dyDescent="0.25">
      <c r="A23" s="4" t="str">
        <f>Table_capital_expendtr[[#This Row],[State]]</f>
        <v>Punjab</v>
      </c>
      <c r="B23" s="5">
        <f>SUM(Table_gross_fiscl_defict[[#This Row],[1980_84]:[2015_16]])</f>
        <v>126837.19995117188</v>
      </c>
    </row>
    <row r="24" spans="1:2" x14ac:dyDescent="0.25">
      <c r="A24" s="4" t="str">
        <f>Table_capital_expendtr[[#This Row],[State]]</f>
        <v>Rajasthan</v>
      </c>
      <c r="B24" s="5">
        <f>SUM(Table_gross_fiscl_defict[[#This Row],[1980_84]:[2015_16]])</f>
        <v>163113.4</v>
      </c>
    </row>
    <row r="25" spans="1:2" x14ac:dyDescent="0.25">
      <c r="A25" s="4" t="str">
        <f>Table_capital_expendtr[[#This Row],[State]]</f>
        <v>Sikkim</v>
      </c>
      <c r="B25" s="5">
        <f>SUM(Table_gross_fiscl_defict[[#This Row],[1980_84]:[2015_16]])</f>
        <v>3317.2000015258791</v>
      </c>
    </row>
    <row r="26" spans="1:2" x14ac:dyDescent="0.25">
      <c r="A26" s="4" t="str">
        <f>Table_capital_expendtr[[#This Row],[State]]</f>
        <v>Tamil Nadu</v>
      </c>
      <c r="B26" s="5">
        <f>SUM(Table_gross_fiscl_defict[[#This Row],[1980_84]:[2015_16]])</f>
        <v>215749</v>
      </c>
    </row>
    <row r="27" spans="1:2" x14ac:dyDescent="0.25">
      <c r="A27" s="4" t="str">
        <f>Table_capital_expendtr[[#This Row],[State]]</f>
        <v>Telangana</v>
      </c>
      <c r="B27" s="5">
        <f>SUM(Table_gross_fiscl_defict[[#This Row],[1980_84]:[2015_16]])</f>
        <v>16970</v>
      </c>
    </row>
    <row r="28" spans="1:2" x14ac:dyDescent="0.25">
      <c r="A28" s="4" t="str">
        <f>Table_capital_expendtr[[#This Row],[State]]</f>
        <v>Tripura</v>
      </c>
      <c r="B28" s="5">
        <f>SUM(Table_gross_fiscl_defict[[#This Row],[1980_84]:[2015_16]])</f>
        <v>6692.0999969482418</v>
      </c>
    </row>
    <row r="29" spans="1:2" x14ac:dyDescent="0.25">
      <c r="A29" s="4" t="str">
        <f>Table_capital_expendtr[[#This Row],[State]]</f>
        <v>Uttar Pradesh</v>
      </c>
      <c r="B29" s="5">
        <f>SUM(Table_gross_fiscl_defict[[#This Row],[1980_84]:[2015_16]])</f>
        <v>337576.00019531255</v>
      </c>
    </row>
    <row r="30" spans="1:2" x14ac:dyDescent="0.25">
      <c r="A30" s="4" t="str">
        <f>Table_capital_expendtr[[#This Row],[State]]</f>
        <v>Uttarakhand</v>
      </c>
      <c r="B30" s="5">
        <f>SUM(Table_gross_fiscl_defict[[#This Row],[1980_84]:[2015_16]])</f>
        <v>30080.6</v>
      </c>
    </row>
    <row r="31" spans="1:2" x14ac:dyDescent="0.25">
      <c r="A31" s="4" t="str">
        <f>Table_capital_expendtr[[#This Row],[State]]</f>
        <v>West Bengal</v>
      </c>
      <c r="B31" s="5">
        <f>SUM(Table_gross_fiscl_defict[[#This Row],[1980_84]:[2015_16]])</f>
        <v>290599.49990234373</v>
      </c>
    </row>
    <row r="32" spans="1:2" x14ac:dyDescent="0.25">
      <c r="A32" s="4" t="str">
        <f>Table_capital_expendtr[[#This Row],[State]]</f>
        <v>Delhi</v>
      </c>
      <c r="B32" s="5">
        <f>SUM(Table_gross_fiscl_defict[[#This Row],[1980_84]:[2015_16]])</f>
        <v>31355.800000000003</v>
      </c>
    </row>
    <row r="33" spans="1:2" x14ac:dyDescent="0.25">
      <c r="A33" s="4" t="str">
        <f>Table_capital_expendtr[[#This Row],[State]]</f>
        <v>Puducherry</v>
      </c>
      <c r="B33" s="5">
        <f>SUM(Table_gross_fiscl_defict[[#This Row],[1980_84]:[2015_16]])</f>
        <v>5410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D204E-1E86-41AB-B438-960544F9E375}">
  <dimension ref="A1:K60"/>
  <sheetViews>
    <sheetView topLeftCell="A28" workbookViewId="0">
      <selection activeCell="G10" sqref="G10"/>
    </sheetView>
  </sheetViews>
  <sheetFormatPr defaultRowHeight="15" x14ac:dyDescent="0.25"/>
  <cols>
    <col min="1" max="1" width="23.28515625" bestFit="1" customWidth="1"/>
    <col min="2" max="2" width="19.140625" bestFit="1" customWidth="1"/>
    <col min="4" max="4" width="13.140625" bestFit="1" customWidth="1"/>
    <col min="5" max="5" width="24.85546875" bestFit="1" customWidth="1"/>
    <col min="7" max="7" width="13.140625" bestFit="1" customWidth="1"/>
    <col min="8" max="8" width="30.28515625" bestFit="1" customWidth="1"/>
    <col min="10" max="10" width="15.7109375" bestFit="1" customWidth="1"/>
    <col min="11" max="11" width="23.28515625" bestFit="1" customWidth="1"/>
  </cols>
  <sheetData>
    <row r="1" spans="1:11" ht="26.25" customHeight="1" x14ac:dyDescent="0.25">
      <c r="G1" s="2" t="s">
        <v>48</v>
      </c>
      <c r="H1" t="s">
        <v>82</v>
      </c>
      <c r="J1" s="2" t="s">
        <v>48</v>
      </c>
      <c r="K1" t="s">
        <v>81</v>
      </c>
    </row>
    <row r="2" spans="1:11" x14ac:dyDescent="0.25">
      <c r="A2" s="4" t="s">
        <v>51</v>
      </c>
      <c r="B2" t="s">
        <v>92</v>
      </c>
      <c r="G2" s="3" t="s">
        <v>30</v>
      </c>
      <c r="H2">
        <v>163113.4</v>
      </c>
      <c r="J2" s="3" t="s">
        <v>9</v>
      </c>
      <c r="K2">
        <v>298870.46000000002</v>
      </c>
    </row>
    <row r="3" spans="1:11" x14ac:dyDescent="0.25">
      <c r="A3" s="4" t="str">
        <f>Table_capital_expendtr[[#This Row],[State]]</f>
        <v xml:space="preserve">Andhra Pradesh </v>
      </c>
      <c r="B3">
        <f>SUM(Table_capital_expendtr[[#This Row],[1980_84]:[2015_16]])</f>
        <v>298870.46000000002</v>
      </c>
      <c r="G3" s="3" t="s">
        <v>31</v>
      </c>
      <c r="H3">
        <v>3317.2000015258791</v>
      </c>
      <c r="J3" s="3" t="s">
        <v>12</v>
      </c>
      <c r="K3">
        <v>200117.27</v>
      </c>
    </row>
    <row r="4" spans="1:11" x14ac:dyDescent="0.25">
      <c r="A4" s="4" t="str">
        <f>Table_capital_expendtr[[#This Row],[State]]</f>
        <v>Arunachal Pradesh</v>
      </c>
      <c r="B4">
        <f>SUM(Table_capital_expendtr[[#This Row],[1980_84]:[2015_16]])</f>
        <v>24144.720000000001</v>
      </c>
      <c r="G4" s="3" t="s">
        <v>49</v>
      </c>
      <c r="H4">
        <v>166430.60000152586</v>
      </c>
      <c r="J4" s="3" t="s">
        <v>15</v>
      </c>
      <c r="K4">
        <v>279000.52999999997</v>
      </c>
    </row>
    <row r="5" spans="1:11" x14ac:dyDescent="0.25">
      <c r="A5" s="4" t="str">
        <f>Table_capital_expendtr[[#This Row],[State]]</f>
        <v>Assam</v>
      </c>
      <c r="B5">
        <f>SUM(Table_capital_expendtr[[#This Row],[1980_84]:[2015_16]])</f>
        <v>77143.600000000006</v>
      </c>
      <c r="J5" s="3" t="s">
        <v>20</v>
      </c>
      <c r="K5">
        <v>238874.06</v>
      </c>
    </row>
    <row r="6" spans="1:11" x14ac:dyDescent="0.25">
      <c r="A6" s="4" t="str">
        <f>Table_capital_expendtr[[#This Row],[State]]</f>
        <v>Bihar</v>
      </c>
      <c r="B6">
        <f>SUM(Table_capital_expendtr[[#This Row],[1980_84]:[2015_16]])</f>
        <v>200117.27</v>
      </c>
      <c r="J6" s="3" t="s">
        <v>22</v>
      </c>
      <c r="K6">
        <v>235452.08</v>
      </c>
    </row>
    <row r="7" spans="1:11" x14ac:dyDescent="0.25">
      <c r="A7" s="4" t="str">
        <f>Table_capital_expendtr[[#This Row],[State]]</f>
        <v>Chhattisgarh</v>
      </c>
      <c r="B7">
        <f>SUM(Table_capital_expendtr[[#This Row],[1980_84]:[2015_16]])</f>
        <v>71186.720000000001</v>
      </c>
      <c r="J7" s="3" t="s">
        <v>23</v>
      </c>
      <c r="K7">
        <v>378810.28</v>
      </c>
    </row>
    <row r="8" spans="1:11" x14ac:dyDescent="0.25">
      <c r="A8" s="4" t="str">
        <f>Table_capital_expendtr[[#This Row],[State]]</f>
        <v>Goa</v>
      </c>
      <c r="B8">
        <f>SUM(Table_capital_expendtr[[#This Row],[1980_84]:[2015_16]])</f>
        <v>19429.12</v>
      </c>
      <c r="J8" s="3" t="s">
        <v>30</v>
      </c>
      <c r="K8">
        <v>201594.83000000002</v>
      </c>
    </row>
    <row r="9" spans="1:11" x14ac:dyDescent="0.25">
      <c r="A9" s="4" t="str">
        <f>Table_capital_expendtr[[#This Row],[State]]</f>
        <v>Gujarat</v>
      </c>
      <c r="B9">
        <f>SUM(Table_capital_expendtr[[#This Row],[1980_84]:[2015_16]])</f>
        <v>279000.52999999997</v>
      </c>
      <c r="J9" s="3" t="s">
        <v>32</v>
      </c>
      <c r="K9">
        <v>267848.58999999997</v>
      </c>
    </row>
    <row r="10" spans="1:11" x14ac:dyDescent="0.25">
      <c r="A10" s="4" t="str">
        <f>Table_capital_expendtr[[#This Row],[State]]</f>
        <v>Haryana</v>
      </c>
      <c r="B10">
        <f>SUM(Table_capital_expendtr[[#This Row],[1980_84]:[2015_16]])</f>
        <v>97017.85</v>
      </c>
      <c r="J10" s="3" t="s">
        <v>35</v>
      </c>
      <c r="K10">
        <v>505440.76</v>
      </c>
    </row>
    <row r="11" spans="1:11" x14ac:dyDescent="0.25">
      <c r="A11" s="4" t="str">
        <f>Table_capital_expendtr[[#This Row],[State]]</f>
        <v>Himachal Pradesh</v>
      </c>
      <c r="B11">
        <f>SUM(Table_capital_expendtr[[#This Row],[1980_84]:[2015_16]])</f>
        <v>52715.409999999996</v>
      </c>
      <c r="J11" s="3" t="s">
        <v>37</v>
      </c>
      <c r="K11">
        <v>197612.43999999997</v>
      </c>
    </row>
    <row r="12" spans="1:11" x14ac:dyDescent="0.25">
      <c r="A12" s="4" t="str">
        <f>Table_capital_expendtr[[#This Row],[State]]</f>
        <v>Jammu &amp; Kashmir</v>
      </c>
      <c r="B12">
        <f>SUM(Table_capital_expendtr[[#This Row],[1980_84]:[2015_16]])</f>
        <v>98132.32</v>
      </c>
      <c r="J12" s="3" t="s">
        <v>49</v>
      </c>
      <c r="K12">
        <v>2803621.3000000003</v>
      </c>
    </row>
    <row r="13" spans="1:11" x14ac:dyDescent="0.25">
      <c r="A13" s="4" t="str">
        <f>Table_capital_expendtr[[#This Row],[State]]</f>
        <v>Jharkhand</v>
      </c>
      <c r="B13">
        <f>SUM(Table_capital_expendtr[[#This Row],[1980_84]:[2015_16]])</f>
        <v>71890.040000000008</v>
      </c>
      <c r="D13" s="2" t="s">
        <v>48</v>
      </c>
      <c r="E13" t="s">
        <v>83</v>
      </c>
      <c r="G13" s="2" t="s">
        <v>48</v>
      </c>
      <c r="H13" t="s">
        <v>84</v>
      </c>
    </row>
    <row r="14" spans="1:11" x14ac:dyDescent="0.25">
      <c r="A14" s="4" t="str">
        <f>Table_capital_expendtr[[#This Row],[State]]</f>
        <v>Karnataka</v>
      </c>
      <c r="B14">
        <f>SUM(Table_capital_expendtr[[#This Row],[1980_84]:[2015_16]])</f>
        <v>238874.06</v>
      </c>
      <c r="D14" s="3" t="s">
        <v>62</v>
      </c>
      <c r="E14">
        <v>5467108.6299999999</v>
      </c>
      <c r="G14" s="3" t="s">
        <v>30</v>
      </c>
      <c r="H14">
        <v>328531</v>
      </c>
    </row>
    <row r="15" spans="1:11" x14ac:dyDescent="0.25">
      <c r="A15" s="4" t="str">
        <f>Table_capital_expendtr[[#This Row],[State]]</f>
        <v>Kerala</v>
      </c>
      <c r="B15">
        <f>SUM(Table_capital_expendtr[[#This Row],[1980_84]:[2015_16]])</f>
        <v>98949.639999999985</v>
      </c>
      <c r="D15" s="3" t="s">
        <v>15</v>
      </c>
      <c r="E15">
        <v>6791674.7710999995</v>
      </c>
      <c r="G15" s="3" t="s">
        <v>31</v>
      </c>
      <c r="H15">
        <v>4254</v>
      </c>
    </row>
    <row r="16" spans="1:11" x14ac:dyDescent="0.25">
      <c r="A16" s="4" t="str">
        <f>Table_capital_expendtr[[#This Row],[State]]</f>
        <v>Madhya Pradesh</v>
      </c>
      <c r="B16">
        <f>SUM(Table_capital_expendtr[[#This Row],[1980_84]:[2015_16]])</f>
        <v>235452.08</v>
      </c>
      <c r="D16" s="3" t="s">
        <v>20</v>
      </c>
      <c r="E16">
        <v>6850113.2311000004</v>
      </c>
      <c r="G16" s="3" t="s">
        <v>49</v>
      </c>
      <c r="H16">
        <v>332785</v>
      </c>
    </row>
    <row r="17" spans="1:5" x14ac:dyDescent="0.25">
      <c r="A17" s="4" t="str">
        <f>Table_capital_expendtr[[#This Row],[State]]</f>
        <v>Maharashtra</v>
      </c>
      <c r="B17">
        <f>SUM(Table_capital_expendtr[[#This Row],[1980_84]:[2015_16]])</f>
        <v>378810.28</v>
      </c>
      <c r="D17" s="3" t="s">
        <v>21</v>
      </c>
      <c r="E17">
        <v>3927594.0003</v>
      </c>
    </row>
    <row r="18" spans="1:5" x14ac:dyDescent="0.25">
      <c r="A18" s="4" t="str">
        <f>Table_capital_expendtr[[#This Row],[State]]</f>
        <v>Manipur</v>
      </c>
      <c r="B18">
        <f>SUM(Table_capital_expendtr[[#This Row],[1980_84]:[2015_16]])</f>
        <v>24874.85</v>
      </c>
      <c r="D18" s="3" t="s">
        <v>22</v>
      </c>
      <c r="E18">
        <v>3921467.94</v>
      </c>
    </row>
    <row r="19" spans="1:5" x14ac:dyDescent="0.25">
      <c r="A19" s="4" t="str">
        <f>Table_capital_expendtr[[#This Row],[State]]</f>
        <v>Meghalaya</v>
      </c>
      <c r="B19">
        <f>SUM(Table_capital_expendtr[[#This Row],[1980_84]:[2015_16]])</f>
        <v>15007.09</v>
      </c>
      <c r="D19" s="3" t="s">
        <v>23</v>
      </c>
      <c r="E19">
        <v>13923932.975</v>
      </c>
    </row>
    <row r="20" spans="1:5" x14ac:dyDescent="0.25">
      <c r="A20" s="4" t="str">
        <f>Table_capital_expendtr[[#This Row],[State]]</f>
        <v>Mizoram</v>
      </c>
      <c r="B20">
        <f>SUM(Table_capital_expendtr[[#This Row],[1980_84]:[2015_16]])</f>
        <v>12574.07</v>
      </c>
      <c r="D20" s="3" t="s">
        <v>30</v>
      </c>
      <c r="E20">
        <v>4499882.2037000004</v>
      </c>
    </row>
    <row r="21" spans="1:5" x14ac:dyDescent="0.25">
      <c r="A21" s="4" t="str">
        <f>Table_capital_expendtr[[#This Row],[State]]</f>
        <v>Nagaland</v>
      </c>
      <c r="B21">
        <f>SUM(Table_capital_expendtr[[#This Row],[1980_84]:[2015_16]])</f>
        <v>20258.620000000003</v>
      </c>
      <c r="D21" s="3" t="s">
        <v>32</v>
      </c>
      <c r="E21">
        <v>9034832.5393000003</v>
      </c>
    </row>
    <row r="22" spans="1:5" x14ac:dyDescent="0.25">
      <c r="A22" s="4" t="str">
        <f>Table_capital_expendtr[[#This Row],[State]]</f>
        <v>Odisha</v>
      </c>
      <c r="B22">
        <f>SUM(Table_capital_expendtr[[#This Row],[1980_84]:[2015_16]])</f>
        <v>121365.95999999999</v>
      </c>
      <c r="D22" s="3" t="s">
        <v>35</v>
      </c>
      <c r="E22">
        <v>9680605.9969999995</v>
      </c>
    </row>
    <row r="23" spans="1:5" x14ac:dyDescent="0.25">
      <c r="A23" s="4" t="str">
        <f>Table_capital_expendtr[[#This Row],[State]]</f>
        <v>Punjab</v>
      </c>
      <c r="B23">
        <f>SUM(Table_capital_expendtr[[#This Row],[1980_84]:[2015_16]])</f>
        <v>93194.49</v>
      </c>
      <c r="D23" s="3" t="s">
        <v>37</v>
      </c>
      <c r="E23">
        <v>6428343</v>
      </c>
    </row>
    <row r="24" spans="1:5" x14ac:dyDescent="0.25">
      <c r="A24" s="4" t="str">
        <f>Table_capital_expendtr[[#This Row],[State]]</f>
        <v>Rajasthan</v>
      </c>
      <c r="B24">
        <f>SUM(Table_capital_expendtr[[#This Row],[1980_84]:[2015_16]])</f>
        <v>201594.83000000002</v>
      </c>
      <c r="D24" s="3" t="s">
        <v>49</v>
      </c>
      <c r="E24">
        <v>70525555.287499994</v>
      </c>
    </row>
    <row r="25" spans="1:5" x14ac:dyDescent="0.25">
      <c r="A25" s="4" t="str">
        <f>Table_capital_expendtr[[#This Row],[State]]</f>
        <v>Sikkim</v>
      </c>
      <c r="B25">
        <f>SUM(Table_capital_expendtr[[#This Row],[1980_84]:[2015_16]])</f>
        <v>11576.449999999999</v>
      </c>
    </row>
    <row r="26" spans="1:5" x14ac:dyDescent="0.25">
      <c r="A26" s="4" t="str">
        <f>Table_capital_expendtr[[#This Row],[State]]</f>
        <v>Tamil Nadu</v>
      </c>
      <c r="B26">
        <f>SUM(Table_capital_expendtr[[#This Row],[1980_84]:[2015_16]])</f>
        <v>267848.58999999997</v>
      </c>
      <c r="D26" s="2" t="s">
        <v>48</v>
      </c>
      <c r="E26" t="s">
        <v>58</v>
      </c>
    </row>
    <row r="27" spans="1:5" x14ac:dyDescent="0.25">
      <c r="A27" s="4" t="str">
        <f>Table_capital_expendtr[[#This Row],[State]]</f>
        <v>Telangana</v>
      </c>
      <c r="B27">
        <f>SUM(Table_capital_expendtr[[#This Row],[1980_84]:[2015_16]])</f>
        <v>41607.19</v>
      </c>
      <c r="D27" s="3" t="s">
        <v>30</v>
      </c>
      <c r="E27">
        <v>979541.46000000008</v>
      </c>
    </row>
    <row r="28" spans="1:5" x14ac:dyDescent="0.25">
      <c r="A28" s="4" t="str">
        <f>Table_capital_expendtr[[#This Row],[State]]</f>
        <v>Tripura</v>
      </c>
      <c r="B28">
        <f>SUM(Table_capital_expendtr[[#This Row],[1980_84]:[2015_16]])</f>
        <v>28115.75</v>
      </c>
      <c r="D28" s="3" t="s">
        <v>31</v>
      </c>
      <c r="E28">
        <v>59721.039999999994</v>
      </c>
    </row>
    <row r="29" spans="1:5" x14ac:dyDescent="0.25">
      <c r="A29" s="4" t="str">
        <f>Table_capital_expendtr[[#This Row],[State]]</f>
        <v>Uttar Pradesh</v>
      </c>
      <c r="B29">
        <f>SUM(Table_capital_expendtr[[#This Row],[1980_84]:[2015_16]])</f>
        <v>505440.76</v>
      </c>
      <c r="D29" s="3" t="s">
        <v>49</v>
      </c>
      <c r="E29">
        <v>1039262.5000000001</v>
      </c>
    </row>
    <row r="30" spans="1:5" x14ac:dyDescent="0.25">
      <c r="A30" s="4" t="str">
        <f>Table_capital_expendtr[[#This Row],[State]]</f>
        <v>Uttarakhand</v>
      </c>
      <c r="B30">
        <f>SUM(Table_capital_expendtr[[#This Row],[1980_84]:[2015_16]])</f>
        <v>46421.649999999994</v>
      </c>
    </row>
    <row r="31" spans="1:5" x14ac:dyDescent="0.25">
      <c r="A31" s="4" t="str">
        <f>Table_capital_expendtr[[#This Row],[State]]</f>
        <v>West Bengal</v>
      </c>
      <c r="B31">
        <f>SUM(Table_capital_expendtr[[#This Row],[1980_84]:[2015_16]])</f>
        <v>197612.43999999997</v>
      </c>
    </row>
    <row r="32" spans="1:5" x14ac:dyDescent="0.25">
      <c r="A32" s="4" t="str">
        <f>Table_capital_expendtr[[#This Row],[State]]</f>
        <v>Delhi</v>
      </c>
      <c r="B32">
        <f>SUM(Table_capital_expendtr[[#This Row],[1980_84]:[2015_16]])</f>
        <v>133280.61000000002</v>
      </c>
    </row>
    <row r="33" spans="1:8" x14ac:dyDescent="0.25">
      <c r="A33" s="4" t="str">
        <f>Table_capital_expendtr[[#This Row],[State]]</f>
        <v>Puducherry</v>
      </c>
      <c r="B33">
        <f>SUM(Table_capital_expendtr[[#This Row],[1980_84]:[2015_16]])</f>
        <v>5937.08</v>
      </c>
    </row>
    <row r="34" spans="1:8" x14ac:dyDescent="0.25">
      <c r="A34" t="s">
        <v>81</v>
      </c>
    </row>
    <row r="35" spans="1:8" x14ac:dyDescent="0.25">
      <c r="A35">
        <v>3968444.53</v>
      </c>
    </row>
    <row r="47" spans="1:8" x14ac:dyDescent="0.25">
      <c r="D47" s="2" t="s">
        <v>48</v>
      </c>
      <c r="E47" t="s">
        <v>86</v>
      </c>
      <c r="G47" s="2" t="s">
        <v>48</v>
      </c>
      <c r="H47" t="s">
        <v>87</v>
      </c>
    </row>
    <row r="48" spans="1:8" x14ac:dyDescent="0.25">
      <c r="D48" s="3" t="s">
        <v>30</v>
      </c>
      <c r="E48">
        <v>26667.8</v>
      </c>
      <c r="G48" s="3" t="s">
        <v>30</v>
      </c>
      <c r="H48">
        <v>437872</v>
      </c>
    </row>
    <row r="49" spans="4:8" x14ac:dyDescent="0.25">
      <c r="D49" s="3" t="s">
        <v>31</v>
      </c>
      <c r="E49">
        <v>-6909.3000001907349</v>
      </c>
      <c r="G49" s="3" t="s">
        <v>31</v>
      </c>
      <c r="H49">
        <v>564655</v>
      </c>
    </row>
    <row r="50" spans="4:8" x14ac:dyDescent="0.25">
      <c r="D50" s="3" t="s">
        <v>49</v>
      </c>
      <c r="E50">
        <v>19758.499999809264</v>
      </c>
      <c r="G50" s="3" t="s">
        <v>49</v>
      </c>
      <c r="H50">
        <v>1002527</v>
      </c>
    </row>
    <row r="53" spans="4:8" x14ac:dyDescent="0.25">
      <c r="D53" s="2" t="s">
        <v>48</v>
      </c>
      <c r="E53" t="s">
        <v>83</v>
      </c>
    </row>
    <row r="54" spans="4:8" x14ac:dyDescent="0.25">
      <c r="D54" s="3" t="s">
        <v>30</v>
      </c>
      <c r="E54">
        <v>4499882.2037000004</v>
      </c>
    </row>
    <row r="55" spans="4:8" x14ac:dyDescent="0.25">
      <c r="D55" s="3" t="s">
        <v>31</v>
      </c>
      <c r="E55">
        <v>105504.53081999999</v>
      </c>
    </row>
    <row r="56" spans="4:8" x14ac:dyDescent="0.25">
      <c r="D56" s="3" t="s">
        <v>49</v>
      </c>
      <c r="E56">
        <v>4605386.7345200004</v>
      </c>
    </row>
    <row r="57" spans="4:8" x14ac:dyDescent="0.25">
      <c r="D57" s="2" t="s">
        <v>48</v>
      </c>
      <c r="E57" t="s">
        <v>59</v>
      </c>
    </row>
    <row r="58" spans="4:8" x14ac:dyDescent="0.25">
      <c r="D58" s="3" t="s">
        <v>30</v>
      </c>
      <c r="E58">
        <v>777956.63</v>
      </c>
    </row>
    <row r="59" spans="4:8" x14ac:dyDescent="0.25">
      <c r="D59" s="3" t="s">
        <v>31</v>
      </c>
      <c r="E59">
        <v>48146.590000000004</v>
      </c>
    </row>
    <row r="60" spans="4:8" x14ac:dyDescent="0.25">
      <c r="D60" s="3" t="s">
        <v>49</v>
      </c>
      <c r="E60">
        <v>826103.22</v>
      </c>
    </row>
  </sheetData>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0C10D-07CC-4D26-B5C5-F1C6F8CB0720}">
  <dimension ref="A1:B33"/>
  <sheetViews>
    <sheetView workbookViewId="0">
      <selection activeCell="D30" sqref="D30"/>
    </sheetView>
  </sheetViews>
  <sheetFormatPr defaultRowHeight="15" x14ac:dyDescent="0.25"/>
  <cols>
    <col min="1" max="1" width="25.85546875" customWidth="1"/>
    <col min="2" max="2" width="19.7109375" customWidth="1"/>
    <col min="4" max="5" width="21" bestFit="1" customWidth="1"/>
  </cols>
  <sheetData>
    <row r="1" spans="1:2" ht="29.25" customHeight="1" x14ac:dyDescent="0.25"/>
    <row r="2" spans="1:2" ht="18" customHeight="1" x14ac:dyDescent="0.25">
      <c r="A2" t="s">
        <v>51</v>
      </c>
      <c r="B2" t="s">
        <v>53</v>
      </c>
    </row>
    <row r="3" spans="1:2" x14ac:dyDescent="0.25">
      <c r="A3" s="4" t="str">
        <f>Table_capital_expendtr[[#This Row],[State]]</f>
        <v xml:space="preserve">Andhra Pradesh </v>
      </c>
      <c r="B3">
        <f>SUM(Table_agg_expendtr[[#This Row],[1980_84]:[2015_16]])</f>
        <v>1405456.51</v>
      </c>
    </row>
    <row r="4" spans="1:2" x14ac:dyDescent="0.25">
      <c r="A4" s="4" t="str">
        <f>Table_capital_expendtr[[#This Row],[State]]</f>
        <v>Arunachal Pradesh</v>
      </c>
      <c r="B4">
        <f>SUM(Table_agg_expendtr[[#This Row],[1980_84]:[2015_16]])</f>
        <v>83980.110000000015</v>
      </c>
    </row>
    <row r="5" spans="1:2" x14ac:dyDescent="0.25">
      <c r="A5" s="4" t="str">
        <f>Table_capital_expendtr[[#This Row],[State]]</f>
        <v>Assam</v>
      </c>
      <c r="B5">
        <f>SUM(Table_agg_expendtr[[#This Row],[1980_84]:[2015_16]])</f>
        <v>444416.23</v>
      </c>
    </row>
    <row r="6" spans="1:2" x14ac:dyDescent="0.25">
      <c r="A6" s="4" t="str">
        <f>Table_capital_expendtr[[#This Row],[State]]</f>
        <v>Bihar</v>
      </c>
      <c r="B6">
        <f>SUM(Table_agg_expendtr[[#This Row],[1980_84]:[2015_16]])</f>
        <v>891827.78</v>
      </c>
    </row>
    <row r="7" spans="1:2" x14ac:dyDescent="0.25">
      <c r="A7" s="4" t="str">
        <f>Table_capital_expendtr[[#This Row],[State]]</f>
        <v>Chhattisgarh</v>
      </c>
      <c r="B7">
        <f>SUM(Table_agg_expendtr[[#This Row],[1980_84]:[2015_16]])</f>
        <v>357315.3</v>
      </c>
    </row>
    <row r="8" spans="1:2" x14ac:dyDescent="0.25">
      <c r="A8" s="4" t="str">
        <f>Table_capital_expendtr[[#This Row],[State]]</f>
        <v>Goa</v>
      </c>
      <c r="B8">
        <f>SUM(Table_agg_expendtr[[#This Row],[1980_84]:[2015_16]])</f>
        <v>91961.48000000001</v>
      </c>
    </row>
    <row r="9" spans="1:2" x14ac:dyDescent="0.25">
      <c r="A9" s="4" t="str">
        <f>Table_capital_expendtr[[#This Row],[State]]</f>
        <v>Gujarat</v>
      </c>
      <c r="B9">
        <f>SUM(Table_agg_expendtr[[#This Row],[1980_84]:[2015_16]])</f>
        <v>1139036.33</v>
      </c>
    </row>
    <row r="10" spans="1:2" x14ac:dyDescent="0.25">
      <c r="A10" s="4" t="str">
        <f>Table_capital_expendtr[[#This Row],[State]]</f>
        <v>Haryana</v>
      </c>
      <c r="B10">
        <f>SUM(Table_agg_expendtr[[#This Row],[1980_84]:[2015_16]])</f>
        <v>551179.56000000006</v>
      </c>
    </row>
    <row r="11" spans="1:2" x14ac:dyDescent="0.25">
      <c r="A11" s="4" t="str">
        <f>Table_capital_expendtr[[#This Row],[State]]</f>
        <v>Himachal Pradesh</v>
      </c>
      <c r="B11">
        <f>SUM(Table_agg_expendtr[[#This Row],[1980_84]:[2015_16]])</f>
        <v>250018.06</v>
      </c>
    </row>
    <row r="12" spans="1:2" x14ac:dyDescent="0.25">
      <c r="A12" s="4" t="str">
        <f>Table_capital_expendtr[[#This Row],[State]]</f>
        <v>Jammu &amp; Kashmir</v>
      </c>
      <c r="B12">
        <f>SUM(Table_agg_expendtr[[#This Row],[1980_84]:[2015_16]])</f>
        <v>384731.06000000006</v>
      </c>
    </row>
    <row r="13" spans="1:2" x14ac:dyDescent="0.25">
      <c r="A13" s="4" t="str">
        <f>Table_capital_expendtr[[#This Row],[State]]</f>
        <v>Jharkhand</v>
      </c>
      <c r="B13">
        <f>SUM(Table_agg_expendtr[[#This Row],[1980_84]:[2015_16]])</f>
        <v>310162.41000000003</v>
      </c>
    </row>
    <row r="14" spans="1:2" x14ac:dyDescent="0.25">
      <c r="A14" s="4" t="str">
        <f>Table_capital_expendtr[[#This Row],[State]]</f>
        <v>Karnataka</v>
      </c>
      <c r="B14">
        <f>SUM(Table_agg_expendtr[[#This Row],[1980_84]:[2015_16]])</f>
        <v>1141203.32</v>
      </c>
    </row>
    <row r="15" spans="1:2" x14ac:dyDescent="0.25">
      <c r="A15" s="4" t="str">
        <f>Table_capital_expendtr[[#This Row],[State]]</f>
        <v>Kerala</v>
      </c>
      <c r="B15">
        <f>SUM(Table_agg_expendtr[[#This Row],[1980_84]:[2015_16]])</f>
        <v>721485.98</v>
      </c>
    </row>
    <row r="16" spans="1:2" x14ac:dyDescent="0.25">
      <c r="A16" s="4" t="str">
        <f>Table_capital_expendtr[[#This Row],[State]]</f>
        <v>Madhya Pradesh</v>
      </c>
      <c r="B16">
        <f>SUM(Table_agg_expendtr[[#This Row],[1980_84]:[2015_16]])</f>
        <v>1003949.97</v>
      </c>
    </row>
    <row r="17" spans="1:2" x14ac:dyDescent="0.25">
      <c r="A17" s="4" t="str">
        <f>Table_capital_expendtr[[#This Row],[State]]</f>
        <v>Maharashtra</v>
      </c>
      <c r="B17">
        <f>SUM(Table_agg_expendtr[[#This Row],[1980_84]:[2015_16]])</f>
        <v>2075709.33</v>
      </c>
    </row>
    <row r="18" spans="1:2" x14ac:dyDescent="0.25">
      <c r="A18" s="4" t="str">
        <f>Table_capital_expendtr[[#This Row],[State]]</f>
        <v>Manipur</v>
      </c>
      <c r="B18">
        <f>SUM(Table_agg_expendtr[[#This Row],[1980_84]:[2015_16]])</f>
        <v>89229.31</v>
      </c>
    </row>
    <row r="19" spans="1:2" x14ac:dyDescent="0.25">
      <c r="A19" s="4" t="str">
        <f>Table_capital_expendtr[[#This Row],[State]]</f>
        <v>Meghalaya</v>
      </c>
      <c r="B19">
        <f>SUM(Table_agg_expendtr[[#This Row],[1980_84]:[2015_16]])</f>
        <v>77038.149999999994</v>
      </c>
    </row>
    <row r="20" spans="1:2" x14ac:dyDescent="0.25">
      <c r="A20" s="4" t="str">
        <f>Table_capital_expendtr[[#This Row],[State]]</f>
        <v>Mizoram</v>
      </c>
      <c r="B20">
        <f>SUM(Table_agg_expendtr[[#This Row],[1980_84]:[2015_16]])</f>
        <v>65039.350000000006</v>
      </c>
    </row>
    <row r="21" spans="1:2" x14ac:dyDescent="0.25">
      <c r="A21" s="4" t="str">
        <f>Table_capital_expendtr[[#This Row],[State]]</f>
        <v>Nagaland</v>
      </c>
      <c r="B21">
        <f>SUM(Table_agg_expendtr[[#This Row],[1980_84]:[2015_16]])</f>
        <v>87776.969999999987</v>
      </c>
    </row>
    <row r="22" spans="1:2" x14ac:dyDescent="0.25">
      <c r="A22" s="4" t="str">
        <f>Table_capital_expendtr[[#This Row],[State]]</f>
        <v>Odisha</v>
      </c>
      <c r="B22">
        <f>SUM(Table_agg_expendtr[[#This Row],[1980_84]:[2015_16]])</f>
        <v>601075.15</v>
      </c>
    </row>
    <row r="23" spans="1:2" x14ac:dyDescent="0.25">
      <c r="A23" s="4" t="str">
        <f>Table_capital_expendtr[[#This Row],[State]]</f>
        <v>Punjab</v>
      </c>
      <c r="B23">
        <f>SUM(Table_agg_expendtr[[#This Row],[1980_84]:[2015_16]])</f>
        <v>596485.47000000009</v>
      </c>
    </row>
    <row r="24" spans="1:2" x14ac:dyDescent="0.25">
      <c r="A24" s="4" t="str">
        <f>Table_capital_expendtr[[#This Row],[State]]</f>
        <v>Rajasthan</v>
      </c>
      <c r="B24">
        <f>SUM(Table_agg_expendtr[[#This Row],[1980_84]:[2015_16]])</f>
        <v>979541.46000000008</v>
      </c>
    </row>
    <row r="25" spans="1:2" x14ac:dyDescent="0.25">
      <c r="A25" s="4" t="str">
        <f>Table_capital_expendtr[[#This Row],[State]]</f>
        <v>Sikkim</v>
      </c>
      <c r="B25">
        <f>SUM(Table_agg_expendtr[[#This Row],[1980_84]:[2015_16]])</f>
        <v>59721.039999999994</v>
      </c>
    </row>
    <row r="26" spans="1:2" x14ac:dyDescent="0.25">
      <c r="A26" s="4" t="str">
        <f>Table_capital_expendtr[[#This Row],[State]]</f>
        <v>Tamil Nadu</v>
      </c>
      <c r="B26">
        <f>SUM(Table_agg_expendtr[[#This Row],[1980_84]:[2015_16]])</f>
        <v>1409065.38</v>
      </c>
    </row>
    <row r="27" spans="1:2" x14ac:dyDescent="0.25">
      <c r="A27" s="4" t="str">
        <f>Table_capital_expendtr[[#This Row],[State]]</f>
        <v>Telangana</v>
      </c>
      <c r="B27">
        <f>SUM(Table_agg_expendtr[[#This Row],[1980_84]:[2015_16]])</f>
        <v>115059.19</v>
      </c>
    </row>
    <row r="28" spans="1:2" x14ac:dyDescent="0.25">
      <c r="A28" s="4" t="str">
        <f>Table_capital_expendtr[[#This Row],[State]]</f>
        <v>Tripura</v>
      </c>
      <c r="B28">
        <f>SUM(Table_agg_expendtr[[#This Row],[1980_84]:[2015_16]])</f>
        <v>101062.87000000001</v>
      </c>
    </row>
    <row r="29" spans="1:2" x14ac:dyDescent="0.25">
      <c r="A29" s="4" t="str">
        <f>Table_capital_expendtr[[#This Row],[State]]</f>
        <v>Uttar Pradesh</v>
      </c>
      <c r="B29">
        <f>SUM(Table_agg_expendtr[[#This Row],[1980_84]:[2015_16]])</f>
        <v>2180843.9499999997</v>
      </c>
    </row>
    <row r="30" spans="1:2" x14ac:dyDescent="0.25">
      <c r="A30" s="4" t="str">
        <f>Table_capital_expendtr[[#This Row],[State]]</f>
        <v>Uttarakhand</v>
      </c>
      <c r="B30">
        <f>SUM(Table_agg_expendtr[[#This Row],[1980_84]:[2015_16]])</f>
        <v>206500.34000000003</v>
      </c>
    </row>
    <row r="31" spans="1:2" x14ac:dyDescent="0.25">
      <c r="A31" s="4" t="str">
        <f>Table_capital_expendtr[[#This Row],[State]]</f>
        <v>West Bengal</v>
      </c>
      <c r="B31">
        <f>SUM(Table_agg_expendtr[[#This Row],[1980_84]:[2015_16]])</f>
        <v>1183652.55</v>
      </c>
    </row>
    <row r="32" spans="1:2" x14ac:dyDescent="0.25">
      <c r="A32" s="4" t="str">
        <f>Table_capital_expendtr[[#This Row],[State]]</f>
        <v>Delhi</v>
      </c>
      <c r="B32">
        <f>SUM(Table_agg_expendtr[[#This Row],[1980_84]:[2015_16]])</f>
        <v>351646.38</v>
      </c>
    </row>
    <row r="33" spans="1:2" x14ac:dyDescent="0.25">
      <c r="A33" s="4" t="s">
        <v>39</v>
      </c>
      <c r="B33">
        <f>SUM(Table_agg_expendtr[[#This Row],[1980_84]:[2015_16]])</f>
        <v>42462.909999999996</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D2DEA-4AB4-4158-AE2E-DC72A237B946}">
  <dimension ref="A1:I3"/>
  <sheetViews>
    <sheetView workbookViewId="0">
      <selection activeCell="I9" sqref="I9"/>
    </sheetView>
  </sheetViews>
  <sheetFormatPr defaultRowHeight="15" x14ac:dyDescent="0.25"/>
  <cols>
    <col min="1" max="1" width="16.7109375" bestFit="1" customWidth="1"/>
    <col min="2" max="6" width="14.7109375" bestFit="1" customWidth="1"/>
    <col min="7" max="7" width="13.7109375" bestFit="1" customWidth="1"/>
    <col min="8" max="9" width="14.7109375" bestFit="1" customWidth="1"/>
  </cols>
  <sheetData>
    <row r="1" spans="1:9" x14ac:dyDescent="0.25">
      <c r="A1" s="2" t="s">
        <v>72</v>
      </c>
      <c r="B1" t="s">
        <v>63</v>
      </c>
      <c r="C1" t="s">
        <v>64</v>
      </c>
      <c r="D1" t="s">
        <v>65</v>
      </c>
      <c r="E1" t="s">
        <v>66</v>
      </c>
      <c r="F1" t="s">
        <v>67</v>
      </c>
      <c r="G1" t="s">
        <v>71</v>
      </c>
      <c r="H1" t="s">
        <v>69</v>
      </c>
      <c r="I1" t="s">
        <v>70</v>
      </c>
    </row>
    <row r="2" spans="1:9" x14ac:dyDescent="0.25">
      <c r="A2" s="3" t="s">
        <v>62</v>
      </c>
      <c r="B2">
        <v>11081</v>
      </c>
      <c r="C2">
        <v>22766</v>
      </c>
      <c r="D2">
        <v>46323</v>
      </c>
      <c r="E2">
        <v>93036</v>
      </c>
      <c r="F2">
        <v>180839</v>
      </c>
      <c r="G2">
        <v>345707.68</v>
      </c>
      <c r="H2">
        <v>593654.84</v>
      </c>
      <c r="I2">
        <v>112048.99</v>
      </c>
    </row>
    <row r="3" spans="1:9" x14ac:dyDescent="0.25">
      <c r="A3" s="3" t="s">
        <v>49</v>
      </c>
      <c r="B3">
        <v>11081</v>
      </c>
      <c r="C3">
        <v>22766</v>
      </c>
      <c r="D3">
        <v>46323</v>
      </c>
      <c r="E3">
        <v>93036</v>
      </c>
      <c r="F3">
        <v>180839</v>
      </c>
      <c r="G3">
        <v>345707.68</v>
      </c>
      <c r="H3">
        <v>593654.84</v>
      </c>
      <c r="I3">
        <v>112048.99</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C7B04-4F69-4C37-B508-349C67E1EC5E}">
  <dimension ref="F2:G33"/>
  <sheetViews>
    <sheetView workbookViewId="0">
      <selection activeCell="G3" sqref="G3"/>
    </sheetView>
  </sheetViews>
  <sheetFormatPr defaultRowHeight="15" x14ac:dyDescent="0.25"/>
  <cols>
    <col min="2" max="3" width="24.85546875" bestFit="1" customWidth="1"/>
    <col min="6" max="6" width="25.85546875" customWidth="1"/>
    <col min="7" max="7" width="17.140625" customWidth="1"/>
  </cols>
  <sheetData>
    <row r="2" spans="6:7" x14ac:dyDescent="0.25">
      <c r="F2" s="4" t="s">
        <v>51</v>
      </c>
      <c r="G2" t="s">
        <v>85</v>
      </c>
    </row>
    <row r="3" spans="6:7" x14ac:dyDescent="0.25">
      <c r="F3" s="4" t="str">
        <f>Table_capital_expendtr[[#This Row],[State]]</f>
        <v xml:space="preserve">Andhra Pradesh </v>
      </c>
      <c r="G3" s="5">
        <f>Table11[[#This Row],[total_tax_revenue]]</f>
        <v>575375</v>
      </c>
    </row>
    <row r="4" spans="6:7" x14ac:dyDescent="0.25">
      <c r="F4" s="4" t="str">
        <f>Table_capital_expendtr[[#This Row],[State]]</f>
        <v>Arunachal Pradesh</v>
      </c>
      <c r="G4" s="5">
        <f>Table11[[#This Row],[total_tax_revenue]]</f>
        <v>3070</v>
      </c>
    </row>
    <row r="5" spans="6:7" x14ac:dyDescent="0.25">
      <c r="F5" s="4" t="str">
        <f>Table_capital_expendtr[[#This Row],[State]]</f>
        <v>Assam</v>
      </c>
      <c r="G5" s="5">
        <f>Table11[[#This Row],[total_tax_revenue]]</f>
        <v>92540</v>
      </c>
    </row>
    <row r="6" spans="6:7" x14ac:dyDescent="0.25">
      <c r="F6" s="4" t="str">
        <f>Table_capital_expendtr[[#This Row],[State]]</f>
        <v>Bihar</v>
      </c>
      <c r="G6" s="5">
        <f>Table11[[#This Row],[total_tax_revenue]]</f>
        <v>183185</v>
      </c>
    </row>
    <row r="7" spans="6:7" x14ac:dyDescent="0.25">
      <c r="F7" s="4" t="str">
        <f>Table_capital_expendtr[[#This Row],[State]]</f>
        <v>Chhattisgarh</v>
      </c>
      <c r="G7" s="5">
        <f>Table11[[#This Row],[total_tax_revenue]]</f>
        <v>124630</v>
      </c>
    </row>
    <row r="8" spans="6:7" x14ac:dyDescent="0.25">
      <c r="F8" s="4" t="str">
        <f>Table_capital_expendtr[[#This Row],[State]]</f>
        <v>Goa</v>
      </c>
      <c r="G8" s="5">
        <f>Table11[[#This Row],[total_tax_revenue]]</f>
        <v>32560</v>
      </c>
    </row>
    <row r="9" spans="6:7" x14ac:dyDescent="0.25">
      <c r="F9" s="4" t="str">
        <f>Table_capital_expendtr[[#This Row],[State]]</f>
        <v>Gujarat</v>
      </c>
      <c r="G9" s="5">
        <f>Table11[[#This Row],[total_tax_revenue]]</f>
        <v>542560</v>
      </c>
    </row>
    <row r="10" spans="6:7" x14ac:dyDescent="0.25">
      <c r="F10" s="4" t="str">
        <f>Table_capital_expendtr[[#This Row],[State]]</f>
        <v>Haryana</v>
      </c>
      <c r="G10" s="5">
        <f>Table11[[#This Row],[total_tax_revenue]]</f>
        <v>259991</v>
      </c>
    </row>
    <row r="11" spans="6:7" x14ac:dyDescent="0.25">
      <c r="F11" s="4" t="str">
        <f>Table_capital_expendtr[[#This Row],[State]]</f>
        <v>Himachal Pradesh</v>
      </c>
      <c r="G11" s="5">
        <f>Table11[[#This Row],[total_tax_revenue]]</f>
        <v>48558</v>
      </c>
    </row>
    <row r="12" spans="6:7" x14ac:dyDescent="0.25">
      <c r="F12" s="4" t="str">
        <f>Table_capital_expendtr[[#This Row],[State]]</f>
        <v>Jammu &amp; Kashmir</v>
      </c>
      <c r="G12" s="5">
        <f>Table11[[#This Row],[total_tax_revenue]]</f>
        <v>55466</v>
      </c>
    </row>
    <row r="13" spans="6:7" x14ac:dyDescent="0.25">
      <c r="F13" s="4" t="str">
        <f>Table_capital_expendtr[[#This Row],[State]]</f>
        <v>Jharkhand</v>
      </c>
      <c r="G13" s="5">
        <f>Table11[[#This Row],[total_tax_revenue]]</f>
        <v>78740</v>
      </c>
    </row>
    <row r="14" spans="6:7" x14ac:dyDescent="0.25">
      <c r="F14" s="4" t="str">
        <f>Table_capital_expendtr[[#This Row],[State]]</f>
        <v>Karnataka</v>
      </c>
      <c r="G14" s="5">
        <f>Table11[[#This Row],[total_tax_revenue]]</f>
        <v>589733</v>
      </c>
    </row>
    <row r="15" spans="6:7" x14ac:dyDescent="0.25">
      <c r="F15" s="4" t="str">
        <f>Table_capital_expendtr[[#This Row],[State]]</f>
        <v>Kerala</v>
      </c>
      <c r="G15" s="5">
        <f>Table11[[#This Row],[total_tax_revenue]]</f>
        <v>337067</v>
      </c>
    </row>
    <row r="16" spans="6:7" x14ac:dyDescent="0.25">
      <c r="F16" s="4" t="str">
        <f>Table_capital_expendtr[[#This Row],[State]]</f>
        <v>Madhya Pradesh</v>
      </c>
      <c r="G16" s="5">
        <f>Table11[[#This Row],[total_tax_revenue]]</f>
        <v>332172</v>
      </c>
    </row>
    <row r="17" spans="6:7" x14ac:dyDescent="0.25">
      <c r="F17" s="4" t="str">
        <f>Table_capital_expendtr[[#This Row],[State]]</f>
        <v>Maharashtra</v>
      </c>
      <c r="G17" s="5">
        <f>Table11[[#This Row],[total_tax_revenue]]</f>
        <v>1103313</v>
      </c>
    </row>
    <row r="18" spans="6:7" x14ac:dyDescent="0.25">
      <c r="F18" s="4" t="str">
        <f>Table_capital_expendtr[[#This Row],[State]]</f>
        <v>Manipur</v>
      </c>
      <c r="G18" s="5">
        <f>Table11[[#This Row],[total_tax_revenue]]</f>
        <v>4065</v>
      </c>
    </row>
    <row r="19" spans="6:7" x14ac:dyDescent="0.25">
      <c r="F19" s="4" t="str">
        <f>Table_capital_expendtr[[#This Row],[State]]</f>
        <v>Meghalaya</v>
      </c>
      <c r="G19" s="5">
        <f>Table11[[#This Row],[total_tax_revenue]]</f>
        <v>8592</v>
      </c>
    </row>
    <row r="20" spans="6:7" x14ac:dyDescent="0.25">
      <c r="F20" s="4" t="str">
        <f>Table_capital_expendtr[[#This Row],[State]]</f>
        <v>Mizoram</v>
      </c>
      <c r="G20" s="5">
        <f>Table11[[#This Row],[total_tax_revenue]]</f>
        <v>1980</v>
      </c>
    </row>
    <row r="21" spans="6:7" x14ac:dyDescent="0.25">
      <c r="F21" s="4" t="str">
        <f>Table_capital_expendtr[[#This Row],[State]]</f>
        <v>Nagaland</v>
      </c>
      <c r="G21" s="5">
        <f>Table11[[#This Row],[total_tax_revenue]]</f>
        <v>3372</v>
      </c>
    </row>
    <row r="22" spans="6:7" x14ac:dyDescent="0.25">
      <c r="F22" s="4" t="str">
        <f>Table_capital_expendtr[[#This Row],[State]]</f>
        <v>Odisha</v>
      </c>
      <c r="G22" s="5">
        <f>Table11[[#This Row],[total_tax_revenue]]</f>
        <v>160844</v>
      </c>
    </row>
    <row r="23" spans="6:7" x14ac:dyDescent="0.25">
      <c r="F23" s="4" t="str">
        <f>Table_capital_expendtr[[#This Row],[State]]</f>
        <v>Punjab</v>
      </c>
      <c r="G23" s="5">
        <f>Table11[[#This Row],[total_tax_revenue]]</f>
        <v>251901</v>
      </c>
    </row>
    <row r="24" spans="6:7" x14ac:dyDescent="0.25">
      <c r="F24" s="4" t="str">
        <f>Table_capital_expendtr[[#This Row],[State]]</f>
        <v>Rajasthan</v>
      </c>
      <c r="G24" s="5">
        <f>Table11[[#This Row],[total_tax_revenue]]</f>
        <v>328531</v>
      </c>
    </row>
    <row r="25" spans="6:7" x14ac:dyDescent="0.25">
      <c r="F25" s="4" t="str">
        <f>Table_capital_expendtr[[#This Row],[State]]</f>
        <v>Sikkim</v>
      </c>
      <c r="G25" s="5">
        <f>Table11[[#This Row],[total_tax_revenue]]</f>
        <v>4254</v>
      </c>
    </row>
    <row r="26" spans="6:7" x14ac:dyDescent="0.25">
      <c r="F26" s="4" t="str">
        <f>Table_capital_expendtr[[#This Row],[State]]</f>
        <v>Tamil Nadu</v>
      </c>
      <c r="G26" s="5">
        <f>Table11[[#This Row],[total_tax_revenue]]</f>
        <v>740496</v>
      </c>
    </row>
    <row r="27" spans="6:7" x14ac:dyDescent="0.25">
      <c r="F27" s="4" t="str">
        <f>Table_capital_expendtr[[#This Row],[State]]</f>
        <v>Telangana</v>
      </c>
      <c r="G27" s="5">
        <f>Table11[[#This Row],[total_tax_revenue]]</f>
        <v>46500</v>
      </c>
    </row>
    <row r="28" spans="6:7" x14ac:dyDescent="0.25">
      <c r="F28" s="4" t="str">
        <f>Table_capital_expendtr[[#This Row],[State]]</f>
        <v>Tripura</v>
      </c>
      <c r="G28" s="5">
        <f>Table11[[#This Row],[total_tax_revenue]]</f>
        <v>9656</v>
      </c>
    </row>
    <row r="29" spans="6:7" x14ac:dyDescent="0.25">
      <c r="F29" s="4" t="str">
        <f>Table_capital_expendtr[[#This Row],[State]]</f>
        <v>Uttar Pradesh</v>
      </c>
      <c r="G29" s="5">
        <f>Table11[[#This Row],[total_tax_revenue]]</f>
        <v>648763</v>
      </c>
    </row>
    <row r="30" spans="6:7" x14ac:dyDescent="0.25">
      <c r="F30" s="4" t="str">
        <f>Table_capital_expendtr[[#This Row],[State]]</f>
        <v>Uttarakhand</v>
      </c>
      <c r="G30" s="5">
        <f>Table11[[#This Row],[total_tax_revenue]]</f>
        <v>59980</v>
      </c>
    </row>
    <row r="31" spans="6:7" x14ac:dyDescent="0.25">
      <c r="F31" s="4" t="str">
        <f>Table_capital_expendtr[[#This Row],[State]]</f>
        <v>West Bengal</v>
      </c>
      <c r="G31" s="5">
        <f>Table11[[#This Row],[total_tax_revenue]]</f>
        <v>353539</v>
      </c>
    </row>
    <row r="32" spans="6:7" x14ac:dyDescent="0.25">
      <c r="F32" s="4" t="str">
        <f>Table_capital_expendtr[[#This Row],[State]]</f>
        <v>Delhi</v>
      </c>
      <c r="G32" s="5">
        <f>Table11[[#This Row],[total_tax_revenue]]</f>
        <v>246350</v>
      </c>
    </row>
    <row r="33" spans="6:7" x14ac:dyDescent="0.25">
      <c r="F33" s="4" t="str">
        <f>Table_capital_expendtr[[#This Row],[State]]</f>
        <v>Puducherry</v>
      </c>
      <c r="G33" s="5">
        <f>Table11[[#This Row],[total_tax_revenue]]</f>
        <v>14580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CBC71-1555-4D8A-86C1-65FF8E5EFC53}">
  <dimension ref="A1:I36"/>
  <sheetViews>
    <sheetView workbookViewId="0">
      <selection activeCell="F87" sqref="F87"/>
    </sheetView>
  </sheetViews>
  <sheetFormatPr defaultRowHeight="15" x14ac:dyDescent="0.25"/>
  <cols>
    <col min="1" max="1" width="15.140625" bestFit="1" customWidth="1"/>
    <col min="2" max="9" width="14.7109375" bestFit="1" customWidth="1"/>
    <col min="10" max="10" width="15.140625" bestFit="1" customWidth="1"/>
  </cols>
  <sheetData>
    <row r="1" spans="1:9" x14ac:dyDescent="0.25">
      <c r="A1" t="s">
        <v>0</v>
      </c>
      <c r="B1" t="s">
        <v>1</v>
      </c>
      <c r="C1" t="s">
        <v>2</v>
      </c>
      <c r="D1" t="s">
        <v>3</v>
      </c>
      <c r="E1" t="s">
        <v>4</v>
      </c>
      <c r="F1" t="s">
        <v>5</v>
      </c>
      <c r="G1" t="s">
        <v>40</v>
      </c>
      <c r="H1" t="s">
        <v>7</v>
      </c>
      <c r="I1" t="s">
        <v>8</v>
      </c>
    </row>
    <row r="2" spans="1:9" x14ac:dyDescent="0.25">
      <c r="A2" t="s">
        <v>9</v>
      </c>
      <c r="B2">
        <v>8559</v>
      </c>
      <c r="C2">
        <v>18428</v>
      </c>
      <c r="D2">
        <v>36679</v>
      </c>
      <c r="E2">
        <v>74532</v>
      </c>
      <c r="F2">
        <v>134990</v>
      </c>
      <c r="G2">
        <v>255639.15</v>
      </c>
      <c r="H2">
        <v>480335.12</v>
      </c>
      <c r="I2">
        <v>97424.78</v>
      </c>
    </row>
    <row r="3" spans="1:9" x14ac:dyDescent="0.25">
      <c r="A3" t="s">
        <v>10</v>
      </c>
      <c r="B3">
        <v>0</v>
      </c>
      <c r="C3">
        <v>0</v>
      </c>
      <c r="D3">
        <v>1724</v>
      </c>
      <c r="E3">
        <v>3342</v>
      </c>
      <c r="F3">
        <v>5872</v>
      </c>
      <c r="G3">
        <v>12395.42</v>
      </c>
      <c r="H3">
        <v>27202.539999999997</v>
      </c>
      <c r="I3">
        <v>9302.43</v>
      </c>
    </row>
    <row r="4" spans="1:9" x14ac:dyDescent="0.25">
      <c r="A4" t="s">
        <v>11</v>
      </c>
      <c r="B4">
        <v>2765</v>
      </c>
      <c r="C4">
        <v>6522</v>
      </c>
      <c r="D4">
        <v>12691</v>
      </c>
      <c r="E4">
        <v>21448</v>
      </c>
      <c r="F4">
        <v>39055</v>
      </c>
      <c r="G4">
        <v>70212.489999999991</v>
      </c>
      <c r="H4">
        <v>163018.29</v>
      </c>
      <c r="I4">
        <v>51562.85</v>
      </c>
    </row>
    <row r="5" spans="1:9" x14ac:dyDescent="0.25">
      <c r="A5" t="s">
        <v>12</v>
      </c>
      <c r="B5">
        <v>6572</v>
      </c>
      <c r="C5">
        <v>14150</v>
      </c>
      <c r="D5">
        <v>32247</v>
      </c>
      <c r="E5">
        <v>52418</v>
      </c>
      <c r="F5">
        <v>70200</v>
      </c>
      <c r="G5">
        <v>123001.74</v>
      </c>
      <c r="H5">
        <v>301913.65999999997</v>
      </c>
      <c r="I5">
        <v>91208.11</v>
      </c>
    </row>
    <row r="6" spans="1:9" x14ac:dyDescent="0.25">
      <c r="A6" t="s">
        <v>13</v>
      </c>
      <c r="B6">
        <v>0</v>
      </c>
      <c r="C6">
        <v>0</v>
      </c>
      <c r="D6">
        <v>0</v>
      </c>
      <c r="E6">
        <v>0</v>
      </c>
      <c r="F6">
        <v>25759</v>
      </c>
      <c r="G6">
        <v>58158.14</v>
      </c>
      <c r="H6">
        <v>148480.63</v>
      </c>
      <c r="I6">
        <v>53729.81</v>
      </c>
    </row>
    <row r="7" spans="1:9" x14ac:dyDescent="0.25">
      <c r="A7" t="s">
        <v>14</v>
      </c>
      <c r="B7">
        <v>0</v>
      </c>
      <c r="C7">
        <v>0</v>
      </c>
      <c r="D7">
        <v>1895</v>
      </c>
      <c r="E7">
        <v>5421</v>
      </c>
      <c r="F7">
        <v>9517</v>
      </c>
      <c r="G7">
        <v>15089.89</v>
      </c>
      <c r="H7">
        <v>31084.449999999997</v>
      </c>
      <c r="I7">
        <v>9529.02</v>
      </c>
    </row>
    <row r="8" spans="1:9" x14ac:dyDescent="0.25">
      <c r="A8" t="s">
        <v>15</v>
      </c>
      <c r="B8">
        <v>6352</v>
      </c>
      <c r="C8">
        <v>14623</v>
      </c>
      <c r="D8">
        <v>30009</v>
      </c>
      <c r="E8">
        <v>64291</v>
      </c>
      <c r="F8">
        <v>112455</v>
      </c>
      <c r="G8">
        <v>175616.72999999998</v>
      </c>
      <c r="H8">
        <v>354699.39</v>
      </c>
      <c r="I8">
        <v>101986.68</v>
      </c>
    </row>
    <row r="9" spans="1:9" x14ac:dyDescent="0.25">
      <c r="A9" t="s">
        <v>16</v>
      </c>
      <c r="B9">
        <v>2838</v>
      </c>
      <c r="C9">
        <v>6254</v>
      </c>
      <c r="D9">
        <v>16260</v>
      </c>
      <c r="E9">
        <v>32717</v>
      </c>
      <c r="F9">
        <v>46704</v>
      </c>
      <c r="G9">
        <v>92321.11</v>
      </c>
      <c r="H9">
        <v>195202.98</v>
      </c>
      <c r="I9">
        <v>61869.62</v>
      </c>
    </row>
    <row r="10" spans="1:9" x14ac:dyDescent="0.25">
      <c r="A10" t="s">
        <v>17</v>
      </c>
      <c r="B10">
        <v>1291</v>
      </c>
      <c r="C10">
        <v>3035</v>
      </c>
      <c r="D10">
        <v>5997</v>
      </c>
      <c r="E10">
        <v>13906</v>
      </c>
      <c r="F10">
        <v>25474</v>
      </c>
      <c r="G10">
        <v>42991.14</v>
      </c>
      <c r="H10">
        <v>81115.819999999992</v>
      </c>
      <c r="I10">
        <v>23487.69</v>
      </c>
    </row>
    <row r="11" spans="1:9" x14ac:dyDescent="0.25">
      <c r="A11" t="s">
        <v>18</v>
      </c>
      <c r="B11">
        <v>1826</v>
      </c>
      <c r="C11">
        <v>4156</v>
      </c>
      <c r="D11">
        <v>8644</v>
      </c>
      <c r="E11">
        <v>19859</v>
      </c>
      <c r="F11">
        <v>34005</v>
      </c>
      <c r="G11">
        <v>59022.79</v>
      </c>
      <c r="H11">
        <v>124372.87000000001</v>
      </c>
      <c r="I11">
        <v>34714.080000000002</v>
      </c>
    </row>
    <row r="12" spans="1:9" x14ac:dyDescent="0.25">
      <c r="A12" t="s">
        <v>19</v>
      </c>
      <c r="B12">
        <v>0</v>
      </c>
      <c r="C12">
        <v>0</v>
      </c>
      <c r="D12">
        <v>0</v>
      </c>
      <c r="E12">
        <v>0</v>
      </c>
      <c r="F12">
        <v>0</v>
      </c>
      <c r="G12">
        <v>66792.42</v>
      </c>
      <c r="H12">
        <v>128136.71</v>
      </c>
      <c r="I12">
        <v>43343.24</v>
      </c>
    </row>
    <row r="13" spans="1:9" x14ac:dyDescent="0.25">
      <c r="A13" t="s">
        <v>20</v>
      </c>
      <c r="B13">
        <v>6437</v>
      </c>
      <c r="C13">
        <v>13455</v>
      </c>
      <c r="D13">
        <v>27990</v>
      </c>
      <c r="E13">
        <v>57250</v>
      </c>
      <c r="F13">
        <v>100322</v>
      </c>
      <c r="G13">
        <v>188047.21000000002</v>
      </c>
      <c r="H13">
        <v>393379.37</v>
      </c>
      <c r="I13">
        <v>115449.68</v>
      </c>
    </row>
    <row r="14" spans="1:9" x14ac:dyDescent="0.25">
      <c r="A14" t="s">
        <v>21</v>
      </c>
      <c r="B14">
        <v>4337</v>
      </c>
      <c r="C14">
        <v>9240</v>
      </c>
      <c r="D14">
        <v>19056</v>
      </c>
      <c r="E14">
        <v>41649</v>
      </c>
      <c r="F14">
        <v>70961</v>
      </c>
      <c r="G14">
        <v>123497.24</v>
      </c>
      <c r="H14">
        <v>268535.98</v>
      </c>
      <c r="I14">
        <v>85259.12</v>
      </c>
    </row>
    <row r="15" spans="1:9" x14ac:dyDescent="0.25">
      <c r="A15" t="s">
        <v>22</v>
      </c>
      <c r="B15">
        <v>6817</v>
      </c>
      <c r="C15">
        <v>15085</v>
      </c>
      <c r="D15">
        <v>31651</v>
      </c>
      <c r="E15">
        <v>62673</v>
      </c>
      <c r="F15">
        <v>80706</v>
      </c>
      <c r="G15">
        <v>133937.78</v>
      </c>
      <c r="H15">
        <v>328793.18999999994</v>
      </c>
      <c r="I15">
        <v>108834.92</v>
      </c>
    </row>
    <row r="16" spans="1:9" x14ac:dyDescent="0.25">
      <c r="A16" t="s">
        <v>23</v>
      </c>
      <c r="B16">
        <v>13844</v>
      </c>
      <c r="C16">
        <v>29419</v>
      </c>
      <c r="D16">
        <v>58271</v>
      </c>
      <c r="E16">
        <v>116112</v>
      </c>
      <c r="F16">
        <v>209884</v>
      </c>
      <c r="G16">
        <v>349054.88</v>
      </c>
      <c r="H16">
        <v>718329.27</v>
      </c>
      <c r="I16">
        <v>201987.9</v>
      </c>
    </row>
    <row r="17" spans="1:9" x14ac:dyDescent="0.25">
      <c r="A17" t="s">
        <v>24</v>
      </c>
      <c r="B17">
        <v>487</v>
      </c>
      <c r="C17">
        <v>1146</v>
      </c>
      <c r="D17">
        <v>2029</v>
      </c>
      <c r="E17">
        <v>4271</v>
      </c>
      <c r="F17">
        <v>6998</v>
      </c>
      <c r="G17">
        <v>12349.68</v>
      </c>
      <c r="H17">
        <v>29108.699999999997</v>
      </c>
      <c r="I17">
        <v>7965.08</v>
      </c>
    </row>
    <row r="18" spans="1:9" x14ac:dyDescent="0.25">
      <c r="A18" t="s">
        <v>25</v>
      </c>
      <c r="B18">
        <v>436</v>
      </c>
      <c r="C18">
        <v>965</v>
      </c>
      <c r="D18">
        <v>2029</v>
      </c>
      <c r="E18">
        <v>3625</v>
      </c>
      <c r="F18">
        <v>6352</v>
      </c>
      <c r="G18">
        <v>11701.150000000001</v>
      </c>
      <c r="H18">
        <v>29301.43</v>
      </c>
      <c r="I18">
        <v>7621.48</v>
      </c>
    </row>
    <row r="19" spans="1:9" x14ac:dyDescent="0.25">
      <c r="A19" t="s">
        <v>26</v>
      </c>
      <c r="B19">
        <v>0</v>
      </c>
      <c r="C19">
        <v>895</v>
      </c>
      <c r="D19">
        <v>1883</v>
      </c>
      <c r="E19">
        <v>3433</v>
      </c>
      <c r="F19">
        <v>5963</v>
      </c>
      <c r="G19">
        <v>10229.49</v>
      </c>
      <c r="H19">
        <v>23970.5</v>
      </c>
      <c r="I19">
        <v>6091.29</v>
      </c>
    </row>
    <row r="20" spans="1:9" x14ac:dyDescent="0.25">
      <c r="A20" t="s">
        <v>27</v>
      </c>
      <c r="B20">
        <v>649</v>
      </c>
      <c r="C20">
        <v>1532</v>
      </c>
      <c r="D20">
        <v>2840</v>
      </c>
      <c r="E20">
        <v>4943</v>
      </c>
      <c r="F20">
        <v>7875</v>
      </c>
      <c r="G20">
        <v>12996.95</v>
      </c>
      <c r="H20">
        <v>28020.780000000002</v>
      </c>
      <c r="I20">
        <v>8661.6200000000008</v>
      </c>
    </row>
    <row r="21" spans="1:9" x14ac:dyDescent="0.25">
      <c r="A21" t="s">
        <v>28</v>
      </c>
      <c r="B21">
        <v>3620</v>
      </c>
      <c r="C21">
        <v>7162</v>
      </c>
      <c r="D21">
        <v>15393</v>
      </c>
      <c r="E21">
        <v>30630</v>
      </c>
      <c r="F21">
        <v>51955</v>
      </c>
      <c r="G21">
        <v>96959.58</v>
      </c>
      <c r="H21">
        <v>208155.62</v>
      </c>
      <c r="I21">
        <v>65838.990000000005</v>
      </c>
    </row>
    <row r="22" spans="1:9" x14ac:dyDescent="0.25">
      <c r="A22" t="s">
        <v>29</v>
      </c>
      <c r="B22">
        <v>3615</v>
      </c>
      <c r="C22">
        <v>7888</v>
      </c>
      <c r="D22">
        <v>20227</v>
      </c>
      <c r="E22">
        <v>38975</v>
      </c>
      <c r="F22">
        <v>72148</v>
      </c>
      <c r="G22">
        <v>111789.93000000001</v>
      </c>
      <c r="H22">
        <v>196023.84999999998</v>
      </c>
      <c r="I22">
        <v>52623.199999999997</v>
      </c>
    </row>
    <row r="23" spans="1:9" x14ac:dyDescent="0.25">
      <c r="A23" t="s">
        <v>30</v>
      </c>
      <c r="B23">
        <v>4868</v>
      </c>
      <c r="C23">
        <v>11183</v>
      </c>
      <c r="D23">
        <v>25202</v>
      </c>
      <c r="E23">
        <v>50750</v>
      </c>
      <c r="F23">
        <v>86754</v>
      </c>
      <c r="G23">
        <v>150008.79999999999</v>
      </c>
      <c r="H23">
        <v>338385.98</v>
      </c>
      <c r="I23">
        <v>110804.85</v>
      </c>
    </row>
    <row r="24" spans="1:9" x14ac:dyDescent="0.25">
      <c r="A24" t="s">
        <v>31</v>
      </c>
      <c r="B24">
        <v>206</v>
      </c>
      <c r="C24">
        <v>486</v>
      </c>
      <c r="D24">
        <v>1178</v>
      </c>
      <c r="E24">
        <v>6264</v>
      </c>
      <c r="F24">
        <v>7214</v>
      </c>
      <c r="G24">
        <v>11036.66</v>
      </c>
      <c r="H24">
        <v>17503.419999999998</v>
      </c>
      <c r="I24">
        <v>4258.51</v>
      </c>
    </row>
    <row r="25" spans="1:9" x14ac:dyDescent="0.25">
      <c r="A25" t="s">
        <v>32</v>
      </c>
      <c r="B25">
        <v>8209</v>
      </c>
      <c r="C25">
        <v>17095</v>
      </c>
      <c r="D25">
        <v>41257</v>
      </c>
      <c r="E25">
        <v>77352</v>
      </c>
      <c r="F25">
        <v>123423</v>
      </c>
      <c r="G25">
        <v>226214.61000000002</v>
      </c>
      <c r="H25">
        <v>500371.83</v>
      </c>
      <c r="I25">
        <v>147297.35</v>
      </c>
    </row>
    <row r="26" spans="1:9" x14ac:dyDescent="0.25">
      <c r="A26" t="s">
        <v>33</v>
      </c>
      <c r="B26">
        <v>0</v>
      </c>
      <c r="C26">
        <v>0</v>
      </c>
      <c r="D26">
        <v>0</v>
      </c>
      <c r="E26">
        <v>0</v>
      </c>
      <c r="F26">
        <v>0</v>
      </c>
      <c r="G26">
        <v>0</v>
      </c>
      <c r="H26">
        <v>79809.759999999995</v>
      </c>
      <c r="I26">
        <v>93600.21</v>
      </c>
    </row>
    <row r="27" spans="1:9" x14ac:dyDescent="0.25">
      <c r="A27" t="s">
        <v>34</v>
      </c>
      <c r="B27">
        <v>573</v>
      </c>
      <c r="C27">
        <v>1517</v>
      </c>
      <c r="D27">
        <v>2944</v>
      </c>
      <c r="E27">
        <v>5391</v>
      </c>
      <c r="F27">
        <v>9753</v>
      </c>
      <c r="G27">
        <v>15012.240000000002</v>
      </c>
      <c r="H27">
        <v>28633.329999999998</v>
      </c>
      <c r="I27">
        <v>9125.5499999999993</v>
      </c>
    </row>
    <row r="28" spans="1:9" x14ac:dyDescent="0.25">
      <c r="A28" t="s">
        <v>35</v>
      </c>
      <c r="B28">
        <v>12039</v>
      </c>
      <c r="C28">
        <v>27042</v>
      </c>
      <c r="D28">
        <v>61305</v>
      </c>
      <c r="E28">
        <v>113782</v>
      </c>
      <c r="F28">
        <v>190583</v>
      </c>
      <c r="G28">
        <v>332881.49</v>
      </c>
      <c r="H28">
        <v>722021.52</v>
      </c>
      <c r="I28">
        <v>215756.18</v>
      </c>
    </row>
    <row r="29" spans="1:9" x14ac:dyDescent="0.25">
      <c r="A29" t="s">
        <v>36</v>
      </c>
      <c r="B29">
        <v>0</v>
      </c>
      <c r="C29">
        <v>0</v>
      </c>
      <c r="D29">
        <v>0</v>
      </c>
      <c r="E29">
        <v>0</v>
      </c>
      <c r="F29">
        <v>16821</v>
      </c>
      <c r="G29">
        <v>38395.839999999997</v>
      </c>
      <c r="H29">
        <v>79125.51999999999</v>
      </c>
      <c r="I29">
        <v>25739.33</v>
      </c>
    </row>
    <row r="30" spans="1:9" x14ac:dyDescent="0.25">
      <c r="A30" t="s">
        <v>37</v>
      </c>
      <c r="B30">
        <v>7939</v>
      </c>
      <c r="C30">
        <v>15432</v>
      </c>
      <c r="D30">
        <v>30653</v>
      </c>
      <c r="E30">
        <v>64051</v>
      </c>
      <c r="F30">
        <v>122563</v>
      </c>
      <c r="G30">
        <v>213705.2</v>
      </c>
      <c r="H30">
        <v>418600.69</v>
      </c>
      <c r="I30">
        <v>113100.22</v>
      </c>
    </row>
    <row r="31" spans="1:9" x14ac:dyDescent="0.25">
      <c r="A31" t="s">
        <v>38</v>
      </c>
      <c r="B31">
        <v>0</v>
      </c>
      <c r="C31">
        <v>0</v>
      </c>
      <c r="D31">
        <v>0</v>
      </c>
      <c r="E31">
        <v>12594</v>
      </c>
      <c r="F31">
        <v>24253</v>
      </c>
      <c r="G31">
        <v>49704.43</v>
      </c>
      <c r="H31">
        <v>101410.25</v>
      </c>
      <c r="I31">
        <v>30402.09</v>
      </c>
    </row>
    <row r="32" spans="1:9" x14ac:dyDescent="0.25">
      <c r="A32" t="s">
        <v>39</v>
      </c>
      <c r="B32">
        <v>0</v>
      </c>
      <c r="C32">
        <v>0</v>
      </c>
      <c r="D32">
        <v>0</v>
      </c>
      <c r="E32">
        <v>0</v>
      </c>
      <c r="F32">
        <v>0</v>
      </c>
      <c r="G32">
        <v>11575.949999999999</v>
      </c>
      <c r="H32">
        <v>19351.55</v>
      </c>
      <c r="I32">
        <v>5598.33</v>
      </c>
    </row>
    <row r="34" spans="1:9" x14ac:dyDescent="0.25">
      <c r="A34" s="2" t="s">
        <v>48</v>
      </c>
      <c r="B34" t="s">
        <v>63</v>
      </c>
      <c r="C34" t="s">
        <v>64</v>
      </c>
      <c r="D34" t="s">
        <v>65</v>
      </c>
      <c r="E34" t="s">
        <v>66</v>
      </c>
      <c r="F34" t="s">
        <v>67</v>
      </c>
      <c r="G34" t="s">
        <v>68</v>
      </c>
      <c r="H34" t="s">
        <v>69</v>
      </c>
      <c r="I34" t="s">
        <v>70</v>
      </c>
    </row>
    <row r="35" spans="1:9" x14ac:dyDescent="0.25">
      <c r="A35" s="3" t="s">
        <v>62</v>
      </c>
      <c r="B35">
        <v>8559</v>
      </c>
      <c r="C35">
        <v>18428</v>
      </c>
      <c r="D35">
        <v>36679</v>
      </c>
      <c r="E35">
        <v>74532</v>
      </c>
      <c r="F35">
        <v>134990</v>
      </c>
      <c r="G35">
        <v>255639.15</v>
      </c>
      <c r="H35">
        <v>480335.12</v>
      </c>
      <c r="I35">
        <v>97424.78</v>
      </c>
    </row>
    <row r="36" spans="1:9" x14ac:dyDescent="0.25">
      <c r="A36" s="3" t="s">
        <v>49</v>
      </c>
      <c r="B36">
        <v>8559</v>
      </c>
      <c r="C36">
        <v>18428</v>
      </c>
      <c r="D36">
        <v>36679</v>
      </c>
      <c r="E36">
        <v>74532</v>
      </c>
      <c r="F36">
        <v>134990</v>
      </c>
      <c r="G36">
        <v>255639.15</v>
      </c>
      <c r="H36">
        <v>480335.12</v>
      </c>
      <c r="I36">
        <v>97424.78</v>
      </c>
    </row>
  </sheetData>
  <pageMargins left="0.7" right="0.7" top="0.75" bottom="0.75" header="0.3" footer="0.3"/>
  <drawing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2BC31-6FA5-40E3-B843-664778BCFE72}">
  <dimension ref="A1:B33"/>
  <sheetViews>
    <sheetView workbookViewId="0"/>
  </sheetViews>
  <sheetFormatPr defaultRowHeight="15" x14ac:dyDescent="0.25"/>
  <cols>
    <col min="1" max="1" width="31.5703125" customWidth="1"/>
    <col min="2" max="2" width="34.5703125" customWidth="1"/>
  </cols>
  <sheetData>
    <row r="1" spans="1:2" ht="33" customHeight="1" x14ac:dyDescent="0.25">
      <c r="A1" t="s">
        <v>91</v>
      </c>
    </row>
    <row r="2" spans="1:2" x14ac:dyDescent="0.25">
      <c r="A2" t="s">
        <v>51</v>
      </c>
      <c r="B2" t="s">
        <v>54</v>
      </c>
    </row>
    <row r="3" spans="1:2" x14ac:dyDescent="0.25">
      <c r="A3" s="4" t="str">
        <f>Table_capital_expendtr[[#This Row],[State]]</f>
        <v xml:space="preserve">Andhra Pradesh </v>
      </c>
      <c r="B3">
        <f>SUM(social_sector_expnditur!B3:I4)</f>
        <v>560074</v>
      </c>
    </row>
    <row r="4" spans="1:2" x14ac:dyDescent="0.25">
      <c r="A4" s="4" t="str">
        <f>Table_capital_expendtr[[#This Row],[State]]</f>
        <v>Arunachal Pradesh</v>
      </c>
      <c r="B4">
        <f>SUM(social_sector_expnditur!B4:I5)</f>
        <v>201608</v>
      </c>
    </row>
    <row r="5" spans="1:2" x14ac:dyDescent="0.25">
      <c r="A5" s="4" t="str">
        <f>Table_capital_expendtr[[#This Row],[State]]</f>
        <v>Assam</v>
      </c>
      <c r="B5">
        <f>SUM(social_sector_expnditur!B5:I6)</f>
        <v>560048</v>
      </c>
    </row>
    <row r="6" spans="1:2" x14ac:dyDescent="0.25">
      <c r="A6" s="4" t="str">
        <f>Table_capital_expendtr[[#This Row],[State]]</f>
        <v>Bihar</v>
      </c>
      <c r="B6">
        <f>SUM(social_sector_expnditur!B6:I7)</f>
        <v>568344</v>
      </c>
    </row>
    <row r="7" spans="1:2" x14ac:dyDescent="0.25">
      <c r="A7" s="4" t="str">
        <f>Table_capital_expendtr[[#This Row],[State]]</f>
        <v>Chhattisgarh</v>
      </c>
      <c r="B7">
        <f>SUM(social_sector_expnditur!B7:I8)</f>
        <v>213434</v>
      </c>
    </row>
    <row r="8" spans="1:2" x14ac:dyDescent="0.25">
      <c r="A8" s="4" t="str">
        <f>Table_capital_expendtr[[#This Row],[State]]</f>
        <v>Goa</v>
      </c>
      <c r="B8">
        <f>SUM(social_sector_expnditur!B8:I9)</f>
        <v>455550</v>
      </c>
    </row>
    <row r="9" spans="1:2" x14ac:dyDescent="0.25">
      <c r="A9" s="4" t="str">
        <f>Table_capital_expendtr[[#This Row],[State]]</f>
        <v>Gujarat</v>
      </c>
      <c r="B9">
        <f>SUM(social_sector_expnditur!B9:I10)</f>
        <v>625314</v>
      </c>
    </row>
    <row r="10" spans="1:2" x14ac:dyDescent="0.25">
      <c r="A10" s="4" t="str">
        <f>Table_capital_expendtr[[#This Row],[State]]</f>
        <v>Haryana</v>
      </c>
      <c r="B10">
        <f>SUM(social_sector_expnditur!B10:I11)</f>
        <v>289467</v>
      </c>
    </row>
    <row r="11" spans="1:2" x14ac:dyDescent="0.25">
      <c r="A11" s="4" t="str">
        <f>Table_capital_expendtr[[#This Row],[State]]</f>
        <v>Himachal Pradesh</v>
      </c>
      <c r="B11">
        <f>SUM(social_sector_expnditur!B11:I12)</f>
        <v>205009</v>
      </c>
    </row>
    <row r="12" spans="1:2" x14ac:dyDescent="0.25">
      <c r="A12" s="4" t="str">
        <f>Table_capital_expendtr[[#This Row],[State]]</f>
        <v>Jammu &amp; Kashmir</v>
      </c>
      <c r="B12">
        <f>SUM(social_sector_expnditur!B12:I13)</f>
        <v>255881</v>
      </c>
    </row>
    <row r="13" spans="1:2" x14ac:dyDescent="0.25">
      <c r="A13" s="4" t="str">
        <f>Table_capital_expendtr[[#This Row],[State]]</f>
        <v>Jharkhand</v>
      </c>
      <c r="B13">
        <f>SUM(social_sector_expnditur!B13:I14)</f>
        <v>573043</v>
      </c>
    </row>
    <row r="14" spans="1:2" x14ac:dyDescent="0.25">
      <c r="A14" s="4" t="str">
        <f>Table_capital_expendtr[[#This Row],[State]]</f>
        <v>Karnataka</v>
      </c>
      <c r="B14">
        <f>SUM(social_sector_expnditur!B14:I15)</f>
        <v>692394</v>
      </c>
    </row>
    <row r="15" spans="1:2" x14ac:dyDescent="0.25">
      <c r="A15" s="4" t="str">
        <f>Table_capital_expendtr[[#This Row],[State]]</f>
        <v>Kerala</v>
      </c>
      <c r="B15">
        <f>SUM(social_sector_expnditur!B15:I16)</f>
        <v>650807</v>
      </c>
    </row>
    <row r="16" spans="1:2" x14ac:dyDescent="0.25">
      <c r="A16" s="4" t="str">
        <f>Table_capital_expendtr[[#This Row],[State]]</f>
        <v>Madhya Pradesh</v>
      </c>
      <c r="B16">
        <f>SUM(social_sector_expnditur!B16:I17)</f>
        <v>1214993</v>
      </c>
    </row>
    <row r="17" spans="1:2" x14ac:dyDescent="0.25">
      <c r="A17" s="4" t="str">
        <f>Table_capital_expendtr[[#This Row],[State]]</f>
        <v>Maharashtra</v>
      </c>
      <c r="B17">
        <f>SUM(social_sector_expnditur!B17:I18)</f>
        <v>852754</v>
      </c>
    </row>
    <row r="18" spans="1:2" x14ac:dyDescent="0.25">
      <c r="A18" s="4" t="str">
        <f>Table_capital_expendtr[[#This Row],[State]]</f>
        <v>Manipur</v>
      </c>
      <c r="B18">
        <f>SUM(social_sector_expnditur!B18:I19)</f>
        <v>60323</v>
      </c>
    </row>
    <row r="19" spans="1:2" x14ac:dyDescent="0.25">
      <c r="A19" s="4" t="str">
        <f>Table_capital_expendtr[[#This Row],[State]]</f>
        <v>Meghalaya</v>
      </c>
      <c r="B19">
        <f>SUM(social_sector_expnditur!B19:I20)</f>
        <v>56222</v>
      </c>
    </row>
    <row r="20" spans="1:2" x14ac:dyDescent="0.25">
      <c r="A20" s="4" t="str">
        <f>Table_capital_expendtr[[#This Row],[State]]</f>
        <v>Mizoram</v>
      </c>
      <c r="B20">
        <f>SUM(social_sector_expnditur!B20:I21)</f>
        <v>51547</v>
      </c>
    </row>
    <row r="21" spans="1:2" x14ac:dyDescent="0.25">
      <c r="A21" s="4" t="str">
        <f>Table_capital_expendtr[[#This Row],[State]]</f>
        <v>Nagaland</v>
      </c>
      <c r="B21">
        <f>SUM(social_sector_expnditur!B21:I22)</f>
        <v>269834</v>
      </c>
    </row>
    <row r="22" spans="1:2" x14ac:dyDescent="0.25">
      <c r="A22" s="4" t="str">
        <f>Table_capital_expendtr[[#This Row],[State]]</f>
        <v>Odisha</v>
      </c>
      <c r="B22">
        <f>SUM(social_sector_expnditur!B22:I23)</f>
        <v>391351</v>
      </c>
    </row>
    <row r="23" spans="1:2" x14ac:dyDescent="0.25">
      <c r="A23" s="4" t="str">
        <f>Table_capital_expendtr[[#This Row],[State]]</f>
        <v>Punjab</v>
      </c>
      <c r="B23">
        <f>SUM(social_sector_expnditur!B23:I24)</f>
        <v>568884</v>
      </c>
    </row>
    <row r="24" spans="1:2" x14ac:dyDescent="0.25">
      <c r="A24" s="4" t="str">
        <f>Table_capital_expendtr[[#This Row],[State]]</f>
        <v>Rajasthan</v>
      </c>
      <c r="B24">
        <f>SUM(social_sector_expnditur!B24:I25)</f>
        <v>437872</v>
      </c>
    </row>
    <row r="25" spans="1:2" x14ac:dyDescent="0.25">
      <c r="A25" s="4" t="str">
        <f>Table_capital_expendtr[[#This Row],[State]]</f>
        <v>Sikkim</v>
      </c>
      <c r="B25">
        <f>SUM(social_sector_expnditur!B25:I26)</f>
        <v>564655</v>
      </c>
    </row>
    <row r="26" spans="1:2" x14ac:dyDescent="0.25">
      <c r="A26" s="4" t="str">
        <f>Table_capital_expendtr[[#This Row],[State]]</f>
        <v>Tamil Nadu</v>
      </c>
      <c r="B26">
        <f>SUM(social_sector_expnditur!B26:I27)</f>
        <v>598757</v>
      </c>
    </row>
    <row r="27" spans="1:2" x14ac:dyDescent="0.25">
      <c r="A27" s="4" t="str">
        <f>Table_capital_expendtr[[#This Row],[State]]</f>
        <v>Telangana</v>
      </c>
      <c r="B27">
        <f>SUM(social_sector_expnditur!B27:I28)</f>
        <v>93423</v>
      </c>
    </row>
    <row r="28" spans="1:2" x14ac:dyDescent="0.25">
      <c r="A28" s="4" t="str">
        <f>Table_capital_expendtr[[#This Row],[State]]</f>
        <v>Tripura</v>
      </c>
      <c r="B28">
        <f>SUM(social_sector_expnditur!B28:I29)</f>
        <v>832761</v>
      </c>
    </row>
    <row r="29" spans="1:2" x14ac:dyDescent="0.25">
      <c r="A29" s="4" t="str">
        <f>Table_capital_expendtr[[#This Row],[State]]</f>
        <v>Uttar Pradesh</v>
      </c>
      <c r="B29">
        <f>SUM(social_sector_expnditur!B29:I30)</f>
        <v>878968</v>
      </c>
    </row>
    <row r="30" spans="1:2" x14ac:dyDescent="0.25">
      <c r="A30" s="4" t="str">
        <f>Table_capital_expendtr[[#This Row],[State]]</f>
        <v>Uttarakhand</v>
      </c>
      <c r="B30">
        <f>SUM(social_sector_expnditur!B30:I31)</f>
        <v>554620</v>
      </c>
    </row>
    <row r="31" spans="1:2" x14ac:dyDescent="0.25">
      <c r="A31" s="4" t="str">
        <f>Table_capital_expendtr[[#This Row],[State]]</f>
        <v>West Bengal</v>
      </c>
      <c r="B31">
        <f>SUM(social_sector_expnditur!B31:I32)</f>
        <v>623679</v>
      </c>
    </row>
    <row r="32" spans="1:2" x14ac:dyDescent="0.25">
      <c r="A32" s="4" t="str">
        <f>Table_capital_expendtr[[#This Row],[State]]</f>
        <v>Delhi</v>
      </c>
      <c r="B32">
        <f>SUM(social_sector_expnditur!B32:I33)</f>
        <v>174133</v>
      </c>
    </row>
    <row r="33" spans="1:2" x14ac:dyDescent="0.25">
      <c r="A33" s="4" t="str">
        <f>Table_capital_expendtr[[#This Row],[State]]</f>
        <v>Puducherry</v>
      </c>
      <c r="B33">
        <f>SUM(social_sector_expnditur!B33:I34)</f>
        <v>16574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95E51-6B03-49D4-81D6-B7768EEBF55A}">
  <dimension ref="A1:B33"/>
  <sheetViews>
    <sheetView workbookViewId="0"/>
  </sheetViews>
  <sheetFormatPr defaultRowHeight="15" x14ac:dyDescent="0.25"/>
  <cols>
    <col min="1" max="1" width="25.85546875" customWidth="1"/>
    <col min="2" max="2" width="21.28515625" customWidth="1"/>
  </cols>
  <sheetData>
    <row r="1" spans="1:2" ht="28.5" customHeight="1" x14ac:dyDescent="0.25"/>
    <row r="2" spans="1:2" x14ac:dyDescent="0.25">
      <c r="A2" t="s">
        <v>51</v>
      </c>
      <c r="B2" t="s">
        <v>55</v>
      </c>
    </row>
    <row r="3" spans="1:2" x14ac:dyDescent="0.25">
      <c r="A3" s="4" t="str">
        <f>Table_capital_expendtr[[#This Row],[State]]</f>
        <v xml:space="preserve">Andhra Pradesh </v>
      </c>
      <c r="B3" s="5">
        <f>SUM(Table_revenue_deficts[[#This Row],[1980_85]:[2015_16]])</f>
        <v>34198.999993896483</v>
      </c>
    </row>
    <row r="4" spans="1:2" x14ac:dyDescent="0.25">
      <c r="A4" s="4" t="str">
        <f>Table_capital_expendtr[[#This Row],[State]]</f>
        <v>Arunachal Pradesh</v>
      </c>
      <c r="B4" s="5">
        <f>SUM(Table_revenue_deficts[[#This Row],[1980_85]:[2015_16]])</f>
        <v>-10220.1</v>
      </c>
    </row>
    <row r="5" spans="1:2" x14ac:dyDescent="0.25">
      <c r="A5" s="4" t="str">
        <f>Table_capital_expendtr[[#This Row],[State]]</f>
        <v>Assam</v>
      </c>
      <c r="B5" s="5">
        <f>SUM(Table_revenue_deficts[[#This Row],[1980_85]:[2015_16]])</f>
        <v>-8439.2999984741218</v>
      </c>
    </row>
    <row r="6" spans="1:2" x14ac:dyDescent="0.25">
      <c r="A6" s="4" t="str">
        <f>Table_capital_expendtr[[#This Row],[State]]</f>
        <v>Bihar</v>
      </c>
      <c r="B6" s="5">
        <f>SUM(Table_revenue_deficts[[#This Row],[1980_85]:[2015_16]])</f>
        <v>-28124.699999237062</v>
      </c>
    </row>
    <row r="7" spans="1:2" x14ac:dyDescent="0.25">
      <c r="A7" s="4" t="str">
        <f>Table_capital_expendtr[[#This Row],[State]]</f>
        <v>Chhattisgarh</v>
      </c>
      <c r="B7" s="5">
        <f>SUM(Table_revenue_deficts[[#This Row],[1980_85]:[2015_16]])</f>
        <v>-23961.7</v>
      </c>
    </row>
    <row r="8" spans="1:2" x14ac:dyDescent="0.25">
      <c r="A8" s="4" t="str">
        <f>Table_capital_expendtr[[#This Row],[State]]</f>
        <v>Goa</v>
      </c>
      <c r="B8" s="5">
        <f>SUM(Table_revenue_deficts[[#This Row],[1980_85]:[2015_16]])</f>
        <v>-6.7000000000000455</v>
      </c>
    </row>
    <row r="9" spans="1:2" x14ac:dyDescent="0.25">
      <c r="A9" s="4" t="str">
        <f>Table_capital_expendtr[[#This Row],[State]]</f>
        <v>Gujarat</v>
      </c>
      <c r="B9" s="5">
        <f>SUM(Table_revenue_deficts[[#This Row],[1980_85]:[2015_16]])</f>
        <v>15674.599996948244</v>
      </c>
    </row>
    <row r="10" spans="1:2" x14ac:dyDescent="0.25">
      <c r="A10" s="4" t="str">
        <f>Table_capital_expendtr[[#This Row],[State]]</f>
        <v>Haryana</v>
      </c>
      <c r="B10" s="5">
        <f>SUM(Table_revenue_deficts[[#This Row],[1980_85]:[2015_16]])</f>
        <v>40208.500000762942</v>
      </c>
    </row>
    <row r="11" spans="1:2" x14ac:dyDescent="0.25">
      <c r="A11" s="4" t="str">
        <f>Table_capital_expendtr[[#This Row],[State]]</f>
        <v>Himachal Pradesh</v>
      </c>
      <c r="B11" s="5">
        <f>SUM(Table_revenue_deficts[[#This Row],[1980_85]:[2015_16]])</f>
        <v>11886.69999961853</v>
      </c>
    </row>
    <row r="12" spans="1:2" x14ac:dyDescent="0.25">
      <c r="A12" s="4" t="str">
        <f>Table_capital_expendtr[[#This Row],[State]]</f>
        <v>Jammu &amp; Kashmir</v>
      </c>
      <c r="B12" s="5">
        <f>SUM(Table_revenue_deficts[[#This Row],[1980_85]:[2015_16]])</f>
        <v>-33465.300000000003</v>
      </c>
    </row>
    <row r="13" spans="1:2" x14ac:dyDescent="0.25">
      <c r="A13" s="4" t="str">
        <f>Table_capital_expendtr[[#This Row],[State]]</f>
        <v>Jharkhand</v>
      </c>
      <c r="B13" s="5">
        <f>SUM(Table_revenue_deficts[[#This Row],[1980_85]:[2015_16]])</f>
        <v>-12993</v>
      </c>
    </row>
    <row r="14" spans="1:2" x14ac:dyDescent="0.25">
      <c r="A14" s="4" t="str">
        <f>Table_capital_expendtr[[#This Row],[State]]</f>
        <v>Karnataka</v>
      </c>
      <c r="B14" s="5">
        <f>SUM(Table_revenue_deficts[[#This Row],[1980_85]:[2015_16]])</f>
        <v>-13921.100001525878</v>
      </c>
    </row>
    <row r="15" spans="1:2" x14ac:dyDescent="0.25">
      <c r="A15" s="4" t="str">
        <f>Table_capital_expendtr[[#This Row],[State]]</f>
        <v>Kerala</v>
      </c>
      <c r="B15" s="5">
        <f>SUM(Table_revenue_deficts[[#This Row],[1980_85]:[2015_16]])</f>
        <v>96485.700000762939</v>
      </c>
    </row>
    <row r="16" spans="1:2" x14ac:dyDescent="0.25">
      <c r="A16" s="4" t="str">
        <f>Table_capital_expendtr[[#This Row],[State]]</f>
        <v>Madhya Pradesh</v>
      </c>
      <c r="B16" s="5">
        <f>SUM(Table_revenue_deficts[[#This Row],[1980_85]:[2015_16]])</f>
        <v>-43640.600003051761</v>
      </c>
    </row>
    <row r="17" spans="1:2" x14ac:dyDescent="0.25">
      <c r="A17" s="4" t="str">
        <f>Table_capital_expendtr[[#This Row],[State]]</f>
        <v>Maharashtra</v>
      </c>
      <c r="B17" s="5">
        <f>SUM(Table_revenue_deficts[[#This Row],[1980_85]:[2015_16]])</f>
        <v>70164.599993896481</v>
      </c>
    </row>
    <row r="18" spans="1:2" x14ac:dyDescent="0.25">
      <c r="A18" s="4" t="str">
        <f>Table_capital_expendtr[[#This Row],[State]]</f>
        <v>Manipur</v>
      </c>
      <c r="B18" s="5">
        <f>SUM(Table_revenue_deficts[[#This Row],[1980_85]:[2015_16]])</f>
        <v>-11562.999999237061</v>
      </c>
    </row>
    <row r="19" spans="1:2" x14ac:dyDescent="0.25">
      <c r="A19" s="4" t="str">
        <f>Table_capital_expendtr[[#This Row],[State]]</f>
        <v>Meghalaya</v>
      </c>
      <c r="B19" s="5">
        <f>SUM(Table_revenue_deficts[[#This Row],[1980_85]:[2015_16]])</f>
        <v>-5207.5000001907347</v>
      </c>
    </row>
    <row r="20" spans="1:2" x14ac:dyDescent="0.25">
      <c r="A20" s="4" t="str">
        <f>Table_capital_expendtr[[#This Row],[State]]</f>
        <v>Mizoram</v>
      </c>
      <c r="B20" s="5">
        <f>SUM(Table_revenue_deficts[[#This Row],[1980_85]:[2015_16]])</f>
        <v>-1736.3000000000002</v>
      </c>
    </row>
    <row r="21" spans="1:2" x14ac:dyDescent="0.25">
      <c r="A21" s="4" t="str">
        <f>Table_capital_expendtr[[#This Row],[State]]</f>
        <v>Nagaland</v>
      </c>
      <c r="B21" s="5">
        <f>SUM(Table_revenue_deficts[[#This Row],[1980_85]:[2015_16]])</f>
        <v>-6327.3</v>
      </c>
    </row>
    <row r="22" spans="1:2" x14ac:dyDescent="0.25">
      <c r="A22" s="4" t="str">
        <f>Table_capital_expendtr[[#This Row],[State]]</f>
        <v>Odisha</v>
      </c>
      <c r="B22" s="5">
        <f>SUM(Table_revenue_deficts[[#This Row],[1980_85]:[2015_16]])</f>
        <v>-21487.300000000003</v>
      </c>
    </row>
    <row r="23" spans="1:2" x14ac:dyDescent="0.25">
      <c r="A23" s="4" t="str">
        <f>Table_capital_expendtr[[#This Row],[State]]</f>
        <v>Punjab</v>
      </c>
      <c r="B23" s="5">
        <f>SUM(Table_revenue_deficts[[#This Row],[1980_85]:[2015_16]])</f>
        <v>83609.7</v>
      </c>
    </row>
    <row r="24" spans="1:2" x14ac:dyDescent="0.25">
      <c r="A24" s="4" t="str">
        <f>Table_capital_expendtr[[#This Row],[State]]</f>
        <v>Rajasthan</v>
      </c>
      <c r="B24" s="5">
        <f>SUM(Table_revenue_deficts[[#This Row],[1980_85]:[2015_16]])</f>
        <v>26667.8</v>
      </c>
    </row>
    <row r="25" spans="1:2" x14ac:dyDescent="0.25">
      <c r="A25" s="4" t="str">
        <f>Table_capital_expendtr[[#This Row],[State]]</f>
        <v>Sikkim</v>
      </c>
      <c r="B25" s="5">
        <f>SUM(Table_revenue_deficts[[#This Row],[1980_85]:[2015_16]])</f>
        <v>-6909.3000001907349</v>
      </c>
    </row>
    <row r="26" spans="1:2" x14ac:dyDescent="0.25">
      <c r="A26" s="4" t="str">
        <f>Table_capital_expendtr[[#This Row],[State]]</f>
        <v>Tamil Nadu</v>
      </c>
      <c r="B26" s="5">
        <f>SUM(Table_revenue_deficts[[#This Row],[1980_85]:[2015_16]])</f>
        <v>31860.499998474123</v>
      </c>
    </row>
    <row r="27" spans="1:2" x14ac:dyDescent="0.25">
      <c r="A27" s="4" t="str">
        <f>Table_capital_expendtr[[#This Row],[State]]</f>
        <v>Telangana</v>
      </c>
      <c r="B27" s="5">
        <f>SUM(Table_revenue_deficts[[#This Row],[1980_85]:[2015_16]])</f>
        <v>-530</v>
      </c>
    </row>
    <row r="28" spans="1:2" x14ac:dyDescent="0.25">
      <c r="A28" s="4" t="str">
        <f>Table_capital_expendtr[[#This Row],[State]]</f>
        <v>Tripura</v>
      </c>
      <c r="B28" s="5">
        <f>SUM(Table_revenue_deficts[[#This Row],[1980_85]:[2015_16]])</f>
        <v>-17596.499999809264</v>
      </c>
    </row>
    <row r="29" spans="1:2" x14ac:dyDescent="0.25">
      <c r="A29" s="4" t="str">
        <f>Table_capital_expendtr[[#This Row],[State]]</f>
        <v>Uttar Pradesh</v>
      </c>
      <c r="B29" s="5">
        <f>SUM(Table_revenue_deficts[[#This Row],[1980_85]:[2015_16]])</f>
        <v>-31976.399993896484</v>
      </c>
    </row>
    <row r="30" spans="1:2" x14ac:dyDescent="0.25">
      <c r="A30" s="4" t="str">
        <f>Table_capital_expendtr[[#This Row],[State]]</f>
        <v>Uttarakhand</v>
      </c>
      <c r="B30" s="5">
        <f>SUM(Table_revenue_deficts[[#This Row],[1980_85]:[2015_16]])</f>
        <v>-4072</v>
      </c>
    </row>
    <row r="31" spans="1:2" x14ac:dyDescent="0.25">
      <c r="A31" s="4" t="str">
        <f>Table_capital_expendtr[[#This Row],[State]]</f>
        <v>West Bengal</v>
      </c>
      <c r="B31" s="5">
        <f>SUM(Table_revenue_deficts[[#This Row],[1980_85]:[2015_16]])</f>
        <v>202991.99999389649</v>
      </c>
    </row>
    <row r="32" spans="1:2" x14ac:dyDescent="0.25">
      <c r="A32" s="4" t="str">
        <f>Table_capital_expendtr[[#This Row],[State]]</f>
        <v>Delhi</v>
      </c>
      <c r="B32" s="5">
        <f>SUM(Table_revenue_deficts[[#This Row],[1980_85]:[2015_16]])</f>
        <v>-78822.7</v>
      </c>
    </row>
    <row r="33" spans="1:2" x14ac:dyDescent="0.25">
      <c r="A33" s="4" t="str">
        <f>Table_capital_expendtr[[#This Row],[State]]</f>
        <v>Puducherry</v>
      </c>
      <c r="B33" s="5">
        <f>SUM(Table_revenue_deficts[[#This Row],[1980_85]:[2015_16]])</f>
        <v>1241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F1626-B49E-4716-94C5-9F7D7194C805}">
  <dimension ref="A1:B33"/>
  <sheetViews>
    <sheetView workbookViewId="0"/>
  </sheetViews>
  <sheetFormatPr defaultRowHeight="15" x14ac:dyDescent="0.25"/>
  <cols>
    <col min="1" max="1" width="25.85546875" customWidth="1"/>
    <col min="2" max="2" width="19.42578125" customWidth="1"/>
  </cols>
  <sheetData>
    <row r="1" spans="1:2" ht="37.5" customHeight="1" x14ac:dyDescent="0.25"/>
    <row r="2" spans="1:2" x14ac:dyDescent="0.25">
      <c r="A2" t="s">
        <v>51</v>
      </c>
      <c r="B2" t="s">
        <v>56</v>
      </c>
    </row>
    <row r="3" spans="1:2" x14ac:dyDescent="0.25">
      <c r="A3" s="4" t="str">
        <f>Table_capital_expendtr[[#This Row],[State]]</f>
        <v xml:space="preserve">Andhra Pradesh </v>
      </c>
      <c r="B3">
        <f>SUM(Table_own_tax_revnu[[#This Row],[1980_84]:[2015_16]])</f>
        <v>575375</v>
      </c>
    </row>
    <row r="4" spans="1:2" x14ac:dyDescent="0.25">
      <c r="A4" s="4" t="str">
        <f>Table_capital_expendtr[[#This Row],[State]]</f>
        <v>Arunachal Pradesh</v>
      </c>
      <c r="B4">
        <f>SUM(Table_own_tax_revnu[[#This Row],[1980_84]:[2015_16]])</f>
        <v>3070</v>
      </c>
    </row>
    <row r="5" spans="1:2" x14ac:dyDescent="0.25">
      <c r="A5" s="4" t="str">
        <f>Table_capital_expendtr[[#This Row],[State]]</f>
        <v>Assam</v>
      </c>
      <c r="B5">
        <f>SUM(Table_own_tax_revnu[[#This Row],[1980_84]:[2015_16]])</f>
        <v>92540</v>
      </c>
    </row>
    <row r="6" spans="1:2" x14ac:dyDescent="0.25">
      <c r="A6" s="4" t="str">
        <f>Table_capital_expendtr[[#This Row],[State]]</f>
        <v>Bihar</v>
      </c>
      <c r="B6">
        <f>SUM(Table_own_tax_revnu[[#This Row],[1980_84]:[2015_16]])</f>
        <v>183185</v>
      </c>
    </row>
    <row r="7" spans="1:2" x14ac:dyDescent="0.25">
      <c r="A7" s="4" t="str">
        <f>Table_capital_expendtr[[#This Row],[State]]</f>
        <v>Chhattisgarh</v>
      </c>
      <c r="B7">
        <f>SUM(Table_own_tax_revnu[[#This Row],[1980_84]:[2015_16]])</f>
        <v>124630</v>
      </c>
    </row>
    <row r="8" spans="1:2" x14ac:dyDescent="0.25">
      <c r="A8" s="4" t="str">
        <f>Table_capital_expendtr[[#This Row],[State]]</f>
        <v>Goa</v>
      </c>
      <c r="B8">
        <f>SUM(Table_own_tax_revnu[[#This Row],[1980_84]:[2015_16]])</f>
        <v>32560</v>
      </c>
    </row>
    <row r="9" spans="1:2" x14ac:dyDescent="0.25">
      <c r="A9" s="4" t="str">
        <f>Table_capital_expendtr[[#This Row],[State]]</f>
        <v>Gujarat</v>
      </c>
      <c r="B9">
        <f>SUM(Table_own_tax_revnu[[#This Row],[1980_84]:[2015_16]])</f>
        <v>542560</v>
      </c>
    </row>
    <row r="10" spans="1:2" x14ac:dyDescent="0.25">
      <c r="A10" s="4" t="str">
        <f>Table_capital_expendtr[[#This Row],[State]]</f>
        <v>Haryana</v>
      </c>
      <c r="B10">
        <f>SUM(Table_own_tax_revnu[[#This Row],[1980_84]:[2015_16]])</f>
        <v>259991</v>
      </c>
    </row>
    <row r="11" spans="1:2" x14ac:dyDescent="0.25">
      <c r="A11" s="4" t="str">
        <f>Table_capital_expendtr[[#This Row],[State]]</f>
        <v>Himachal Pradesh</v>
      </c>
      <c r="B11">
        <f>SUM(Table_own_tax_revnu[[#This Row],[1980_84]:[2015_16]])</f>
        <v>48558</v>
      </c>
    </row>
    <row r="12" spans="1:2" x14ac:dyDescent="0.25">
      <c r="A12" s="4" t="str">
        <f>Table_capital_expendtr[[#This Row],[State]]</f>
        <v>Jammu &amp; Kashmir</v>
      </c>
      <c r="B12">
        <f>SUM(Table_own_tax_revnu[[#This Row],[1980_84]:[2015_16]])</f>
        <v>55466</v>
      </c>
    </row>
    <row r="13" spans="1:2" x14ac:dyDescent="0.25">
      <c r="A13" s="4" t="str">
        <f>Table_capital_expendtr[[#This Row],[State]]</f>
        <v>Jharkhand</v>
      </c>
      <c r="B13">
        <f>SUM(Table_own_tax_revnu[[#This Row],[1980_84]:[2015_16]])</f>
        <v>78740</v>
      </c>
    </row>
    <row r="14" spans="1:2" x14ac:dyDescent="0.25">
      <c r="A14" s="4" t="str">
        <f>Table_capital_expendtr[[#This Row],[State]]</f>
        <v>Karnataka</v>
      </c>
      <c r="B14">
        <f>SUM(Table_own_tax_revnu[[#This Row],[1980_84]:[2015_16]])</f>
        <v>589733</v>
      </c>
    </row>
    <row r="15" spans="1:2" x14ac:dyDescent="0.25">
      <c r="A15" s="4" t="str">
        <f>Table_capital_expendtr[[#This Row],[State]]</f>
        <v>Kerala</v>
      </c>
      <c r="B15">
        <f>SUM(Table_own_tax_revnu[[#This Row],[1980_84]:[2015_16]])</f>
        <v>337067</v>
      </c>
    </row>
    <row r="16" spans="1:2" x14ac:dyDescent="0.25">
      <c r="A16" s="4" t="str">
        <f>Table_capital_expendtr[[#This Row],[State]]</f>
        <v>Madhya Pradesh</v>
      </c>
      <c r="B16">
        <f>SUM(Table_own_tax_revnu[[#This Row],[1980_84]:[2015_16]])</f>
        <v>332172</v>
      </c>
    </row>
    <row r="17" spans="1:2" x14ac:dyDescent="0.25">
      <c r="A17" s="4" t="str">
        <f>Table_capital_expendtr[[#This Row],[State]]</f>
        <v>Maharashtra</v>
      </c>
      <c r="B17">
        <f>SUM(Table_own_tax_revnu[[#This Row],[1980_84]:[2015_16]])</f>
        <v>1103313</v>
      </c>
    </row>
    <row r="18" spans="1:2" x14ac:dyDescent="0.25">
      <c r="A18" s="4" t="str">
        <f>Table_capital_expendtr[[#This Row],[State]]</f>
        <v>Manipur</v>
      </c>
      <c r="B18">
        <f>SUM(Table_own_tax_revnu[[#This Row],[1980_84]:[2015_16]])</f>
        <v>4065</v>
      </c>
    </row>
    <row r="19" spans="1:2" x14ac:dyDescent="0.25">
      <c r="A19" s="4" t="str">
        <f>Table_capital_expendtr[[#This Row],[State]]</f>
        <v>Meghalaya</v>
      </c>
      <c r="B19">
        <f>SUM(Table_own_tax_revnu[[#This Row],[1980_84]:[2015_16]])</f>
        <v>8592</v>
      </c>
    </row>
    <row r="20" spans="1:2" x14ac:dyDescent="0.25">
      <c r="A20" s="4" t="str">
        <f>Table_capital_expendtr[[#This Row],[State]]</f>
        <v>Mizoram</v>
      </c>
      <c r="B20">
        <f>SUM(Table_own_tax_revnu[[#This Row],[1980_84]:[2015_16]])</f>
        <v>1980</v>
      </c>
    </row>
    <row r="21" spans="1:2" x14ac:dyDescent="0.25">
      <c r="A21" s="4" t="str">
        <f>Table_capital_expendtr[[#This Row],[State]]</f>
        <v>Nagaland</v>
      </c>
      <c r="B21">
        <f>SUM(Table_own_tax_revnu[[#This Row],[1980_84]:[2015_16]])</f>
        <v>3372</v>
      </c>
    </row>
    <row r="22" spans="1:2" x14ac:dyDescent="0.25">
      <c r="A22" s="4" t="str">
        <f>Table_capital_expendtr[[#This Row],[State]]</f>
        <v>Odisha</v>
      </c>
      <c r="B22">
        <f>SUM(Table_own_tax_revnu[[#This Row],[1980_84]:[2015_16]])</f>
        <v>160844</v>
      </c>
    </row>
    <row r="23" spans="1:2" x14ac:dyDescent="0.25">
      <c r="A23" s="4" t="str">
        <f>Table_capital_expendtr[[#This Row],[State]]</f>
        <v>Punjab</v>
      </c>
      <c r="B23">
        <f>SUM(Table_own_tax_revnu[[#This Row],[1980_84]:[2015_16]])</f>
        <v>251901</v>
      </c>
    </row>
    <row r="24" spans="1:2" x14ac:dyDescent="0.25">
      <c r="A24" s="4" t="str">
        <f>Table_capital_expendtr[[#This Row],[State]]</f>
        <v>Rajasthan</v>
      </c>
      <c r="B24">
        <f>SUM(Table_own_tax_revnu[[#This Row],[1980_84]:[2015_16]])</f>
        <v>328531</v>
      </c>
    </row>
    <row r="25" spans="1:2" x14ac:dyDescent="0.25">
      <c r="A25" s="4" t="str">
        <f>Table_capital_expendtr[[#This Row],[State]]</f>
        <v>Sikkim</v>
      </c>
      <c r="B25">
        <f>SUM(Table_own_tax_revnu[[#This Row],[1980_84]:[2015_16]])</f>
        <v>4254</v>
      </c>
    </row>
    <row r="26" spans="1:2" x14ac:dyDescent="0.25">
      <c r="A26" s="4" t="str">
        <f>Table_capital_expendtr[[#This Row],[State]]</f>
        <v>Tamil Nadu</v>
      </c>
      <c r="B26">
        <f>SUM(Table_own_tax_revnu[[#This Row],[1980_84]:[2015_16]])</f>
        <v>740496</v>
      </c>
    </row>
    <row r="27" spans="1:2" x14ac:dyDescent="0.25">
      <c r="A27" s="4" t="str">
        <f>Table_capital_expendtr[[#This Row],[State]]</f>
        <v>Telangana</v>
      </c>
      <c r="B27">
        <f>SUM(Table_own_tax_revnu[[#This Row],[1980_84]:[2015_16]])</f>
        <v>46500</v>
      </c>
    </row>
    <row r="28" spans="1:2" x14ac:dyDescent="0.25">
      <c r="A28" s="4" t="str">
        <f>Table_capital_expendtr[[#This Row],[State]]</f>
        <v>Tripura</v>
      </c>
      <c r="B28">
        <f>SUM(Table_own_tax_revnu[[#This Row],[1980_84]:[2015_16]])</f>
        <v>9656</v>
      </c>
    </row>
    <row r="29" spans="1:2" x14ac:dyDescent="0.25">
      <c r="A29" s="4" t="str">
        <f>Table_capital_expendtr[[#This Row],[State]]</f>
        <v>Uttar Pradesh</v>
      </c>
      <c r="B29">
        <f>SUM(Table_own_tax_revnu[[#This Row],[1980_84]:[2015_16]])</f>
        <v>648763</v>
      </c>
    </row>
    <row r="30" spans="1:2" x14ac:dyDescent="0.25">
      <c r="A30" s="4" t="str">
        <f>Table_capital_expendtr[[#This Row],[State]]</f>
        <v>Uttarakhand</v>
      </c>
      <c r="B30">
        <f>SUM(Table_own_tax_revnu[[#This Row],[1980_84]:[2015_16]])</f>
        <v>59980</v>
      </c>
    </row>
    <row r="31" spans="1:2" x14ac:dyDescent="0.25">
      <c r="A31" s="4" t="str">
        <f>Table_capital_expendtr[[#This Row],[State]]</f>
        <v>West Bengal</v>
      </c>
      <c r="B31">
        <f>SUM(Table_own_tax_revnu[[#This Row],[1980_84]:[2015_16]])</f>
        <v>353539</v>
      </c>
    </row>
    <row r="32" spans="1:2" x14ac:dyDescent="0.25">
      <c r="A32" s="4" t="str">
        <f>Table_capital_expendtr[[#This Row],[State]]</f>
        <v>Delhi</v>
      </c>
      <c r="B32">
        <f>SUM(Table_own_tax_revnu[[#This Row],[1980_84]:[2015_16]])</f>
        <v>246350</v>
      </c>
    </row>
    <row r="33" spans="1:2" x14ac:dyDescent="0.25">
      <c r="A33" s="4" t="str">
        <f>Table_capital_expendtr[[#This Row],[State]]</f>
        <v>Puducherry</v>
      </c>
      <c r="B33">
        <f>SUM(Table_own_tax_revnu[[#This Row],[1980_84]:[2015_16]])</f>
        <v>14580</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C3855-0619-4A96-976E-74BF2C74B411}">
  <dimension ref="A1:B33"/>
  <sheetViews>
    <sheetView topLeftCell="A19" workbookViewId="0"/>
  </sheetViews>
  <sheetFormatPr defaultRowHeight="15" x14ac:dyDescent="0.25"/>
  <cols>
    <col min="1" max="1" width="25.85546875" customWidth="1"/>
    <col min="2" max="2" width="20.7109375" customWidth="1"/>
  </cols>
  <sheetData>
    <row r="1" spans="1:2" ht="36" customHeight="1" x14ac:dyDescent="0.25"/>
    <row r="2" spans="1:2" x14ac:dyDescent="0.25">
      <c r="A2" t="s">
        <v>51</v>
      </c>
      <c r="B2" t="s">
        <v>57</v>
      </c>
    </row>
    <row r="3" spans="1:2" x14ac:dyDescent="0.25">
      <c r="A3" s="4" t="str">
        <f>Table_capital_expendtr[[#This Row],[State]]</f>
        <v xml:space="preserve">Andhra Pradesh </v>
      </c>
      <c r="B3" s="7">
        <f>SUM(Table_nominal_gsdp_sers[[#This Row],[1980_84]:[2015_16]])</f>
        <v>5467108.6299999999</v>
      </c>
    </row>
    <row r="4" spans="1:2" x14ac:dyDescent="0.25">
      <c r="A4" s="4" t="str">
        <f>Table_capital_expendtr[[#This Row],[State]]</f>
        <v>Arunachal Pradesh</v>
      </c>
      <c r="B4" s="7">
        <f>SUM(Table_nominal_gsdp_sers[[#This Row],[1980_84]:[2015_16]])</f>
        <v>133880.45881000001</v>
      </c>
    </row>
    <row r="5" spans="1:2" x14ac:dyDescent="0.25">
      <c r="A5" s="4" t="str">
        <f>Table_capital_expendtr[[#This Row],[State]]</f>
        <v>Assam</v>
      </c>
      <c r="B5" s="7">
        <f>SUM(Table_nominal_gsdp_sers[[#This Row],[1980_84]:[2015_16]])</f>
        <v>1626240.37</v>
      </c>
    </row>
    <row r="6" spans="1:2" x14ac:dyDescent="0.25">
      <c r="A6" s="4" t="str">
        <f>Table_capital_expendtr[[#This Row],[State]]</f>
        <v>Bihar</v>
      </c>
      <c r="B6" s="7">
        <f>SUM(Table_nominal_gsdp_sers[[#This Row],[1980_84]:[2015_16]])</f>
        <v>3221515.3240999999</v>
      </c>
    </row>
    <row r="7" spans="1:2" x14ac:dyDescent="0.25">
      <c r="A7" s="4" t="str">
        <f>Table_capital_expendtr[[#This Row],[State]]</f>
        <v>Chhattisgarh</v>
      </c>
      <c r="B7" s="7">
        <f>SUM(Table_nominal_gsdp_sers[[#This Row],[1980_84]:[2015_16]])</f>
        <v>1623925.7009000001</v>
      </c>
    </row>
    <row r="8" spans="1:2" x14ac:dyDescent="0.25">
      <c r="A8" s="4" t="str">
        <f>Table_capital_expendtr[[#This Row],[State]]</f>
        <v>Goa</v>
      </c>
      <c r="B8" s="7">
        <f>SUM(Table_nominal_gsdp_sers[[#This Row],[1980_84]:[2015_16]])</f>
        <v>392700.02936000004</v>
      </c>
    </row>
    <row r="9" spans="1:2" x14ac:dyDescent="0.25">
      <c r="A9" s="4" t="str">
        <f>Table_capital_expendtr[[#This Row],[State]]</f>
        <v>Gujarat</v>
      </c>
      <c r="B9" s="7">
        <f>SUM(Table_nominal_gsdp_sers[[#This Row],[1980_84]:[2015_16]])</f>
        <v>6791674.7710999995</v>
      </c>
    </row>
    <row r="10" spans="1:2" x14ac:dyDescent="0.25">
      <c r="A10" s="4" t="str">
        <f>Table_capital_expendtr[[#This Row],[State]]</f>
        <v>Haryana</v>
      </c>
      <c r="B10" s="7">
        <f>SUM(Table_nominal_gsdp_sers[[#This Row],[1980_84]:[2015_16]])</f>
        <v>3278794.1666000001</v>
      </c>
    </row>
    <row r="11" spans="1:2" x14ac:dyDescent="0.25">
      <c r="A11" s="4" t="str">
        <f>Table_capital_expendtr[[#This Row],[State]]</f>
        <v>Himachal Pradesh</v>
      </c>
      <c r="B11" s="7">
        <f>SUM(Table_nominal_gsdp_sers[[#This Row],[1980_84]:[2015_16]])</f>
        <v>772510.56159000006</v>
      </c>
    </row>
    <row r="12" spans="1:2" x14ac:dyDescent="0.25">
      <c r="A12" s="4" t="str">
        <f>Table_capital_expendtr[[#This Row],[State]]</f>
        <v>Jammu &amp; Kashmir</v>
      </c>
      <c r="B12" s="7">
        <f>SUM(Table_nominal_gsdp_sers[[#This Row],[1980_84]:[2015_16]])</f>
        <v>820008.13724000007</v>
      </c>
    </row>
    <row r="13" spans="1:2" x14ac:dyDescent="0.25">
      <c r="A13" s="4" t="str">
        <f>Table_capital_expendtr[[#This Row],[State]]</f>
        <v>Jharkhand</v>
      </c>
      <c r="B13" s="7">
        <f>SUM(Table_nominal_gsdp_sers[[#This Row],[1980_84]:[2015_16]])</f>
        <v>2417123.08</v>
      </c>
    </row>
    <row r="14" spans="1:2" x14ac:dyDescent="0.25">
      <c r="A14" s="4" t="str">
        <f>Table_capital_expendtr[[#This Row],[State]]</f>
        <v>Karnataka</v>
      </c>
      <c r="B14" s="7">
        <f>SUM(Table_nominal_gsdp_sers[[#This Row],[1980_84]:[2015_16]])</f>
        <v>6850113.2311000004</v>
      </c>
    </row>
    <row r="15" spans="1:2" x14ac:dyDescent="0.25">
      <c r="A15" s="4" t="str">
        <f>Table_capital_expendtr[[#This Row],[State]]</f>
        <v>Kerala</v>
      </c>
      <c r="B15" s="7">
        <f>SUM(Table_nominal_gsdp_sers[[#This Row],[1980_84]:[2015_16]])</f>
        <v>3927594.0003</v>
      </c>
    </row>
    <row r="16" spans="1:2" x14ac:dyDescent="0.25">
      <c r="A16" s="4" t="str">
        <f>Table_capital_expendtr[[#This Row],[State]]</f>
        <v>Madhya Pradesh</v>
      </c>
      <c r="B16" s="7">
        <f>SUM(Table_nominal_gsdp_sers[[#This Row],[1980_84]:[2015_16]])</f>
        <v>3921467.94</v>
      </c>
    </row>
    <row r="17" spans="1:2" x14ac:dyDescent="0.25">
      <c r="A17" s="4" t="str">
        <f>Table_capital_expendtr[[#This Row],[State]]</f>
        <v>Maharashtra</v>
      </c>
      <c r="B17" s="7">
        <f>SUM(Table_nominal_gsdp_sers[[#This Row],[1980_84]:[2015_16]])</f>
        <v>13923932.975</v>
      </c>
    </row>
    <row r="18" spans="1:2" x14ac:dyDescent="0.25">
      <c r="A18" s="4" t="str">
        <f>Table_capital_expendtr[[#This Row],[State]]</f>
        <v>Manipur</v>
      </c>
      <c r="B18" s="7">
        <f>SUM(Table_nominal_gsdp_sers[[#This Row],[1980_84]:[2015_16]])</f>
        <v>144804.59029999998</v>
      </c>
    </row>
    <row r="19" spans="1:2" x14ac:dyDescent="0.25">
      <c r="A19" s="4" t="str">
        <f>Table_capital_expendtr[[#This Row],[State]]</f>
        <v>Meghalaya</v>
      </c>
      <c r="B19" s="7">
        <f>SUM(Table_nominal_gsdp_sers[[#This Row],[1980_84]:[2015_16]])</f>
        <v>229185.50657000003</v>
      </c>
    </row>
    <row r="20" spans="1:2" x14ac:dyDescent="0.25">
      <c r="A20" s="4" t="str">
        <f>Table_capital_expendtr[[#This Row],[State]]</f>
        <v>Mizoram</v>
      </c>
      <c r="B20" s="7">
        <f>SUM(Table_nominal_gsdp_sers[[#This Row],[1980_84]:[2015_16]])</f>
        <v>85104.313609999997</v>
      </c>
    </row>
    <row r="21" spans="1:2" x14ac:dyDescent="0.25">
      <c r="A21" s="4" t="str">
        <f>Table_capital_expendtr[[#This Row],[State]]</f>
        <v>Nagaland</v>
      </c>
      <c r="B21" s="7">
        <f>SUM(Table_nominal_gsdp_sers[[#This Row],[1980_84]:[2015_16]])</f>
        <v>156189.98074999999</v>
      </c>
    </row>
    <row r="22" spans="1:2" x14ac:dyDescent="0.25">
      <c r="A22" s="4" t="str">
        <f>Table_capital_expendtr[[#This Row],[State]]</f>
        <v>Odisha</v>
      </c>
      <c r="B22" s="7">
        <f>SUM(Table_nominal_gsdp_sers[[#This Row],[1980_84]:[2015_16]])</f>
        <v>2815157.1327999998</v>
      </c>
    </row>
    <row r="23" spans="1:2" x14ac:dyDescent="0.25">
      <c r="A23" s="4" t="str">
        <f>Table_capital_expendtr[[#This Row],[State]]</f>
        <v>Punjab</v>
      </c>
      <c r="B23" s="7">
        <f>SUM(Table_nominal_gsdp_sers[[#This Row],[1980_84]:[2015_16]])</f>
        <v>3159700.2853999999</v>
      </c>
    </row>
    <row r="24" spans="1:2" x14ac:dyDescent="0.25">
      <c r="A24" s="4" t="str">
        <f>Table_capital_expendtr[[#This Row],[State]]</f>
        <v>Rajasthan</v>
      </c>
      <c r="B24" s="7">
        <f>SUM(Table_nominal_gsdp_sers[[#This Row],[1980_84]:[2015_16]])</f>
        <v>4499882.2037000004</v>
      </c>
    </row>
    <row r="25" spans="1:2" x14ac:dyDescent="0.25">
      <c r="A25" s="4" t="str">
        <f>Table_capital_expendtr[[#This Row],[State]]</f>
        <v>Sikkim</v>
      </c>
      <c r="B25" s="7">
        <f>SUM(Table_nominal_gsdp_sers[[#This Row],[1980_84]:[2015_16]])</f>
        <v>105504.53081999999</v>
      </c>
    </row>
    <row r="26" spans="1:2" x14ac:dyDescent="0.25">
      <c r="A26" s="4" t="str">
        <f>Table_capital_expendtr[[#This Row],[State]]</f>
        <v>Tamil Nadu</v>
      </c>
      <c r="B26" s="7">
        <f>SUM(Table_nominal_gsdp_sers[[#This Row],[1980_84]:[2015_16]])</f>
        <v>9034832.5393000003</v>
      </c>
    </row>
    <row r="27" spans="1:2" x14ac:dyDescent="0.25">
      <c r="A27" s="4" t="str">
        <f>Table_capital_expendtr[[#This Row],[State]]</f>
        <v>Telangana</v>
      </c>
      <c r="B27" s="7">
        <f>SUM(Table_nominal_gsdp_sers[[#This Row],[1980_84]:[2015_16]])</f>
        <v>3375641.31</v>
      </c>
    </row>
    <row r="28" spans="1:2" x14ac:dyDescent="0.25">
      <c r="A28" s="4" t="str">
        <f>Table_capital_expendtr[[#This Row],[State]]</f>
        <v>Tripura</v>
      </c>
      <c r="B28" s="7">
        <f>SUM(Table_nominal_gsdp_sers[[#This Row],[1980_84]:[2015_16]])</f>
        <v>240158.05608000001</v>
      </c>
    </row>
    <row r="29" spans="1:2" x14ac:dyDescent="0.25">
      <c r="A29" s="4" t="str">
        <f>Table_capital_expendtr[[#This Row],[State]]</f>
        <v>Uttar Pradesh</v>
      </c>
      <c r="B29" s="7">
        <f>SUM(Table_nominal_gsdp_sers[[#This Row],[1980_84]:[2015_16]])</f>
        <v>9680605.9969999995</v>
      </c>
    </row>
    <row r="30" spans="1:2" x14ac:dyDescent="0.25">
      <c r="A30" s="4" t="str">
        <f>Table_capital_expendtr[[#This Row],[State]]</f>
        <v>Uttarakhand</v>
      </c>
      <c r="B30" s="7">
        <f>SUM(Table_nominal_gsdp_sers[[#This Row],[1980_84]:[2015_16]])</f>
        <v>1207941.9099999999</v>
      </c>
    </row>
    <row r="31" spans="1:2" x14ac:dyDescent="0.25">
      <c r="A31" s="4" t="str">
        <f>Table_capital_expendtr[[#This Row],[State]]</f>
        <v>West Bengal</v>
      </c>
      <c r="B31" s="7">
        <f>SUM(Table_nominal_gsdp_sers[[#This Row],[1980_84]:[2015_16]])</f>
        <v>6428343</v>
      </c>
    </row>
    <row r="32" spans="1:2" x14ac:dyDescent="0.25">
      <c r="A32" s="4" t="str">
        <f>Table_capital_expendtr[[#This Row],[State]]</f>
        <v>Delhi</v>
      </c>
      <c r="B32" s="7">
        <f>SUM(Table_nominal_gsdp_sers[[#This Row],[1980_84]:[2015_16]])</f>
        <v>3885592.1925999997</v>
      </c>
    </row>
    <row r="33" spans="1:2" x14ac:dyDescent="0.25">
      <c r="A33" s="4" t="str">
        <f>Table_capital_expendtr[[#This Row],[State]]</f>
        <v>Puducherry</v>
      </c>
      <c r="B33" s="7">
        <f>SUM(Table_nominal_gsdp_sers[[#This Row],[1980_84]:[2015_16]])</f>
        <v>205509.60554999998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3B3B6-1220-4035-9D0E-AD353050DD4D}">
  <dimension ref="A1:B11"/>
  <sheetViews>
    <sheetView zoomScaleNormal="100" workbookViewId="0">
      <selection activeCell="B1" sqref="B1"/>
    </sheetView>
  </sheetViews>
  <sheetFormatPr defaultRowHeight="15" x14ac:dyDescent="0.25"/>
  <cols>
    <col min="1" max="1" width="15.140625" bestFit="1" customWidth="1"/>
    <col min="2" max="2" width="17.7109375" bestFit="1" customWidth="1"/>
    <col min="3" max="3" width="23.28515625" bestFit="1" customWidth="1"/>
  </cols>
  <sheetData>
    <row r="1" spans="1:2" x14ac:dyDescent="0.25">
      <c r="A1" s="2" t="s">
        <v>0</v>
      </c>
      <c r="B1" t="s">
        <v>93</v>
      </c>
    </row>
    <row r="2" spans="1:2" x14ac:dyDescent="0.25">
      <c r="A2" t="s">
        <v>23</v>
      </c>
      <c r="B2" s="11">
        <v>0.15331557960915082</v>
      </c>
    </row>
    <row r="3" spans="1:2" x14ac:dyDescent="0.25">
      <c r="A3" t="s">
        <v>35</v>
      </c>
      <c r="B3" s="11">
        <v>0.14783471003352067</v>
      </c>
    </row>
    <row r="4" spans="1:2" x14ac:dyDescent="0.25">
      <c r="A4" t="s">
        <v>37</v>
      </c>
      <c r="B4" s="11">
        <v>0.1290507692354485</v>
      </c>
    </row>
    <row r="5" spans="1:2" x14ac:dyDescent="0.25">
      <c r="A5" t="s">
        <v>32</v>
      </c>
      <c r="B5" s="11">
        <v>9.7357918491833451E-2</v>
      </c>
    </row>
    <row r="6" spans="1:2" x14ac:dyDescent="0.25">
      <c r="A6" t="s">
        <v>62</v>
      </c>
      <c r="B6" s="11">
        <v>9.61326047869977E-2</v>
      </c>
    </row>
    <row r="7" spans="1:2" x14ac:dyDescent="0.25">
      <c r="A7" t="s">
        <v>15</v>
      </c>
      <c r="B7" s="11">
        <v>9.5075004302855787E-2</v>
      </c>
    </row>
    <row r="8" spans="1:2" x14ac:dyDescent="0.25">
      <c r="A8" t="s">
        <v>20</v>
      </c>
      <c r="B8" s="11">
        <v>7.5585806570245231E-2</v>
      </c>
    </row>
    <row r="9" spans="1:2" x14ac:dyDescent="0.25">
      <c r="A9" t="s">
        <v>30</v>
      </c>
      <c r="B9" s="11">
        <v>7.1408563318468177E-2</v>
      </c>
    </row>
    <row r="10" spans="1:2" x14ac:dyDescent="0.25">
      <c r="A10" t="s">
        <v>21</v>
      </c>
      <c r="B10" s="11">
        <v>7.0276008249750097E-2</v>
      </c>
    </row>
    <row r="11" spans="1:2" x14ac:dyDescent="0.25">
      <c r="A11" t="s">
        <v>12</v>
      </c>
      <c r="B11" s="11">
        <v>6.3963035401729595E-2</v>
      </c>
    </row>
  </sheetData>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D5987-D286-47A1-87B7-5A2646894FFB}">
  <dimension ref="A1:C33"/>
  <sheetViews>
    <sheetView topLeftCell="A10" workbookViewId="0">
      <selection activeCell="O6" sqref="O6"/>
    </sheetView>
  </sheetViews>
  <sheetFormatPr defaultRowHeight="15" x14ac:dyDescent="0.25"/>
  <cols>
    <col min="1" max="1" width="17.7109375" bestFit="1" customWidth="1"/>
    <col min="2" max="2" width="20.140625" bestFit="1" customWidth="1"/>
    <col min="3" max="3" width="33" bestFit="1" customWidth="1"/>
  </cols>
  <sheetData>
    <row r="1" spans="1:3" x14ac:dyDescent="0.25">
      <c r="A1" s="2" t="s">
        <v>48</v>
      </c>
      <c r="B1" t="s">
        <v>88</v>
      </c>
      <c r="C1" t="s">
        <v>89</v>
      </c>
    </row>
    <row r="2" spans="1:3" x14ac:dyDescent="0.25">
      <c r="A2" s="3" t="s">
        <v>62</v>
      </c>
      <c r="B2">
        <v>-103760.18875</v>
      </c>
      <c r="C2">
        <v>37358.807500000003</v>
      </c>
    </row>
    <row r="3" spans="1:3" x14ac:dyDescent="0.25">
      <c r="A3" s="3" t="s">
        <v>10</v>
      </c>
      <c r="B3">
        <v>0</v>
      </c>
      <c r="C3">
        <v>0</v>
      </c>
    </row>
    <row r="4" spans="1:3" x14ac:dyDescent="0.25">
      <c r="A4" s="3" t="s">
        <v>11</v>
      </c>
      <c r="B4">
        <v>-43984.528749999998</v>
      </c>
      <c r="C4">
        <v>9642.9500000000007</v>
      </c>
    </row>
    <row r="5" spans="1:3" x14ac:dyDescent="0.25">
      <c r="A5" s="3" t="s">
        <v>12</v>
      </c>
      <c r="B5">
        <v>-88580.347500000003</v>
      </c>
      <c r="C5">
        <v>25014.658749999999</v>
      </c>
    </row>
    <row r="6" spans="1:3" x14ac:dyDescent="0.25">
      <c r="A6" s="3" t="s">
        <v>13</v>
      </c>
      <c r="B6">
        <v>0</v>
      </c>
      <c r="C6">
        <v>0</v>
      </c>
    </row>
    <row r="7" spans="1:3" x14ac:dyDescent="0.25">
      <c r="A7" s="3" t="s">
        <v>38</v>
      </c>
      <c r="B7">
        <v>0</v>
      </c>
      <c r="C7">
        <v>0</v>
      </c>
    </row>
    <row r="8" spans="1:3" x14ac:dyDescent="0.25">
      <c r="A8" s="3" t="s">
        <v>14</v>
      </c>
      <c r="B8">
        <v>0</v>
      </c>
      <c r="C8">
        <v>0</v>
      </c>
    </row>
    <row r="9" spans="1:3" x14ac:dyDescent="0.25">
      <c r="A9" s="3" t="s">
        <v>15</v>
      </c>
      <c r="B9">
        <v>-74559.541250000009</v>
      </c>
      <c r="C9">
        <v>34875.066249999996</v>
      </c>
    </row>
    <row r="10" spans="1:3" x14ac:dyDescent="0.25">
      <c r="A10" s="3" t="s">
        <v>16</v>
      </c>
      <c r="B10">
        <v>-36398.570000000007</v>
      </c>
      <c r="C10">
        <v>12127.231250000001</v>
      </c>
    </row>
    <row r="11" spans="1:3" x14ac:dyDescent="0.25">
      <c r="A11" s="3" t="s">
        <v>17</v>
      </c>
      <c r="B11">
        <v>-25182.5075</v>
      </c>
      <c r="C11">
        <v>6589.4262499999995</v>
      </c>
    </row>
    <row r="12" spans="1:3" x14ac:dyDescent="0.25">
      <c r="A12" s="3" t="s">
        <v>18</v>
      </c>
      <c r="B12">
        <v>-41158.132500000007</v>
      </c>
      <c r="C12">
        <v>12266.54</v>
      </c>
    </row>
    <row r="13" spans="1:3" x14ac:dyDescent="0.25">
      <c r="A13" s="3" t="s">
        <v>19</v>
      </c>
      <c r="B13">
        <v>0</v>
      </c>
      <c r="C13">
        <v>0</v>
      </c>
    </row>
    <row r="14" spans="1:3" x14ac:dyDescent="0.25">
      <c r="A14" s="3" t="s">
        <v>20</v>
      </c>
      <c r="B14">
        <v>-68933.790000000008</v>
      </c>
      <c r="C14">
        <v>29859.2575</v>
      </c>
    </row>
    <row r="15" spans="1:3" x14ac:dyDescent="0.25">
      <c r="A15" s="3" t="s">
        <v>21</v>
      </c>
      <c r="B15">
        <v>-48052.372499999998</v>
      </c>
      <c r="C15">
        <v>12368.704999999998</v>
      </c>
    </row>
    <row r="16" spans="1:3" x14ac:dyDescent="0.25">
      <c r="A16" s="3" t="s">
        <v>22</v>
      </c>
      <c r="B16">
        <v>-83972.246249999997</v>
      </c>
      <c r="C16">
        <v>29431.51</v>
      </c>
    </row>
    <row r="17" spans="1:3" x14ac:dyDescent="0.25">
      <c r="A17" s="3" t="s">
        <v>23</v>
      </c>
      <c r="B17">
        <v>-121549.54125000001</v>
      </c>
      <c r="C17">
        <v>47351.285000000003</v>
      </c>
    </row>
    <row r="18" spans="1:3" x14ac:dyDescent="0.25">
      <c r="A18" s="3" t="s">
        <v>24</v>
      </c>
      <c r="B18">
        <v>-10645.53875</v>
      </c>
      <c r="C18">
        <v>3109.3562499999998</v>
      </c>
    </row>
    <row r="19" spans="1:3" x14ac:dyDescent="0.25">
      <c r="A19" s="3" t="s">
        <v>25</v>
      </c>
      <c r="B19">
        <v>-8555.7687499999993</v>
      </c>
      <c r="C19">
        <v>1875.88625</v>
      </c>
    </row>
    <row r="20" spans="1:3" x14ac:dyDescent="0.25">
      <c r="A20" s="3" t="s">
        <v>26</v>
      </c>
      <c r="B20">
        <v>0</v>
      </c>
      <c r="C20">
        <v>0</v>
      </c>
    </row>
    <row r="21" spans="1:3" x14ac:dyDescent="0.25">
      <c r="A21" s="3" t="s">
        <v>27</v>
      </c>
      <c r="B21">
        <v>-10550.621249999998</v>
      </c>
      <c r="C21">
        <v>2532.3275000000003</v>
      </c>
    </row>
    <row r="22" spans="1:3" x14ac:dyDescent="0.25">
      <c r="A22" s="3" t="s">
        <v>28</v>
      </c>
      <c r="B22">
        <v>-55028.893750000003</v>
      </c>
      <c r="C22">
        <v>15170.744999999999</v>
      </c>
    </row>
    <row r="23" spans="1:3" x14ac:dyDescent="0.25">
      <c r="A23" s="3" t="s">
        <v>39</v>
      </c>
      <c r="B23">
        <v>0</v>
      </c>
      <c r="C23">
        <v>0</v>
      </c>
    </row>
    <row r="24" spans="1:3" x14ac:dyDescent="0.25">
      <c r="A24" s="3" t="s">
        <v>29</v>
      </c>
      <c r="B24">
        <v>-43073.058750000011</v>
      </c>
      <c r="C24">
        <v>11649.311250000001</v>
      </c>
    </row>
    <row r="25" spans="1:3" x14ac:dyDescent="0.25">
      <c r="A25" s="3" t="s">
        <v>30</v>
      </c>
      <c r="B25">
        <v>-81376.30750000001</v>
      </c>
      <c r="C25">
        <v>25199.353750000002</v>
      </c>
    </row>
    <row r="26" spans="1:3" x14ac:dyDescent="0.25">
      <c r="A26" s="3" t="s">
        <v>31</v>
      </c>
      <c r="B26">
        <v>-6933.3799999999992</v>
      </c>
      <c r="C26">
        <v>1447.0562499999999</v>
      </c>
    </row>
    <row r="27" spans="1:3" x14ac:dyDescent="0.25">
      <c r="A27" s="3" t="s">
        <v>32</v>
      </c>
      <c r="B27">
        <v>-83571.172499999986</v>
      </c>
      <c r="C27">
        <v>33481.073749999996</v>
      </c>
    </row>
    <row r="28" spans="1:3" x14ac:dyDescent="0.25">
      <c r="A28" s="3" t="s">
        <v>33</v>
      </c>
      <c r="B28">
        <v>0</v>
      </c>
      <c r="C28">
        <v>0</v>
      </c>
    </row>
    <row r="29" spans="1:3" x14ac:dyDescent="0.25">
      <c r="A29" s="3" t="s">
        <v>34</v>
      </c>
      <c r="B29">
        <v>-11425.858750000001</v>
      </c>
      <c r="C29">
        <v>3514.46875</v>
      </c>
    </row>
    <row r="30" spans="1:3" x14ac:dyDescent="0.25">
      <c r="A30" s="3" t="s">
        <v>35</v>
      </c>
      <c r="B30">
        <v>-191510.11874999997</v>
      </c>
      <c r="C30">
        <v>63180.095000000001</v>
      </c>
    </row>
    <row r="31" spans="1:3" x14ac:dyDescent="0.25">
      <c r="A31" s="3" t="s">
        <v>36</v>
      </c>
      <c r="B31">
        <v>0</v>
      </c>
      <c r="C31">
        <v>0</v>
      </c>
    </row>
    <row r="32" spans="1:3" x14ac:dyDescent="0.25">
      <c r="A32" s="3" t="s">
        <v>37</v>
      </c>
      <c r="B32">
        <v>-103764.19375000001</v>
      </c>
      <c r="C32">
        <v>24701.554999999997</v>
      </c>
    </row>
    <row r="33" spans="1:3" x14ac:dyDescent="0.25">
      <c r="A33" s="3" t="s">
        <v>49</v>
      </c>
      <c r="B33">
        <v>-1342566.67875</v>
      </c>
      <c r="C33">
        <v>442746.66625000007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88C7629-66A6-4795-BCCC-C88B83BAD9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Dashboard</vt:lpstr>
      <vt:lpstr>Map contain revenue of dif stat</vt:lpstr>
      <vt:lpstr>agg_expendtr</vt:lpstr>
      <vt:lpstr>social_sector_expnditur</vt:lpstr>
      <vt:lpstr>revenue_deficts</vt:lpstr>
      <vt:lpstr>own_tax_revnu</vt:lpstr>
      <vt:lpstr>nominal_gsdp_sers</vt:lpstr>
      <vt:lpstr>gross_fiscl_defict</vt:lpstr>
      <vt:lpstr>capital_expendtr</vt:lpstr>
      <vt:lpstr>corrltn btw gross_fiscal&amp;capt_e</vt:lpstr>
      <vt:lpstr>corrl social_sectr &amp; tax_revenu</vt:lpstr>
      <vt:lpstr>total_gross fiscal defct</vt:lpstr>
      <vt:lpstr>total_capital_expntr</vt:lpstr>
      <vt:lpstr>total_aggr_exp</vt:lpstr>
      <vt:lpstr>t_agg_exp</vt:lpstr>
      <vt:lpstr>total_revenu_exp</vt:lpstr>
      <vt:lpstr>revenue_expendtr</vt:lpstr>
      <vt:lpstr>total_social_sectr_exp</vt:lpstr>
      <vt:lpstr>total_revnu_deficit</vt:lpstr>
      <vt:lpstr>total_tax_revenue</vt:lpstr>
      <vt:lpstr>total_nominal_gsdp</vt:lpstr>
      <vt:lpstr>top 10 state gfd</vt:lpstr>
      <vt:lpstr>PROFIT OR LOSS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2023-06-10T15:17:50Z</dcterms:created>
  <dcterms:modified xsi:type="dcterms:W3CDTF">2023-06-12T11:15:01Z</dcterms:modified>
</cp:coreProperties>
</file>