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ltofi-my.sharepoint.com/personal/jyrki_oraskari_aalto_fi/Documents/Research/Automation_in_Construction_IPFS/OriginalAnalysisDataTables/"/>
    </mc:Choice>
  </mc:AlternateContent>
  <xr:revisionPtr revIDLastSave="294" documentId="8_{93F8D679-05C1-459D-AB3E-3ED5CF96058B}" xr6:coauthVersionLast="43" xr6:coauthVersionMax="43" xr10:uidLastSave="{1C935981-909D-43AB-ACB7-9F3269206FF4}"/>
  <bookViews>
    <workbookView xWindow="-93" yWindow="-93" windowWidth="18426" windowHeight="11746" xr2:uid="{00000000-000D-0000-FFFF-FFFF00000000}"/>
  </bookViews>
  <sheets>
    <sheet name="result" sheetId="1" r:id="rId1"/>
    <sheet name="IFC File Size IPFS File Count " sheetId="2" r:id="rId2"/>
    <sheet name="ifcOWL triples IPFS File Count" sheetId="3" r:id="rId3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9" i="1" l="1"/>
  <c r="J107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110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1" i="3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D104" i="2" l="1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" i="2"/>
  <c r="N118" i="1" l="1"/>
  <c r="N117" i="1"/>
  <c r="N116" i="1"/>
  <c r="N115" i="1"/>
  <c r="N114" i="1"/>
  <c r="N113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108" i="1" s="1"/>
  <c r="O118" i="1" s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108" i="1" s="1"/>
  <c r="O117" i="1" s="1"/>
  <c r="U4" i="1"/>
  <c r="U3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O3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AD107" i="1"/>
  <c r="AC107" i="1"/>
  <c r="AB107" i="1"/>
  <c r="AA107" i="1"/>
  <c r="Z107" i="1"/>
  <c r="Y107" i="1"/>
  <c r="X107" i="1"/>
  <c r="V107" i="1"/>
  <c r="T107" i="1"/>
  <c r="R107" i="1"/>
  <c r="P107" i="1"/>
  <c r="N107" i="1"/>
  <c r="M107" i="1"/>
  <c r="L107" i="1"/>
  <c r="K107" i="1"/>
  <c r="I107" i="1"/>
  <c r="H107" i="1"/>
  <c r="G107" i="1"/>
  <c r="F107" i="1"/>
  <c r="E107" i="1"/>
  <c r="D107" i="1"/>
  <c r="S108" i="1" l="1"/>
  <c r="O116" i="1" s="1"/>
  <c r="O108" i="1"/>
  <c r="O114" i="1" s="1"/>
  <c r="M108" i="1"/>
  <c r="O113" i="1" s="1"/>
  <c r="Q108" i="1"/>
  <c r="O115" i="1" s="1"/>
</calcChain>
</file>

<file path=xl/sharedStrings.xml><?xml version="1.0" encoding="utf-8"?>
<sst xmlns="http://schemas.openxmlformats.org/spreadsheetml/2006/main" count="252" uniqueCount="143">
  <si>
    <t>Model</t>
  </si>
  <si>
    <t>Ifc Version</t>
  </si>
  <si>
    <t>IFC filesize</t>
  </si>
  <si>
    <t>IfcOWL filesize</t>
  </si>
  <si>
    <t>IfcOWL triples</t>
  </si>
  <si>
    <t>Inference model triples</t>
  </si>
  <si>
    <t>IfcOWL root elements</t>
  </si>
  <si>
    <t>ifcowl remainder entity triplescount</t>
  </si>
  <si>
    <t>ifcowl remainder triplecount notref rulet</t>
  </si>
  <si>
    <t>ifcowl overlap triplecount allow measurement attributes &lt;3</t>
  </si>
  <si>
    <t>ifcowl overlap triplecount allow measurement attributes &lt;4</t>
  </si>
  <si>
    <t>ifcowl overlap triplecount allow measurement attributes &lt;5</t>
  </si>
  <si>
    <t>ifcowl overlap triplecount allow measurement attributes &lt;6</t>
  </si>
  <si>
    <t>ifcowl overlap triplecount allow measurement attributes &lt;7</t>
  </si>
  <si>
    <t>Duplex A 20110505 IssuesAlternate</t>
  </si>
  <si>
    <t>IFC2X3</t>
  </si>
  <si>
    <t>301110PART03 Buderus 200406 20070209 ifc</t>
  </si>
  <si>
    <t>09121012mem profile basic tek 1</t>
  </si>
  <si>
    <t>301110Nem-FZK-Haus-2x3</t>
  </si>
  <si>
    <t>0912102010-03-01 Project</t>
  </si>
  <si>
    <t>20190104WestRiverSide Hospital - IFC4-Autodesk Hospital Metric Mechanical</t>
  </si>
  <si>
    <t>IFC4</t>
  </si>
  <si>
    <t>0912108-01RampAsContainer rev 1</t>
  </si>
  <si>
    <t>171210threebeams brep</t>
  </si>
  <si>
    <t>0912101-02wall opening straight ac 1</t>
  </si>
  <si>
    <t>0912102-01beam profile para ac 1</t>
  </si>
  <si>
    <t>20180425231110AC11-FZK-Haus-IFC</t>
  </si>
  <si>
    <t>171210AISC Sculpture param</t>
  </si>
  <si>
    <t>0912103-02OpeningsInExtrudedColumns rev 1</t>
  </si>
  <si>
    <t>171210analysis param</t>
  </si>
  <si>
    <t>20160125WestRiverSide Hospital-Ifc2x3-Autodesk Hospital Sprinkle 2015</t>
  </si>
  <si>
    <t>0912103-01columns basic all 1</t>
  </si>
  <si>
    <t>09121010-02roof with openings ben 1</t>
  </si>
  <si>
    <t>20160613office model CV2b fordesign</t>
  </si>
  <si>
    <t>171210etabs physical</t>
  </si>
  <si>
    <t>20180731Dubal Herrera limpio</t>
  </si>
  <si>
    <t>301110miniExample20080731 CoordView SweptSolid</t>
  </si>
  <si>
    <t>0912102-02brep beams opening ben 1</t>
  </si>
  <si>
    <t>0912105-01doors explicit geom all 1</t>
  </si>
  <si>
    <t>Duplex MEP 20110505</t>
  </si>
  <si>
    <t>20160125RME 2010 Trapelo const-E20-F</t>
  </si>
  <si>
    <t>171210AISC Sculpture brep</t>
  </si>
  <si>
    <t>0912109-01railing brep ac 1</t>
  </si>
  <si>
    <t>0912103-02col brep opening ben 1</t>
  </si>
  <si>
    <t>0912104-01slab profile basic ac 1</t>
  </si>
  <si>
    <t>09121015footing ac 1</t>
  </si>
  <si>
    <t>171210orient column physical</t>
  </si>
  <si>
    <t>301110miniExample20080731 CoordView SweptSolid optimized</t>
  </si>
  <si>
    <t>171210TrainingStructure brep</t>
  </si>
  <si>
    <t>2019030617043 - APHS 5-3-19</t>
  </si>
  <si>
    <t>20160125Trapelo - Existing-RST 2010 Trapelo</t>
  </si>
  <si>
    <t>20160125RME 2010 Trapelo const</t>
  </si>
  <si>
    <t>171210eccentricity physical</t>
  </si>
  <si>
    <t>301110PART06 Kermi 200405 20070401 IFC</t>
  </si>
  <si>
    <t>091210Med Dent Clinic Arch</t>
  </si>
  <si>
    <t>091210Med Dent Clinic MEP Plumb</t>
  </si>
  <si>
    <t>20160125WestRiverSide Hospital-Ifc2x3-Autodesk Hospital Metric Electrical 2015</t>
  </si>
  <si>
    <t>171210Bentley1 brep</t>
  </si>
  <si>
    <t>171210PlayersTheater param</t>
  </si>
  <si>
    <t>231110AC11-FZK-Haus-IFC</t>
  </si>
  <si>
    <t>20190104WestRiverSide Hospital-Ifc2x3-Autodesk Hospital Metric Mechanical</t>
  </si>
  <si>
    <t>0912109-01railing extrusion tek 1</t>
  </si>
  <si>
    <t>161210Med Dent Clinic MEP Mech</t>
  </si>
  <si>
    <t>20160125WestRiverSide Hospital-Ifc2x3-Autodesk Hospital Metric Structural 2015</t>
  </si>
  <si>
    <t>20160125WestRiverSide Hospital - IFC4-Autodesk Hospital Metric Structural</t>
  </si>
  <si>
    <t>171210profiles brep</t>
  </si>
  <si>
    <t>171210DesignData3 brep</t>
  </si>
  <si>
    <t>0912101-04wall L-shape all 1</t>
  </si>
  <si>
    <t>20190104WestRiverSide Hospital - IFC4-Autodesk Hospital Metric Architecture</t>
  </si>
  <si>
    <t>301110FZK-Haus-EliteCAD</t>
  </si>
  <si>
    <t>20160125OTC-Conference Center - IFC4</t>
  </si>
  <si>
    <t>Duplex A 20110505</t>
  </si>
  <si>
    <t>20160125WestRiverSide Hospital-Ifc2x3-Autodesk Hospital Metric FireAlarm 2014</t>
  </si>
  <si>
    <t>161210Med Dent Clinic Combined</t>
  </si>
  <si>
    <t>231110AC11-Institute-Var-2-IFC</t>
  </si>
  <si>
    <t>171210orient beam physical</t>
  </si>
  <si>
    <t>171210cutouts brep</t>
  </si>
  <si>
    <t>20160125WestRiverSide Hospital-Ifc2x3-Autodesk Hospital Metric Plumbing 2015</t>
  </si>
  <si>
    <t>20160125Autodesk Hospital Parking Garage 2015</t>
  </si>
  <si>
    <t>301110PART02 Wilfer 200302 20070209 IFC</t>
  </si>
  <si>
    <t>09121011curtain wall basic rev 1</t>
  </si>
  <si>
    <t>Duplex M 20110505 IssuesAlternate</t>
  </si>
  <si>
    <t>09121014pile basic tek 1</t>
  </si>
  <si>
    <t>20160125Autodesk Hospital Parking Garage 2015 - IFC4</t>
  </si>
  <si>
    <t>261110Allplan-2008-Institute-Var-2-IFC</t>
  </si>
  <si>
    <t>231110AC-11-Smiley-West-04-07-2007</t>
  </si>
  <si>
    <t>20160125RST 2010 Trapelo</t>
  </si>
  <si>
    <t>0912101-01wall layers number 1</t>
  </si>
  <si>
    <t>20181220Holter Tower 10</t>
  </si>
  <si>
    <t>Duplex P 20110505 IssuesAlternate</t>
  </si>
  <si>
    <t>09121010-01RoofWithGeometry rev 1</t>
  </si>
  <si>
    <t>171210Bentley1 param</t>
  </si>
  <si>
    <t>171210gtstrudl physical</t>
  </si>
  <si>
    <t>0912104-03extruded slab openings all 1</t>
  </si>
  <si>
    <t>171210sections brep</t>
  </si>
  <si>
    <t>171210CADstudio brep</t>
  </si>
  <si>
    <t>20160414office model CV2 fordesign</t>
  </si>
  <si>
    <t>0912106-02windows placement inside wall all 1</t>
  </si>
  <si>
    <t>171210DesignData1 brep</t>
  </si>
  <si>
    <t>09121013plate steel exam tek 1</t>
  </si>
  <si>
    <t>20190228ifc saxion 28-09-2016</t>
  </si>
  <si>
    <t>0912105-02DoorOperationsPlacementInsideWall rev 1</t>
  </si>
  <si>
    <t>0912101-03wall recess ben 1</t>
  </si>
  <si>
    <t>0912102-01beam profile basic rev 1</t>
  </si>
  <si>
    <t>20190228201620 Svaleveien 8 Hus A</t>
  </si>
  <si>
    <t>091210Med Dent Clinic MEP Elec</t>
  </si>
  <si>
    <t>0912102-02extruded beam open tek 1</t>
  </si>
  <si>
    <t>171210analysis brep</t>
  </si>
  <si>
    <t>20190104WestRiverSide Hospital-Ifc2x3-Autodesk Hospital Metric Architecture</t>
  </si>
  <si>
    <t>0912107-01stair geometry ben 1</t>
  </si>
  <si>
    <t>20160125Trapelo - Existing-Trapelo Design Intent</t>
  </si>
  <si>
    <t>20160125Trapelo Design Intent</t>
  </si>
  <si>
    <t>20160124OTC-Conference Center</t>
  </si>
  <si>
    <t>0912103-01col profile clip ben 1</t>
  </si>
  <si>
    <t>0912104-04slab recess tek 1</t>
  </si>
  <si>
    <t>171210frame physical</t>
  </si>
  <si>
    <t>2905121411sarah test model filetype</t>
  </si>
  <si>
    <t>171210profilescp1 brep</t>
  </si>
  <si>
    <t>ifcowl overlap triplecount shared</t>
  </si>
  <si>
    <t>IPFS file count. Keep shared when triple count  &lt; 3</t>
  </si>
  <si>
    <t>IPFS file count. Keep shared when triple count  &lt; 5</t>
  </si>
  <si>
    <t>IPFS file count. Keep shared when triple count  &lt; 6</t>
  </si>
  <si>
    <t>IPFS file count. Keep shared when triple count  &lt; 7</t>
  </si>
  <si>
    <t>IPFS file count when shared sets are separated</t>
  </si>
  <si>
    <t>IPFS file count, basic</t>
  </si>
  <si>
    <t>IPFS file count. Keep shared when triple count  &lt;  4</t>
  </si>
  <si>
    <t>Basic</t>
  </si>
  <si>
    <t>Shared sets are separated</t>
  </si>
  <si>
    <t>Shared  triples kept when triple count  &lt; 3</t>
  </si>
  <si>
    <t>Shared  triples kept when triple count  &lt; 4</t>
  </si>
  <si>
    <t>Shared  triples kept when triple count  &lt; 5</t>
  </si>
  <si>
    <t>Shared  triples kept when triple count  &lt; 6</t>
  </si>
  <si>
    <t>Shared  triples kept when triple count  &lt; 7</t>
  </si>
  <si>
    <t>Total</t>
  </si>
  <si>
    <t xml:space="preserve">ifcowl overlap triplecount </t>
  </si>
  <si>
    <t>%</t>
  </si>
  <si>
    <t>Shared  triples unseparated when triple count  &lt; 3</t>
  </si>
  <si>
    <t>Shared  triples unseparated when triple count  &lt; 4</t>
  </si>
  <si>
    <t>Shared  triples unseparated when triple count  &lt; 5</t>
  </si>
  <si>
    <t>Shared  triples unseparated when triple count  &lt; 6</t>
  </si>
  <si>
    <t>Shared  triples unseparated when triple count  &lt; 7</t>
  </si>
  <si>
    <t>IFC filesize in MB</t>
  </si>
  <si>
    <t>Not referenced 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</si>
</sst>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10" fontId="0" fillId="0" borderId="0" xfId="0" applyNumberFormat="1"/>
    <xf numFmtId="4" fontId="0" fillId="0" borderId="0" xfId="0" applyNumberFormat="1"/>
  </cellXfs>
  <cellStyles count="42">
    <cellStyle name="20 % - Aksentti1" xfId="19" builtinId="30" customBuiltin="1"/>
    <cellStyle name="20 % - Aksentti2" xfId="23" builtinId="34" customBuiltin="1"/>
    <cellStyle name="20 % - Aksentti3" xfId="27" builtinId="38" customBuiltin="1"/>
    <cellStyle name="20 % - Aksentti4" xfId="31" builtinId="42" customBuiltin="1"/>
    <cellStyle name="20 % - Aksentti5" xfId="35" builtinId="46" customBuiltin="1"/>
    <cellStyle name="20 % - Aksentti6" xfId="39" builtinId="50" customBuiltin="1"/>
    <cellStyle name="40 % - Aksentti1" xfId="20" builtinId="31" customBuiltin="1"/>
    <cellStyle name="40 % - Aksentti2" xfId="24" builtinId="35" customBuiltin="1"/>
    <cellStyle name="40 % - Aksentti3" xfId="28" builtinId="39" customBuiltin="1"/>
    <cellStyle name="40 % - Aksentti4" xfId="32" builtinId="43" customBuiltin="1"/>
    <cellStyle name="40 % - Aksentti5" xfId="36" builtinId="47" customBuiltin="1"/>
    <cellStyle name="40 % - Aksentti6" xfId="40" builtinId="51" customBuiltin="1"/>
    <cellStyle name="60 % - Aksentti1" xfId="21" builtinId="32" customBuiltin="1"/>
    <cellStyle name="60 % - Aksentti2" xfId="25" builtinId="36" customBuiltin="1"/>
    <cellStyle name="60 % - Aksentti3" xfId="29" builtinId="40" customBuiltin="1"/>
    <cellStyle name="60 % - Aksentti4" xfId="33" builtinId="44" customBuiltin="1"/>
    <cellStyle name="60 % - Aksentti5" xfId="37" builtinId="48" customBuiltin="1"/>
    <cellStyle name="60 % - Aksentti6" xfId="41" builtinId="52" customBuiltin="1"/>
    <cellStyle name="Aksentti1" xfId="18" builtinId="29" customBuiltin="1"/>
    <cellStyle name="Aksentti2" xfId="22" builtinId="33" customBuiltin="1"/>
    <cellStyle name="Aksentti3" xfId="26" builtinId="37" customBuiltin="1"/>
    <cellStyle name="Aksentti4" xfId="30" builtinId="41" customBuiltin="1"/>
    <cellStyle name="Aksentti5" xfId="34" builtinId="45" customBuiltin="1"/>
    <cellStyle name="Aksentti6" xfId="38" builtinId="49" customBuiltin="1"/>
    <cellStyle name="Huomautus" xfId="15" builtinId="10" customBuiltin="1"/>
    <cellStyle name="Huono" xfId="7" builtinId="27" customBuiltin="1"/>
    <cellStyle name="Hyvä" xfId="6" builtinId="26" customBuiltin="1"/>
    <cellStyle name="Laskenta" xfId="11" builtinId="22" customBuiltin="1"/>
    <cellStyle name="Linkitetty solu" xfId="12" builtinId="24" customBuiltin="1"/>
    <cellStyle name="Neutraali" xfId="8" builtinId="28" customBuiltin="1"/>
    <cellStyle name="Normaali" xfId="0" builtinId="0"/>
    <cellStyle name="Otsikko" xfId="1" builtinId="15" customBuiltin="1"/>
    <cellStyle name="Otsikko 1" xfId="2" builtinId="16" customBuiltin="1"/>
    <cellStyle name="Otsikko 2" xfId="3" builtinId="17" customBuiltin="1"/>
    <cellStyle name="Otsikko 3" xfId="4" builtinId="18" customBuiltin="1"/>
    <cellStyle name="Otsikko 4" xfId="5" builtinId="19" customBuiltin="1"/>
    <cellStyle name="Selittävä teksti" xfId="16" builtinId="53" customBuiltin="1"/>
    <cellStyle name="Summa" xfId="17" builtinId="25" customBuiltin="1"/>
    <cellStyle name="Syöttö" xfId="9" builtinId="20" customBuiltin="1"/>
    <cellStyle name="Tarkistussolu" xfId="13" builtinId="23" customBuiltin="1"/>
    <cellStyle name="Tulostus" xfId="10" builtinId="21" customBuiltin="1"/>
    <cellStyle name="Varoitusteksti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i="0">
                <a:effectLst/>
              </a:rPr>
              <a:t>Open IFC Model Repository ifcOWL</a:t>
            </a:r>
            <a:r>
              <a:rPr lang="en-GB" b="1" i="0" baseline="0">
                <a:effectLst/>
              </a:rPr>
              <a:t> Segmentation Statistics</a:t>
            </a:r>
            <a:endParaRPr lang="en-GB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result!$X$2:$AD$2</c:f>
              <c:strCache>
                <c:ptCount val="7"/>
                <c:pt idx="0">
                  <c:v>Basic</c:v>
                </c:pt>
                <c:pt idx="1">
                  <c:v>Shared sets are separated</c:v>
                </c:pt>
                <c:pt idx="2">
                  <c:v>Shared  triples kept when triple count  &lt; 3</c:v>
                </c:pt>
                <c:pt idx="3">
                  <c:v>Shared  triples kept when triple count  &lt; 4</c:v>
                </c:pt>
                <c:pt idx="4">
                  <c:v>Shared  triples kept when triple count  &lt; 5</c:v>
                </c:pt>
                <c:pt idx="5">
                  <c:v>Shared  triples kept when triple count  &lt; 6</c:v>
                </c:pt>
                <c:pt idx="6">
                  <c:v>Shared  triples kept when triple count  &lt; 7</c:v>
                </c:pt>
              </c:strCache>
            </c:strRef>
          </c:cat>
          <c:val>
            <c:numRef>
              <c:f>result!$X$107:$AD$107</c:f>
              <c:numCache>
                <c:formatCode>#,##0</c:formatCode>
                <c:ptCount val="7"/>
                <c:pt idx="0">
                  <c:v>2120600</c:v>
                </c:pt>
                <c:pt idx="1">
                  <c:v>7444920</c:v>
                </c:pt>
                <c:pt idx="2">
                  <c:v>5802014</c:v>
                </c:pt>
                <c:pt idx="3">
                  <c:v>5790763</c:v>
                </c:pt>
                <c:pt idx="4">
                  <c:v>5790062</c:v>
                </c:pt>
                <c:pt idx="5">
                  <c:v>5588511</c:v>
                </c:pt>
                <c:pt idx="6">
                  <c:v>5583304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8-4E46-B821-7C6DA36B5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0372799"/>
        <c:axId val="1065026367"/>
      </c:barChart>
      <c:catAx>
        <c:axId val="106037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026367"/>
        <c:crosses val="autoZero"/>
        <c:auto val="1"/>
        <c:lblAlgn val="ctr"/>
        <c:lblOffset val="100"/>
        <c:noMultiLvlLbl val="0"/>
      </c:catAx>
      <c:valAx>
        <c:axId val="106502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IPFS File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37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600" b="1" i="0" baseline="0">
                <a:effectLst/>
              </a:rPr>
              <a:t>The Average Overlap percentage of the partitions</a:t>
            </a:r>
            <a:endParaRPr lang="en-GB" sz="26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Overlap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B1716AC-D3C4-4DBD-BC17-46B1936A4298}" type="VALUE">
                      <a:rPr lang="en-US" b="1"/>
                      <a:pPr/>
                      <a:t>[ARVO]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D8A3-4424-9D39-BD924735E4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result!$N$113:$N$118</c15:sqref>
                  </c15:fullRef>
                </c:ext>
              </c:extLst>
              <c:f>(result!$N$113:$N$114,result!$N$118)</c:f>
              <c:strCache>
                <c:ptCount val="3"/>
                <c:pt idx="0">
                  <c:v>Shared sets are separated</c:v>
                </c:pt>
                <c:pt idx="1">
                  <c:v>Shared  triples unseparated when triple count  &lt; 3</c:v>
                </c:pt>
                <c:pt idx="2">
                  <c:v>Shared  triples unseparated when triple count  &lt;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result!$O$113:$O$118</c15:sqref>
                  </c15:fullRef>
                </c:ext>
              </c:extLst>
              <c:f>(result!$O$113:$O$114,result!$O$118)</c:f>
              <c:numCache>
                <c:formatCode>0.00%</c:formatCode>
                <c:ptCount val="3"/>
                <c:pt idx="0">
                  <c:v>0</c:v>
                </c:pt>
                <c:pt idx="1">
                  <c:v>8.9209714447345087E-2</c:v>
                </c:pt>
                <c:pt idx="2">
                  <c:v>0.10228896887118721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6-4771-9EA9-A5F570E15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407727"/>
        <c:axId val="1069341535"/>
      </c:barChart>
      <c:catAx>
        <c:axId val="106840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341535"/>
        <c:crosses val="autoZero"/>
        <c:auto val="1"/>
        <c:lblAlgn val="ctr"/>
        <c:lblOffset val="100"/>
        <c:noMultiLvlLbl val="0"/>
      </c:catAx>
      <c:valAx>
        <c:axId val="106934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0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100" b="1" i="0" baseline="0">
                <a:effectLst/>
              </a:rPr>
              <a:t>The average model covergare of the partitions</a:t>
            </a:r>
            <a:endParaRPr lang="en-GB" sz="21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Coverage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wdDnDiag">
                <a:fgClr>
                  <a:schemeClr val="accent6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78-4CF9-9CD9-F48893EC9E76}"/>
              </c:ext>
            </c:extLst>
          </c:dPt>
          <c:cat>
            <c:strRef>
              <c:f>result!$H$109:$H$110</c:f>
              <c:strCache>
                <c:ptCount val="2"/>
                <c:pt idx="0">
                  <c:v>Basic</c:v>
                </c:pt>
                <c:pt idx="1">
                  <c:v>Not referenced rule</c:v>
                </c:pt>
              </c:strCache>
            </c:strRef>
          </c:cat>
          <c:val>
            <c:numRef>
              <c:f>result!$I$109:$I$110</c:f>
              <c:numCache>
                <c:formatCode>0.00%</c:formatCode>
                <c:ptCount val="2"/>
                <c:pt idx="0">
                  <c:v>0.96328699195753142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8-4CF9-9CD9-F48893EC9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8902335"/>
        <c:axId val="1522072239"/>
      </c:barChart>
      <c:catAx>
        <c:axId val="129890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072239"/>
        <c:crosses val="autoZero"/>
        <c:auto val="1"/>
        <c:lblAlgn val="ctr"/>
        <c:lblOffset val="100"/>
        <c:noMultiLvlLbl val="0"/>
      </c:catAx>
      <c:valAx>
        <c:axId val="152207223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902335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12700"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08030292588554"/>
          <c:y val="3.5569133771995692E-2"/>
          <c:w val="0.70070189012457551"/>
          <c:h val="0.772122734956071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'IFC File Size IPFS File Count '!$D$2</c:f>
              <c:strCache>
                <c:ptCount val="1"/>
                <c:pt idx="0">
                  <c:v>IPFS file count when shared sets are separated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179973179654552"/>
                  <c:y val="0.361125160533843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'IFC File Size IPFS File Count '!$C$3:$C$104</c:f>
              <c:numCache>
                <c:formatCode>#,##0.00</c:formatCode>
                <c:ptCount val="102"/>
                <c:pt idx="0">
                  <c:v>1.7892580032348633</c:v>
                </c:pt>
                <c:pt idx="1">
                  <c:v>0.62224102020263672</c:v>
                </c:pt>
                <c:pt idx="2">
                  <c:v>1.2250900268554688E-2</c:v>
                </c:pt>
                <c:pt idx="3">
                  <c:v>9.9187784194946289</c:v>
                </c:pt>
                <c:pt idx="4">
                  <c:v>49.53632640838623</c:v>
                </c:pt>
                <c:pt idx="5">
                  <c:v>69.663295745849609</c:v>
                </c:pt>
                <c:pt idx="6">
                  <c:v>1.1750221252441406E-2</c:v>
                </c:pt>
                <c:pt idx="7">
                  <c:v>4.9442291259765625E-2</c:v>
                </c:pt>
                <c:pt idx="8">
                  <c:v>9.83123779296875E-2</c:v>
                </c:pt>
                <c:pt idx="9">
                  <c:v>0.176422119140625</c:v>
                </c:pt>
                <c:pt idx="10">
                  <c:v>3.9559850692749023</c:v>
                </c:pt>
                <c:pt idx="11">
                  <c:v>0.30605411529541016</c:v>
                </c:pt>
                <c:pt idx="12">
                  <c:v>1.7303466796875E-2</c:v>
                </c:pt>
                <c:pt idx="13">
                  <c:v>3.1365289688110352</c:v>
                </c:pt>
                <c:pt idx="14">
                  <c:v>34.007305145263672</c:v>
                </c:pt>
                <c:pt idx="15">
                  <c:v>7.7877044677734375E-3</c:v>
                </c:pt>
                <c:pt idx="16">
                  <c:v>7.5101852416992188E-3</c:v>
                </c:pt>
                <c:pt idx="17">
                  <c:v>3.0158014297485352</c:v>
                </c:pt>
                <c:pt idx="18">
                  <c:v>0.38345718383789063</c:v>
                </c:pt>
                <c:pt idx="19">
                  <c:v>23.276658058166504</c:v>
                </c:pt>
                <c:pt idx="20">
                  <c:v>9.9859237670898438E-3</c:v>
                </c:pt>
                <c:pt idx="21">
                  <c:v>5.6783676147460938E-2</c:v>
                </c:pt>
                <c:pt idx="22">
                  <c:v>0.29508876800537109</c:v>
                </c:pt>
                <c:pt idx="23">
                  <c:v>17.232536315917969</c:v>
                </c:pt>
                <c:pt idx="24">
                  <c:v>64.637310028076172</c:v>
                </c:pt>
                <c:pt idx="25">
                  <c:v>0.53846454620361328</c:v>
                </c:pt>
                <c:pt idx="26">
                  <c:v>2.9073715209960938E-2</c:v>
                </c:pt>
                <c:pt idx="27">
                  <c:v>0.21880626678466797</c:v>
                </c:pt>
                <c:pt idx="28">
                  <c:v>1.2836456298828125E-2</c:v>
                </c:pt>
                <c:pt idx="29">
                  <c:v>8.8315963745117188E-2</c:v>
                </c:pt>
                <c:pt idx="30">
                  <c:v>9.9267959594726563E-3</c:v>
                </c:pt>
                <c:pt idx="31">
                  <c:v>7.2650909423828125E-3</c:v>
                </c:pt>
                <c:pt idx="32">
                  <c:v>2.0502147674560547</c:v>
                </c:pt>
                <c:pt idx="33">
                  <c:v>65.19998836517334</c:v>
                </c:pt>
                <c:pt idx="34">
                  <c:v>3.3787221908569336</c:v>
                </c:pt>
                <c:pt idx="35">
                  <c:v>62.28897762298584</c:v>
                </c:pt>
                <c:pt idx="36">
                  <c:v>3.4132003784179688E-3</c:v>
                </c:pt>
                <c:pt idx="37">
                  <c:v>2.3479757308959961</c:v>
                </c:pt>
                <c:pt idx="38">
                  <c:v>14.755273818969727</c:v>
                </c:pt>
                <c:pt idx="39">
                  <c:v>0.84945106506347656</c:v>
                </c:pt>
                <c:pt idx="40">
                  <c:v>4.5062074661254883</c:v>
                </c:pt>
                <c:pt idx="41">
                  <c:v>1.8246049880981445</c:v>
                </c:pt>
                <c:pt idx="42">
                  <c:v>4.0665483474731445</c:v>
                </c:pt>
                <c:pt idx="43">
                  <c:v>3.9559850692749023</c:v>
                </c:pt>
                <c:pt idx="44">
                  <c:v>75.115365982055664</c:v>
                </c:pt>
                <c:pt idx="45">
                  <c:v>2.96783447265625E-2</c:v>
                </c:pt>
                <c:pt idx="46">
                  <c:v>54.209323883056641</c:v>
                </c:pt>
                <c:pt idx="47">
                  <c:v>6.101740837097168</c:v>
                </c:pt>
                <c:pt idx="48">
                  <c:v>6.184173583984375</c:v>
                </c:pt>
                <c:pt idx="49">
                  <c:v>5.9032440185546875E-2</c:v>
                </c:pt>
                <c:pt idx="50">
                  <c:v>1.2186660766601563</c:v>
                </c:pt>
                <c:pt idx="51">
                  <c:v>9.7017288208007813E-3</c:v>
                </c:pt>
                <c:pt idx="52">
                  <c:v>77.187654495239258</c:v>
                </c:pt>
                <c:pt idx="53">
                  <c:v>7.021794319152832</c:v>
                </c:pt>
                <c:pt idx="54">
                  <c:v>68.378846168518066</c:v>
                </c:pt>
                <c:pt idx="55">
                  <c:v>2.2564411163330078</c:v>
                </c:pt>
                <c:pt idx="56">
                  <c:v>0.86434173583984375</c:v>
                </c:pt>
                <c:pt idx="57">
                  <c:v>107.41737937927246</c:v>
                </c:pt>
                <c:pt idx="58">
                  <c:v>2.7048835754394531</c:v>
                </c:pt>
                <c:pt idx="59">
                  <c:v>9.8056793212890625E-3</c:v>
                </c:pt>
                <c:pt idx="60">
                  <c:v>1.912689208984375E-2</c:v>
                </c:pt>
                <c:pt idx="61">
                  <c:v>23.840827941894531</c:v>
                </c:pt>
                <c:pt idx="62">
                  <c:v>6.1097326278686523</c:v>
                </c:pt>
                <c:pt idx="63">
                  <c:v>0.69345664978027344</c:v>
                </c:pt>
                <c:pt idx="64">
                  <c:v>6.3717842102050781E-2</c:v>
                </c:pt>
                <c:pt idx="65">
                  <c:v>9.0619993209838867</c:v>
                </c:pt>
                <c:pt idx="66">
                  <c:v>7.846832275390625E-3</c:v>
                </c:pt>
                <c:pt idx="67">
                  <c:v>6.1512250900268555</c:v>
                </c:pt>
                <c:pt idx="68">
                  <c:v>5.8303918838500977</c:v>
                </c:pt>
                <c:pt idx="69">
                  <c:v>3.2155141830444336</c:v>
                </c:pt>
                <c:pt idx="70">
                  <c:v>3.4337215423583984</c:v>
                </c:pt>
                <c:pt idx="71">
                  <c:v>3.4918785095214844E-2</c:v>
                </c:pt>
                <c:pt idx="72">
                  <c:v>169.24440574645996</c:v>
                </c:pt>
                <c:pt idx="73">
                  <c:v>6.7774572372436523</c:v>
                </c:pt>
                <c:pt idx="74">
                  <c:v>0.15937328338623047</c:v>
                </c:pt>
                <c:pt idx="75">
                  <c:v>0.46830081939697266</c:v>
                </c:pt>
                <c:pt idx="76">
                  <c:v>2.677154541015625E-2</c:v>
                </c:pt>
                <c:pt idx="77">
                  <c:v>7.3194503784179688E-3</c:v>
                </c:pt>
                <c:pt idx="78">
                  <c:v>6.8036079406738281E-2</c:v>
                </c:pt>
                <c:pt idx="79">
                  <c:v>0.97092247009277344</c:v>
                </c:pt>
                <c:pt idx="80">
                  <c:v>3.0328474044799805</c:v>
                </c:pt>
                <c:pt idx="81">
                  <c:v>2.01873779296875E-2</c:v>
                </c:pt>
                <c:pt idx="82">
                  <c:v>0.47296619415283203</c:v>
                </c:pt>
                <c:pt idx="83">
                  <c:v>2.0354270935058594E-2</c:v>
                </c:pt>
                <c:pt idx="84">
                  <c:v>24.130663871765137</c:v>
                </c:pt>
                <c:pt idx="85">
                  <c:v>5.0009727478027344E-2</c:v>
                </c:pt>
                <c:pt idx="86">
                  <c:v>2.08892822265625E-2</c:v>
                </c:pt>
                <c:pt idx="87">
                  <c:v>8.6993217468261719E-2</c:v>
                </c:pt>
                <c:pt idx="88">
                  <c:v>11.528280258178711</c:v>
                </c:pt>
                <c:pt idx="89">
                  <c:v>39.216623306274414</c:v>
                </c:pt>
                <c:pt idx="90">
                  <c:v>1.3317108154296875E-2</c:v>
                </c:pt>
                <c:pt idx="91">
                  <c:v>3.7082967758178711</c:v>
                </c:pt>
                <c:pt idx="92">
                  <c:v>76.597348213195801</c:v>
                </c:pt>
                <c:pt idx="93">
                  <c:v>8.6181640625E-2</c:v>
                </c:pt>
                <c:pt idx="94">
                  <c:v>21.365057945251465</c:v>
                </c:pt>
                <c:pt idx="95">
                  <c:v>25.917977333068848</c:v>
                </c:pt>
                <c:pt idx="96">
                  <c:v>67.069197654724121</c:v>
                </c:pt>
                <c:pt idx="97">
                  <c:v>6.8597793579101563E-3</c:v>
                </c:pt>
                <c:pt idx="98">
                  <c:v>4.5032501220703125E-3</c:v>
                </c:pt>
                <c:pt idx="99">
                  <c:v>5.68389892578125E-3</c:v>
                </c:pt>
                <c:pt idx="100">
                  <c:v>0.53846454620361328</c:v>
                </c:pt>
                <c:pt idx="101">
                  <c:v>8.6337089538574219E-2</c:v>
                </c:pt>
              </c:numCache>
            </c:numRef>
          </c:xVal>
          <c:yVal>
            <c:numRef>
              <c:f>'IFC File Size IPFS File Count '!$D$3:$D$104</c:f>
              <c:numCache>
                <c:formatCode>#,##0</c:formatCode>
                <c:ptCount val="102"/>
                <c:pt idx="0">
                  <c:v>11201</c:v>
                </c:pt>
                <c:pt idx="1">
                  <c:v>1215</c:v>
                </c:pt>
                <c:pt idx="2">
                  <c:v>91</c:v>
                </c:pt>
                <c:pt idx="3">
                  <c:v>19363</c:v>
                </c:pt>
                <c:pt idx="4">
                  <c:v>46313</c:v>
                </c:pt>
                <c:pt idx="5">
                  <c:v>436692</c:v>
                </c:pt>
                <c:pt idx="6">
                  <c:v>95</c:v>
                </c:pt>
                <c:pt idx="7">
                  <c:v>429</c:v>
                </c:pt>
                <c:pt idx="8">
                  <c:v>806</c:v>
                </c:pt>
                <c:pt idx="9">
                  <c:v>657</c:v>
                </c:pt>
                <c:pt idx="10">
                  <c:v>31012</c:v>
                </c:pt>
                <c:pt idx="11">
                  <c:v>2195</c:v>
                </c:pt>
                <c:pt idx="12">
                  <c:v>141</c:v>
                </c:pt>
                <c:pt idx="13">
                  <c:v>18637</c:v>
                </c:pt>
                <c:pt idx="14">
                  <c:v>220122</c:v>
                </c:pt>
                <c:pt idx="15">
                  <c:v>53</c:v>
                </c:pt>
                <c:pt idx="16">
                  <c:v>62</c:v>
                </c:pt>
                <c:pt idx="17">
                  <c:v>8218</c:v>
                </c:pt>
                <c:pt idx="18">
                  <c:v>1478</c:v>
                </c:pt>
                <c:pt idx="19">
                  <c:v>110239</c:v>
                </c:pt>
                <c:pt idx="20">
                  <c:v>77</c:v>
                </c:pt>
                <c:pt idx="21">
                  <c:v>136</c:v>
                </c:pt>
                <c:pt idx="22">
                  <c:v>289</c:v>
                </c:pt>
                <c:pt idx="23">
                  <c:v>114074</c:v>
                </c:pt>
                <c:pt idx="24">
                  <c:v>370676</c:v>
                </c:pt>
                <c:pt idx="25">
                  <c:v>4442</c:v>
                </c:pt>
                <c:pt idx="26">
                  <c:v>255</c:v>
                </c:pt>
                <c:pt idx="27">
                  <c:v>488</c:v>
                </c:pt>
                <c:pt idx="28">
                  <c:v>94</c:v>
                </c:pt>
                <c:pt idx="29">
                  <c:v>312</c:v>
                </c:pt>
                <c:pt idx="30">
                  <c:v>49</c:v>
                </c:pt>
                <c:pt idx="31">
                  <c:v>89</c:v>
                </c:pt>
                <c:pt idx="32">
                  <c:v>15695</c:v>
                </c:pt>
                <c:pt idx="33">
                  <c:v>423490</c:v>
                </c:pt>
                <c:pt idx="34">
                  <c:v>18701</c:v>
                </c:pt>
                <c:pt idx="35">
                  <c:v>346958</c:v>
                </c:pt>
                <c:pt idx="36">
                  <c:v>32</c:v>
                </c:pt>
                <c:pt idx="37">
                  <c:v>1950</c:v>
                </c:pt>
                <c:pt idx="38">
                  <c:v>96901</c:v>
                </c:pt>
                <c:pt idx="39">
                  <c:v>5711</c:v>
                </c:pt>
                <c:pt idx="40">
                  <c:v>31202</c:v>
                </c:pt>
                <c:pt idx="41">
                  <c:v>11740</c:v>
                </c:pt>
                <c:pt idx="42">
                  <c:v>28058</c:v>
                </c:pt>
                <c:pt idx="43">
                  <c:v>31012</c:v>
                </c:pt>
                <c:pt idx="44">
                  <c:v>493071</c:v>
                </c:pt>
                <c:pt idx="45">
                  <c:v>108</c:v>
                </c:pt>
                <c:pt idx="46">
                  <c:v>306639</c:v>
                </c:pt>
                <c:pt idx="47">
                  <c:v>35334</c:v>
                </c:pt>
                <c:pt idx="48">
                  <c:v>35474</c:v>
                </c:pt>
                <c:pt idx="49">
                  <c:v>628</c:v>
                </c:pt>
                <c:pt idx="50">
                  <c:v>10018</c:v>
                </c:pt>
                <c:pt idx="51">
                  <c:v>58</c:v>
                </c:pt>
                <c:pt idx="52">
                  <c:v>486186</c:v>
                </c:pt>
                <c:pt idx="53">
                  <c:v>47038</c:v>
                </c:pt>
                <c:pt idx="54">
                  <c:v>389763</c:v>
                </c:pt>
                <c:pt idx="55">
                  <c:v>14582</c:v>
                </c:pt>
                <c:pt idx="56">
                  <c:v>5725</c:v>
                </c:pt>
                <c:pt idx="57">
                  <c:v>530231</c:v>
                </c:pt>
                <c:pt idx="58">
                  <c:v>11999</c:v>
                </c:pt>
                <c:pt idx="59">
                  <c:v>48</c:v>
                </c:pt>
                <c:pt idx="60">
                  <c:v>218</c:v>
                </c:pt>
                <c:pt idx="61">
                  <c:v>151034</c:v>
                </c:pt>
                <c:pt idx="62">
                  <c:v>33586</c:v>
                </c:pt>
                <c:pt idx="63">
                  <c:v>481</c:v>
                </c:pt>
                <c:pt idx="64">
                  <c:v>396</c:v>
                </c:pt>
                <c:pt idx="65">
                  <c:v>62422</c:v>
                </c:pt>
                <c:pt idx="66">
                  <c:v>65</c:v>
                </c:pt>
                <c:pt idx="67">
                  <c:v>33768</c:v>
                </c:pt>
                <c:pt idx="68">
                  <c:v>12346</c:v>
                </c:pt>
                <c:pt idx="69">
                  <c:v>17465</c:v>
                </c:pt>
                <c:pt idx="70">
                  <c:v>18942</c:v>
                </c:pt>
                <c:pt idx="71">
                  <c:v>161</c:v>
                </c:pt>
                <c:pt idx="72">
                  <c:v>791803</c:v>
                </c:pt>
                <c:pt idx="73">
                  <c:v>46172</c:v>
                </c:pt>
                <c:pt idx="74">
                  <c:v>1131</c:v>
                </c:pt>
                <c:pt idx="75">
                  <c:v>2422</c:v>
                </c:pt>
                <c:pt idx="76">
                  <c:v>187</c:v>
                </c:pt>
                <c:pt idx="77">
                  <c:v>55</c:v>
                </c:pt>
                <c:pt idx="78">
                  <c:v>660</c:v>
                </c:pt>
                <c:pt idx="79">
                  <c:v>6948</c:v>
                </c:pt>
                <c:pt idx="80">
                  <c:v>8262</c:v>
                </c:pt>
                <c:pt idx="81">
                  <c:v>138</c:v>
                </c:pt>
                <c:pt idx="82">
                  <c:v>2953</c:v>
                </c:pt>
                <c:pt idx="83">
                  <c:v>153</c:v>
                </c:pt>
                <c:pt idx="84">
                  <c:v>96872</c:v>
                </c:pt>
                <c:pt idx="85">
                  <c:v>363</c:v>
                </c:pt>
                <c:pt idx="86">
                  <c:v>139</c:v>
                </c:pt>
                <c:pt idx="87">
                  <c:v>508</c:v>
                </c:pt>
                <c:pt idx="88">
                  <c:v>36369</c:v>
                </c:pt>
                <c:pt idx="89">
                  <c:v>149085</c:v>
                </c:pt>
                <c:pt idx="90">
                  <c:v>114</c:v>
                </c:pt>
                <c:pt idx="91">
                  <c:v>23263</c:v>
                </c:pt>
                <c:pt idx="92">
                  <c:v>485906</c:v>
                </c:pt>
                <c:pt idx="93">
                  <c:v>305</c:v>
                </c:pt>
                <c:pt idx="94">
                  <c:v>134949</c:v>
                </c:pt>
                <c:pt idx="95">
                  <c:v>169404</c:v>
                </c:pt>
                <c:pt idx="96">
                  <c:v>372071</c:v>
                </c:pt>
                <c:pt idx="97">
                  <c:v>51</c:v>
                </c:pt>
                <c:pt idx="98">
                  <c:v>40</c:v>
                </c:pt>
                <c:pt idx="99">
                  <c:v>55</c:v>
                </c:pt>
                <c:pt idx="100">
                  <c:v>4442</c:v>
                </c:pt>
                <c:pt idx="101">
                  <c:v>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C1-4B02-89B8-E42E2F681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89023"/>
        <c:axId val="936905663"/>
      </c:scatterChart>
      <c:valAx>
        <c:axId val="59818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/>
                  <a:t>IFC File Size in 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05663"/>
        <c:crosses val="autoZero"/>
        <c:crossBetween val="midCat"/>
      </c:valAx>
      <c:valAx>
        <c:axId val="93690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/>
                  <a:t>IPFS File Count</a:t>
                </a:r>
              </a:p>
            </c:rich>
          </c:tx>
          <c:layout>
            <c:manualLayout>
              <c:xMode val="edge"/>
              <c:yMode val="edge"/>
              <c:x val="1.3689787628441112E-2"/>
              <c:y val="0.23645418733533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8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65771453187502"/>
          <c:y val="4.6774328983152598E-2"/>
          <c:w val="0.6919649679086779"/>
          <c:h val="0.7087598174902308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917147856517936"/>
                  <c:y val="0.3888888888888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'ifcOWL triples IPFS File Count'!$C$3:$C$104</c:f>
              <c:numCache>
                <c:formatCode>#,##0</c:formatCode>
                <c:ptCount val="102"/>
                <c:pt idx="0">
                  <c:v>199162</c:v>
                </c:pt>
                <c:pt idx="1">
                  <c:v>103440</c:v>
                </c:pt>
                <c:pt idx="2">
                  <c:v>2068</c:v>
                </c:pt>
                <c:pt idx="3">
                  <c:v>1396465</c:v>
                </c:pt>
                <c:pt idx="4">
                  <c:v>7957153</c:v>
                </c:pt>
                <c:pt idx="5">
                  <c:v>8837660</c:v>
                </c:pt>
                <c:pt idx="6">
                  <c:v>1482</c:v>
                </c:pt>
                <c:pt idx="7">
                  <c:v>7179</c:v>
                </c:pt>
                <c:pt idx="8">
                  <c:v>16877</c:v>
                </c:pt>
                <c:pt idx="9">
                  <c:v>19082</c:v>
                </c:pt>
                <c:pt idx="10">
                  <c:v>603847</c:v>
                </c:pt>
                <c:pt idx="11">
                  <c:v>34331</c:v>
                </c:pt>
                <c:pt idx="12">
                  <c:v>2057</c:v>
                </c:pt>
                <c:pt idx="13">
                  <c:v>291613</c:v>
                </c:pt>
                <c:pt idx="14">
                  <c:v>3806076</c:v>
                </c:pt>
                <c:pt idx="15">
                  <c:v>1064</c:v>
                </c:pt>
                <c:pt idx="16">
                  <c:v>1200</c:v>
                </c:pt>
                <c:pt idx="17">
                  <c:v>226243</c:v>
                </c:pt>
                <c:pt idx="18">
                  <c:v>48102</c:v>
                </c:pt>
                <c:pt idx="19">
                  <c:v>2954498</c:v>
                </c:pt>
                <c:pt idx="20">
                  <c:v>1266</c:v>
                </c:pt>
                <c:pt idx="21">
                  <c:v>9988</c:v>
                </c:pt>
                <c:pt idx="22">
                  <c:v>47235</c:v>
                </c:pt>
                <c:pt idx="23">
                  <c:v>2163243</c:v>
                </c:pt>
                <c:pt idx="24">
                  <c:v>8605004</c:v>
                </c:pt>
                <c:pt idx="25">
                  <c:v>77900</c:v>
                </c:pt>
                <c:pt idx="26">
                  <c:v>4220</c:v>
                </c:pt>
                <c:pt idx="27">
                  <c:v>43701</c:v>
                </c:pt>
                <c:pt idx="28">
                  <c:v>1603</c:v>
                </c:pt>
                <c:pt idx="29">
                  <c:v>6369</c:v>
                </c:pt>
                <c:pt idx="30">
                  <c:v>1261</c:v>
                </c:pt>
                <c:pt idx="31">
                  <c:v>905</c:v>
                </c:pt>
                <c:pt idx="32">
                  <c:v>288378</c:v>
                </c:pt>
                <c:pt idx="33">
                  <c:v>6632668</c:v>
                </c:pt>
                <c:pt idx="34">
                  <c:v>360607</c:v>
                </c:pt>
                <c:pt idx="35">
                  <c:v>8345042</c:v>
                </c:pt>
                <c:pt idx="36">
                  <c:v>375</c:v>
                </c:pt>
                <c:pt idx="37">
                  <c:v>382771</c:v>
                </c:pt>
                <c:pt idx="38">
                  <c:v>1519725</c:v>
                </c:pt>
                <c:pt idx="39">
                  <c:v>130068</c:v>
                </c:pt>
                <c:pt idx="40">
                  <c:v>507530</c:v>
                </c:pt>
                <c:pt idx="41">
                  <c:v>286534</c:v>
                </c:pt>
                <c:pt idx="42">
                  <c:v>455982</c:v>
                </c:pt>
                <c:pt idx="43">
                  <c:v>603847</c:v>
                </c:pt>
                <c:pt idx="44">
                  <c:v>9444909</c:v>
                </c:pt>
                <c:pt idx="45">
                  <c:v>5262</c:v>
                </c:pt>
                <c:pt idx="46">
                  <c:v>6655261</c:v>
                </c:pt>
                <c:pt idx="47">
                  <c:v>686087</c:v>
                </c:pt>
                <c:pt idx="48">
                  <c:v>694688</c:v>
                </c:pt>
                <c:pt idx="49">
                  <c:v>10066</c:v>
                </c:pt>
                <c:pt idx="50">
                  <c:v>179434</c:v>
                </c:pt>
                <c:pt idx="51">
                  <c:v>1290</c:v>
                </c:pt>
                <c:pt idx="52">
                  <c:v>9874524</c:v>
                </c:pt>
                <c:pt idx="53">
                  <c:v>961770</c:v>
                </c:pt>
                <c:pt idx="54">
                  <c:v>8968743</c:v>
                </c:pt>
                <c:pt idx="55">
                  <c:v>260331</c:v>
                </c:pt>
                <c:pt idx="56">
                  <c:v>115044</c:v>
                </c:pt>
                <c:pt idx="57">
                  <c:v>13078551</c:v>
                </c:pt>
                <c:pt idx="58">
                  <c:v>347443</c:v>
                </c:pt>
                <c:pt idx="59">
                  <c:v>1258</c:v>
                </c:pt>
                <c:pt idx="60">
                  <c:v>3085</c:v>
                </c:pt>
                <c:pt idx="61">
                  <c:v>2739422</c:v>
                </c:pt>
                <c:pt idx="62">
                  <c:v>750664</c:v>
                </c:pt>
                <c:pt idx="63">
                  <c:v>109660</c:v>
                </c:pt>
                <c:pt idx="64">
                  <c:v>7517</c:v>
                </c:pt>
                <c:pt idx="65">
                  <c:v>1172314</c:v>
                </c:pt>
                <c:pt idx="66">
                  <c:v>1141</c:v>
                </c:pt>
                <c:pt idx="67">
                  <c:v>752912</c:v>
                </c:pt>
                <c:pt idx="68">
                  <c:v>745512</c:v>
                </c:pt>
                <c:pt idx="69">
                  <c:v>446461</c:v>
                </c:pt>
                <c:pt idx="70">
                  <c:v>364904</c:v>
                </c:pt>
                <c:pt idx="71">
                  <c:v>4809</c:v>
                </c:pt>
                <c:pt idx="72">
                  <c:v>19472092</c:v>
                </c:pt>
                <c:pt idx="73">
                  <c:v>853654</c:v>
                </c:pt>
                <c:pt idx="74">
                  <c:v>22914</c:v>
                </c:pt>
                <c:pt idx="75">
                  <c:v>48514</c:v>
                </c:pt>
                <c:pt idx="76">
                  <c:v>3362</c:v>
                </c:pt>
                <c:pt idx="77">
                  <c:v>1226</c:v>
                </c:pt>
                <c:pt idx="78">
                  <c:v>11463</c:v>
                </c:pt>
                <c:pt idx="79">
                  <c:v>125719</c:v>
                </c:pt>
                <c:pt idx="80">
                  <c:v>228303</c:v>
                </c:pt>
                <c:pt idx="81">
                  <c:v>2829</c:v>
                </c:pt>
                <c:pt idx="82">
                  <c:v>57733</c:v>
                </c:pt>
                <c:pt idx="83">
                  <c:v>3210</c:v>
                </c:pt>
                <c:pt idx="84">
                  <c:v>1924713</c:v>
                </c:pt>
                <c:pt idx="85">
                  <c:v>5049</c:v>
                </c:pt>
                <c:pt idx="86">
                  <c:v>3341</c:v>
                </c:pt>
                <c:pt idx="87">
                  <c:v>7973</c:v>
                </c:pt>
                <c:pt idx="88">
                  <c:v>1784585</c:v>
                </c:pt>
                <c:pt idx="89">
                  <c:v>5106403</c:v>
                </c:pt>
                <c:pt idx="90">
                  <c:v>2293</c:v>
                </c:pt>
                <c:pt idx="91">
                  <c:v>395161</c:v>
                </c:pt>
                <c:pt idx="92">
                  <c:v>9797883</c:v>
                </c:pt>
                <c:pt idx="93">
                  <c:v>17106</c:v>
                </c:pt>
                <c:pt idx="94">
                  <c:v>2680458</c:v>
                </c:pt>
                <c:pt idx="95">
                  <c:v>3336617</c:v>
                </c:pt>
                <c:pt idx="96">
                  <c:v>8607707</c:v>
                </c:pt>
                <c:pt idx="97">
                  <c:v>1120</c:v>
                </c:pt>
                <c:pt idx="98">
                  <c:v>610</c:v>
                </c:pt>
                <c:pt idx="99">
                  <c:v>682</c:v>
                </c:pt>
                <c:pt idx="100">
                  <c:v>77900</c:v>
                </c:pt>
                <c:pt idx="101">
                  <c:v>14668</c:v>
                </c:pt>
              </c:numCache>
            </c:numRef>
          </c:xVal>
          <c:yVal>
            <c:numRef>
              <c:f>'ifcOWL triples IPFS File Count'!$D$3:$D$104</c:f>
              <c:numCache>
                <c:formatCode>#,##0</c:formatCode>
                <c:ptCount val="102"/>
                <c:pt idx="0">
                  <c:v>11201</c:v>
                </c:pt>
                <c:pt idx="1">
                  <c:v>1215</c:v>
                </c:pt>
                <c:pt idx="2">
                  <c:v>91</c:v>
                </c:pt>
                <c:pt idx="3">
                  <c:v>19363</c:v>
                </c:pt>
                <c:pt idx="4">
                  <c:v>46313</c:v>
                </c:pt>
                <c:pt idx="5">
                  <c:v>436692</c:v>
                </c:pt>
                <c:pt idx="6">
                  <c:v>95</c:v>
                </c:pt>
                <c:pt idx="7">
                  <c:v>429</c:v>
                </c:pt>
                <c:pt idx="8">
                  <c:v>806</c:v>
                </c:pt>
                <c:pt idx="9">
                  <c:v>657</c:v>
                </c:pt>
                <c:pt idx="10">
                  <c:v>31012</c:v>
                </c:pt>
                <c:pt idx="11">
                  <c:v>2195</c:v>
                </c:pt>
                <c:pt idx="12">
                  <c:v>141</c:v>
                </c:pt>
                <c:pt idx="13">
                  <c:v>18637</c:v>
                </c:pt>
                <c:pt idx="14">
                  <c:v>220122</c:v>
                </c:pt>
                <c:pt idx="15">
                  <c:v>53</c:v>
                </c:pt>
                <c:pt idx="16">
                  <c:v>62</c:v>
                </c:pt>
                <c:pt idx="17">
                  <c:v>8218</c:v>
                </c:pt>
                <c:pt idx="18">
                  <c:v>1478</c:v>
                </c:pt>
                <c:pt idx="19">
                  <c:v>110239</c:v>
                </c:pt>
                <c:pt idx="20">
                  <c:v>77</c:v>
                </c:pt>
                <c:pt idx="21">
                  <c:v>136</c:v>
                </c:pt>
                <c:pt idx="22">
                  <c:v>289</c:v>
                </c:pt>
                <c:pt idx="23">
                  <c:v>114074</c:v>
                </c:pt>
                <c:pt idx="24">
                  <c:v>370676</c:v>
                </c:pt>
                <c:pt idx="25">
                  <c:v>4442</c:v>
                </c:pt>
                <c:pt idx="26">
                  <c:v>255</c:v>
                </c:pt>
                <c:pt idx="27">
                  <c:v>488</c:v>
                </c:pt>
                <c:pt idx="28">
                  <c:v>94</c:v>
                </c:pt>
                <c:pt idx="29">
                  <c:v>312</c:v>
                </c:pt>
                <c:pt idx="30">
                  <c:v>49</c:v>
                </c:pt>
                <c:pt idx="31">
                  <c:v>89</c:v>
                </c:pt>
                <c:pt idx="32">
                  <c:v>15695</c:v>
                </c:pt>
                <c:pt idx="33">
                  <c:v>423490</c:v>
                </c:pt>
                <c:pt idx="34">
                  <c:v>18701</c:v>
                </c:pt>
                <c:pt idx="35">
                  <c:v>346958</c:v>
                </c:pt>
                <c:pt idx="36">
                  <c:v>32</c:v>
                </c:pt>
                <c:pt idx="37">
                  <c:v>1950</c:v>
                </c:pt>
                <c:pt idx="38">
                  <c:v>96901</c:v>
                </c:pt>
                <c:pt idx="39">
                  <c:v>5711</c:v>
                </c:pt>
                <c:pt idx="40">
                  <c:v>31202</c:v>
                </c:pt>
                <c:pt idx="41">
                  <c:v>11740</c:v>
                </c:pt>
                <c:pt idx="42">
                  <c:v>28058</c:v>
                </c:pt>
                <c:pt idx="43">
                  <c:v>31012</c:v>
                </c:pt>
                <c:pt idx="44">
                  <c:v>493071</c:v>
                </c:pt>
                <c:pt idx="45">
                  <c:v>108</c:v>
                </c:pt>
                <c:pt idx="46">
                  <c:v>306639</c:v>
                </c:pt>
                <c:pt idx="47">
                  <c:v>35334</c:v>
                </c:pt>
                <c:pt idx="48">
                  <c:v>35474</c:v>
                </c:pt>
                <c:pt idx="49">
                  <c:v>628</c:v>
                </c:pt>
                <c:pt idx="50">
                  <c:v>10018</c:v>
                </c:pt>
                <c:pt idx="51">
                  <c:v>58</c:v>
                </c:pt>
                <c:pt idx="52">
                  <c:v>486186</c:v>
                </c:pt>
                <c:pt idx="53">
                  <c:v>47038</c:v>
                </c:pt>
                <c:pt idx="54">
                  <c:v>389763</c:v>
                </c:pt>
                <c:pt idx="55">
                  <c:v>14582</c:v>
                </c:pt>
                <c:pt idx="56">
                  <c:v>5725</c:v>
                </c:pt>
                <c:pt idx="57">
                  <c:v>530231</c:v>
                </c:pt>
                <c:pt idx="58">
                  <c:v>11999</c:v>
                </c:pt>
                <c:pt idx="59">
                  <c:v>48</c:v>
                </c:pt>
                <c:pt idx="60">
                  <c:v>218</c:v>
                </c:pt>
                <c:pt idx="61">
                  <c:v>151034</c:v>
                </c:pt>
                <c:pt idx="62">
                  <c:v>33586</c:v>
                </c:pt>
                <c:pt idx="63">
                  <c:v>481</c:v>
                </c:pt>
                <c:pt idx="64">
                  <c:v>396</c:v>
                </c:pt>
                <c:pt idx="65">
                  <c:v>62422</c:v>
                </c:pt>
                <c:pt idx="66">
                  <c:v>65</c:v>
                </c:pt>
                <c:pt idx="67">
                  <c:v>33768</c:v>
                </c:pt>
                <c:pt idx="68">
                  <c:v>12346</c:v>
                </c:pt>
                <c:pt idx="69">
                  <c:v>17465</c:v>
                </c:pt>
                <c:pt idx="70">
                  <c:v>18942</c:v>
                </c:pt>
                <c:pt idx="71">
                  <c:v>161</c:v>
                </c:pt>
                <c:pt idx="72">
                  <c:v>791803</c:v>
                </c:pt>
                <c:pt idx="73">
                  <c:v>46172</c:v>
                </c:pt>
                <c:pt idx="74">
                  <c:v>1131</c:v>
                </c:pt>
                <c:pt idx="75">
                  <c:v>2422</c:v>
                </c:pt>
                <c:pt idx="76">
                  <c:v>187</c:v>
                </c:pt>
                <c:pt idx="77">
                  <c:v>55</c:v>
                </c:pt>
                <c:pt idx="78">
                  <c:v>660</c:v>
                </c:pt>
                <c:pt idx="79">
                  <c:v>6948</c:v>
                </c:pt>
                <c:pt idx="80">
                  <c:v>8262</c:v>
                </c:pt>
                <c:pt idx="81">
                  <c:v>138</c:v>
                </c:pt>
                <c:pt idx="82">
                  <c:v>2953</c:v>
                </c:pt>
                <c:pt idx="83">
                  <c:v>153</c:v>
                </c:pt>
                <c:pt idx="84">
                  <c:v>96872</c:v>
                </c:pt>
                <c:pt idx="85">
                  <c:v>363</c:v>
                </c:pt>
                <c:pt idx="86">
                  <c:v>139</c:v>
                </c:pt>
                <c:pt idx="87">
                  <c:v>508</c:v>
                </c:pt>
                <c:pt idx="88">
                  <c:v>36369</c:v>
                </c:pt>
                <c:pt idx="89">
                  <c:v>149085</c:v>
                </c:pt>
                <c:pt idx="90">
                  <c:v>114</c:v>
                </c:pt>
                <c:pt idx="91">
                  <c:v>23263</c:v>
                </c:pt>
                <c:pt idx="92">
                  <c:v>485906</c:v>
                </c:pt>
                <c:pt idx="93">
                  <c:v>305</c:v>
                </c:pt>
                <c:pt idx="94">
                  <c:v>134949</c:v>
                </c:pt>
                <c:pt idx="95">
                  <c:v>169404</c:v>
                </c:pt>
                <c:pt idx="96">
                  <c:v>372071</c:v>
                </c:pt>
                <c:pt idx="97">
                  <c:v>51</c:v>
                </c:pt>
                <c:pt idx="98">
                  <c:v>40</c:v>
                </c:pt>
                <c:pt idx="99">
                  <c:v>55</c:v>
                </c:pt>
                <c:pt idx="100">
                  <c:v>4442</c:v>
                </c:pt>
                <c:pt idx="101">
                  <c:v>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D6-4879-A8FB-D8C7CE641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518735"/>
        <c:axId val="938827167"/>
      </c:scatterChart>
      <c:valAx>
        <c:axId val="85451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/>
                  <a:t>ifcOWL Triple Count in the 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27167"/>
        <c:crosses val="autoZero"/>
        <c:crossBetween val="midCat"/>
      </c:valAx>
      <c:valAx>
        <c:axId val="9388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/>
                  <a:t>IPFS File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51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1814385</xdr:colOff>
      <xdr:row>109</xdr:row>
      <xdr:rowOff>107749</xdr:rowOff>
    </xdr:from>
    <xdr:to>
      <xdr:col>29</xdr:col>
      <xdr:colOff>3134684</xdr:colOff>
      <xdr:row>130</xdr:row>
      <xdr:rowOff>179413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168D25A8-67C4-4451-B30E-7898F45DC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795865</xdr:colOff>
      <xdr:row>106</xdr:row>
      <xdr:rowOff>47036</xdr:rowOff>
    </xdr:from>
    <xdr:to>
      <xdr:col>18</xdr:col>
      <xdr:colOff>211667</xdr:colOff>
      <xdr:row>136</xdr:row>
      <xdr:rowOff>1</xdr:rowOff>
    </xdr:to>
    <xdr:graphicFrame macro="">
      <xdr:nvGraphicFramePr>
        <xdr:cNvPr id="6" name="Kaavio 5">
          <a:extLst>
            <a:ext uri="{FF2B5EF4-FFF2-40B4-BE49-F238E27FC236}">
              <a16:creationId xmlns:a16="http://schemas.microsoft.com/office/drawing/2014/main" id="{67B77B77-BAB6-49B5-ADBC-F357A8918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1084791</xdr:colOff>
      <xdr:row>110</xdr:row>
      <xdr:rowOff>115358</xdr:rowOff>
    </xdr:from>
    <xdr:to>
      <xdr:col>9</xdr:col>
      <xdr:colOff>121709</xdr:colOff>
      <xdr:row>133</xdr:row>
      <xdr:rowOff>84668</xdr:rowOff>
    </xdr:to>
    <xdr:graphicFrame macro="">
      <xdr:nvGraphicFramePr>
        <xdr:cNvPr id="5" name="Kaavio 4">
          <a:extLst>
            <a:ext uri="{FF2B5EF4-FFF2-40B4-BE49-F238E27FC236}">
              <a16:creationId xmlns:a16="http://schemas.microsoft.com/office/drawing/2014/main" id="{45135BBD-8589-487D-BA92-E6A11D39A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442382</xdr:colOff>
      <xdr:row>88</xdr:row>
      <xdr:rowOff>135467</xdr:rowOff>
    </xdr:from>
    <xdr:to>
      <xdr:col>14</xdr:col>
      <xdr:colOff>469899</xdr:colOff>
      <xdr:row>107</xdr:row>
      <xdr:rowOff>6349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9C99F4B5-7C8D-40AC-B477-5656C1B3C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2115</xdr:colOff>
      <xdr:row>99</xdr:row>
      <xdr:rowOff>40215</xdr:rowOff>
    </xdr:from>
    <xdr:to>
      <xdr:col>13</xdr:col>
      <xdr:colOff>423332</xdr:colOff>
      <xdr:row>117</xdr:row>
      <xdr:rowOff>110066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729F55BC-CFE2-4511-BCA0-0F391CAC4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0"/>
  <sheetViews>
    <sheetView tabSelected="1" topLeftCell="O107" zoomScale="80" zoomScaleNormal="80" workbookViewId="0">
      <selection activeCell="P135" sqref="P135"/>
    </sheetView>
  </sheetViews>
  <sheetFormatPr defaultRowHeight="14.35" x14ac:dyDescent="0.5"/>
  <cols>
    <col min="2" max="2" width="43.234375" customWidth="1"/>
    <col min="3" max="3" width="19.17578125" customWidth="1"/>
    <col min="4" max="4" width="13.5859375" customWidth="1"/>
    <col min="5" max="5" width="15.9375" customWidth="1"/>
    <col min="6" max="6" width="17.64453125" customWidth="1"/>
    <col min="7" max="7" width="25.05859375" customWidth="1"/>
    <col min="8" max="8" width="21.9375" customWidth="1"/>
    <col min="9" max="10" width="33.64453125" customWidth="1"/>
    <col min="11" max="11" width="34.234375" customWidth="1"/>
    <col min="12" max="12" width="28.234375" customWidth="1"/>
    <col min="13" max="13" width="28.76171875" customWidth="1"/>
    <col min="14" max="14" width="52.3515625" customWidth="1"/>
    <col min="15" max="15" width="14.234375" customWidth="1"/>
    <col min="16" max="16" width="54.64453125" customWidth="1"/>
    <col min="17" max="17" width="21.3515625" customWidth="1"/>
    <col min="18" max="18" width="59.87890625" customWidth="1"/>
    <col min="19" max="19" width="25.9375" customWidth="1"/>
    <col min="20" max="20" width="55.8203125" customWidth="1"/>
    <col min="21" max="21" width="24.64453125" customWidth="1"/>
    <col min="22" max="22" width="50.3515625" customWidth="1"/>
    <col min="23" max="23" width="30" customWidth="1"/>
    <col min="24" max="24" width="25" customWidth="1"/>
    <col min="25" max="25" width="30.52734375" customWidth="1"/>
    <col min="26" max="26" width="47.17578125" customWidth="1"/>
    <col min="27" max="27" width="45.46875" customWidth="1"/>
    <col min="28" max="28" width="44" customWidth="1"/>
    <col min="29" max="29" width="48.234375" customWidth="1"/>
    <col min="30" max="30" width="43.76171875" customWidth="1"/>
  </cols>
  <sheetData>
    <row r="1" spans="1:30" x14ac:dyDescent="0.5">
      <c r="L1" t="s">
        <v>134</v>
      </c>
      <c r="M1" t="s">
        <v>118</v>
      </c>
      <c r="N1" t="s">
        <v>9</v>
      </c>
      <c r="P1" t="s">
        <v>10</v>
      </c>
      <c r="R1" t="s">
        <v>11</v>
      </c>
      <c r="T1" t="s">
        <v>12</v>
      </c>
      <c r="V1" t="s">
        <v>13</v>
      </c>
      <c r="X1" t="s">
        <v>124</v>
      </c>
      <c r="Y1" t="s">
        <v>123</v>
      </c>
      <c r="Z1" t="s">
        <v>119</v>
      </c>
      <c r="AA1" t="s">
        <v>125</v>
      </c>
      <c r="AB1" t="s">
        <v>120</v>
      </c>
      <c r="AC1" t="s">
        <v>121</v>
      </c>
      <c r="AD1" t="s">
        <v>122</v>
      </c>
    </row>
    <row r="2" spans="1:30" x14ac:dyDescent="0.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135</v>
      </c>
      <c r="K2" t="s">
        <v>8</v>
      </c>
      <c r="L2" t="s">
        <v>133</v>
      </c>
      <c r="M2" t="s">
        <v>127</v>
      </c>
      <c r="N2" t="s">
        <v>136</v>
      </c>
      <c r="O2" t="s">
        <v>135</v>
      </c>
      <c r="P2" t="s">
        <v>137</v>
      </c>
      <c r="Q2" t="s">
        <v>135</v>
      </c>
      <c r="R2" t="s">
        <v>138</v>
      </c>
      <c r="S2" t="s">
        <v>135</v>
      </c>
      <c r="T2" t="s">
        <v>139</v>
      </c>
      <c r="U2" t="s">
        <v>135</v>
      </c>
      <c r="V2" t="s">
        <v>140</v>
      </c>
      <c r="W2" t="s">
        <v>135</v>
      </c>
      <c r="X2" t="s">
        <v>126</v>
      </c>
      <c r="Y2" t="s">
        <v>127</v>
      </c>
      <c r="Z2" t="s">
        <v>128</v>
      </c>
      <c r="AA2" t="s">
        <v>129</v>
      </c>
      <c r="AB2" t="s">
        <v>130</v>
      </c>
      <c r="AC2" t="s">
        <v>131</v>
      </c>
      <c r="AD2" t="s">
        <v>132</v>
      </c>
    </row>
    <row r="3" spans="1:30" x14ac:dyDescent="0.5">
      <c r="A3">
        <v>1</v>
      </c>
      <c r="B3" t="s">
        <v>14</v>
      </c>
      <c r="C3" t="s">
        <v>15</v>
      </c>
      <c r="D3">
        <v>1876173</v>
      </c>
      <c r="E3">
        <v>15747282</v>
      </c>
      <c r="F3">
        <v>199162</v>
      </c>
      <c r="G3">
        <v>231617</v>
      </c>
      <c r="H3">
        <v>3479</v>
      </c>
      <c r="I3">
        <v>7758</v>
      </c>
      <c r="J3" s="2">
        <f>I3/F3</f>
        <v>3.8953213966519719E-2</v>
      </c>
      <c r="K3">
        <v>0</v>
      </c>
      <c r="L3">
        <v>591156</v>
      </c>
      <c r="M3">
        <v>0</v>
      </c>
      <c r="N3">
        <v>41910</v>
      </c>
      <c r="O3" s="2">
        <f>N3/$L$3</f>
        <v>7.0894992184804009E-2</v>
      </c>
      <c r="P3">
        <v>45463</v>
      </c>
      <c r="Q3" s="2">
        <f>P3/$L3</f>
        <v>7.690525005243963E-2</v>
      </c>
      <c r="R3">
        <v>45479</v>
      </c>
      <c r="S3" s="2">
        <f>R3/$L3</f>
        <v>7.6932315666253914E-2</v>
      </c>
      <c r="T3">
        <v>53065</v>
      </c>
      <c r="U3" s="2">
        <f t="shared" ref="U3:W66" si="0">T3/$L3</f>
        <v>8.9764799815953825E-2</v>
      </c>
      <c r="V3">
        <v>53109</v>
      </c>
      <c r="W3" s="2">
        <f t="shared" si="0"/>
        <v>8.9839230253943123E-2</v>
      </c>
      <c r="X3">
        <v>3908</v>
      </c>
      <c r="Y3">
        <v>11201</v>
      </c>
      <c r="Z3">
        <v>8151</v>
      </c>
      <c r="AA3">
        <v>8089</v>
      </c>
      <c r="AB3">
        <v>8080</v>
      </c>
      <c r="AC3">
        <v>7924</v>
      </c>
      <c r="AD3">
        <v>7921</v>
      </c>
    </row>
    <row r="4" spans="1:30" x14ac:dyDescent="0.5">
      <c r="A4">
        <f>A3+1</f>
        <v>2</v>
      </c>
      <c r="B4" t="s">
        <v>16</v>
      </c>
      <c r="C4" t="s">
        <v>15</v>
      </c>
      <c r="D4">
        <v>652467</v>
      </c>
      <c r="E4">
        <v>8367352</v>
      </c>
      <c r="F4">
        <v>103440</v>
      </c>
      <c r="G4">
        <v>135895</v>
      </c>
      <c r="H4">
        <v>31</v>
      </c>
      <c r="I4">
        <v>2</v>
      </c>
      <c r="J4" s="2">
        <f t="shared" ref="J4:J67" si="1">I4/F4</f>
        <v>1.9334880123743232E-5</v>
      </c>
      <c r="K4">
        <v>0</v>
      </c>
      <c r="L4">
        <v>1137</v>
      </c>
      <c r="M4">
        <v>0</v>
      </c>
      <c r="N4">
        <v>116</v>
      </c>
      <c r="O4" s="2">
        <f t="shared" ref="O4:O67" si="2">N4/L4</f>
        <v>0.10202286719437115</v>
      </c>
      <c r="P4">
        <v>116</v>
      </c>
      <c r="Q4" s="2">
        <f t="shared" ref="Q4:Q67" si="3">P4/$L4</f>
        <v>0.10202286719437115</v>
      </c>
      <c r="R4">
        <v>116</v>
      </c>
      <c r="S4" s="2">
        <f t="shared" ref="S4:S67" si="4">R4/$L4</f>
        <v>0.10202286719437115</v>
      </c>
      <c r="T4">
        <v>114</v>
      </c>
      <c r="U4" s="2">
        <f t="shared" si="0"/>
        <v>0.10026385224274406</v>
      </c>
      <c r="V4">
        <v>114</v>
      </c>
      <c r="W4" s="2">
        <f t="shared" ref="W4" si="5">V4/$L4</f>
        <v>0.10026385224274406</v>
      </c>
      <c r="X4">
        <v>32</v>
      </c>
      <c r="Y4">
        <v>1215</v>
      </c>
      <c r="Z4">
        <v>36</v>
      </c>
      <c r="AA4">
        <v>36</v>
      </c>
      <c r="AB4">
        <v>36</v>
      </c>
      <c r="AC4">
        <v>35</v>
      </c>
      <c r="AD4">
        <v>35</v>
      </c>
    </row>
    <row r="5" spans="1:30" x14ac:dyDescent="0.5">
      <c r="A5">
        <f t="shared" ref="A5:A68" si="6">A4+1</f>
        <v>3</v>
      </c>
      <c r="B5" t="s">
        <v>17</v>
      </c>
      <c r="C5" t="s">
        <v>15</v>
      </c>
      <c r="D5">
        <v>12846</v>
      </c>
      <c r="E5">
        <v>157637</v>
      </c>
      <c r="F5">
        <v>2068</v>
      </c>
      <c r="G5">
        <v>34523</v>
      </c>
      <c r="H5">
        <v>16</v>
      </c>
      <c r="I5">
        <v>26</v>
      </c>
      <c r="J5" s="2">
        <f t="shared" si="1"/>
        <v>1.2572533849129593E-2</v>
      </c>
      <c r="K5">
        <v>0</v>
      </c>
      <c r="L5">
        <v>1070</v>
      </c>
      <c r="M5">
        <v>0</v>
      </c>
      <c r="N5">
        <v>218</v>
      </c>
      <c r="O5" s="2">
        <f t="shared" si="2"/>
        <v>0.20373831775700935</v>
      </c>
      <c r="P5">
        <v>218</v>
      </c>
      <c r="Q5" s="2">
        <f t="shared" si="3"/>
        <v>0.20373831775700935</v>
      </c>
      <c r="R5">
        <v>222</v>
      </c>
      <c r="S5" s="2">
        <f t="shared" si="4"/>
        <v>0.20747663551401868</v>
      </c>
      <c r="T5">
        <v>222</v>
      </c>
      <c r="U5" s="2">
        <f t="shared" si="0"/>
        <v>0.20747663551401868</v>
      </c>
      <c r="V5">
        <v>222</v>
      </c>
      <c r="W5" s="2">
        <f t="shared" ref="W5" si="7">V5/$L5</f>
        <v>0.20747663551401868</v>
      </c>
      <c r="X5">
        <v>25</v>
      </c>
      <c r="Y5">
        <v>91</v>
      </c>
      <c r="Z5">
        <v>32</v>
      </c>
      <c r="AA5">
        <v>32</v>
      </c>
      <c r="AB5">
        <v>31</v>
      </c>
      <c r="AC5">
        <v>31</v>
      </c>
      <c r="AD5">
        <v>31</v>
      </c>
    </row>
    <row r="6" spans="1:30" x14ac:dyDescent="0.5">
      <c r="A6">
        <f t="shared" si="6"/>
        <v>4</v>
      </c>
      <c r="B6" t="s">
        <v>18</v>
      </c>
      <c r="C6" t="s">
        <v>15</v>
      </c>
      <c r="D6">
        <v>10400593</v>
      </c>
      <c r="E6">
        <v>114987342</v>
      </c>
      <c r="F6">
        <v>1396465</v>
      </c>
      <c r="G6">
        <v>1428920</v>
      </c>
      <c r="H6">
        <v>289</v>
      </c>
      <c r="I6">
        <v>24126</v>
      </c>
      <c r="J6" s="2">
        <f t="shared" si="1"/>
        <v>1.7276480255502286E-2</v>
      </c>
      <c r="K6">
        <v>0</v>
      </c>
      <c r="L6">
        <v>1490359</v>
      </c>
      <c r="M6">
        <v>0</v>
      </c>
      <c r="N6">
        <v>46312</v>
      </c>
      <c r="O6" s="2">
        <f t="shared" si="2"/>
        <v>3.1074392143101093E-2</v>
      </c>
      <c r="P6">
        <v>46312</v>
      </c>
      <c r="Q6" s="2">
        <f t="shared" si="3"/>
        <v>3.1074392143101093E-2</v>
      </c>
      <c r="R6">
        <v>46316</v>
      </c>
      <c r="S6" s="2">
        <f t="shared" si="4"/>
        <v>3.1077076060197578E-2</v>
      </c>
      <c r="T6">
        <v>46325</v>
      </c>
      <c r="U6" s="2">
        <f t="shared" si="0"/>
        <v>3.1083114873664667E-2</v>
      </c>
      <c r="V6">
        <v>46325</v>
      </c>
      <c r="W6" s="2">
        <f t="shared" ref="W6" si="8">V6/$L6</f>
        <v>3.1083114873664667E-2</v>
      </c>
      <c r="X6">
        <v>1071</v>
      </c>
      <c r="Y6">
        <v>19363</v>
      </c>
      <c r="Z6">
        <v>2656</v>
      </c>
      <c r="AA6">
        <v>2656</v>
      </c>
      <c r="AB6">
        <v>2654</v>
      </c>
      <c r="AC6">
        <v>2653</v>
      </c>
      <c r="AD6">
        <v>2653</v>
      </c>
    </row>
    <row r="7" spans="1:30" x14ac:dyDescent="0.5">
      <c r="A7">
        <f t="shared" si="6"/>
        <v>5</v>
      </c>
      <c r="B7" t="s">
        <v>19</v>
      </c>
      <c r="C7" t="s">
        <v>15</v>
      </c>
      <c r="D7">
        <v>51942603</v>
      </c>
      <c r="E7">
        <v>661560511</v>
      </c>
      <c r="F7">
        <v>7957153</v>
      </c>
      <c r="G7">
        <v>7989608</v>
      </c>
      <c r="H7">
        <v>3728</v>
      </c>
      <c r="I7">
        <v>62200</v>
      </c>
      <c r="J7" s="2">
        <f t="shared" si="1"/>
        <v>7.8168661580341608E-3</v>
      </c>
      <c r="K7">
        <v>0</v>
      </c>
      <c r="L7">
        <v>999271943</v>
      </c>
      <c r="M7">
        <v>0</v>
      </c>
      <c r="N7">
        <v>181376</v>
      </c>
      <c r="O7" s="2">
        <f t="shared" si="2"/>
        <v>1.8150814827791077E-4</v>
      </c>
      <c r="P7">
        <v>181376</v>
      </c>
      <c r="Q7" s="2">
        <f t="shared" si="3"/>
        <v>1.8150814827791077E-4</v>
      </c>
      <c r="R7">
        <v>181376</v>
      </c>
      <c r="S7" s="2">
        <f t="shared" si="4"/>
        <v>1.8150814827791077E-4</v>
      </c>
      <c r="T7">
        <v>182080</v>
      </c>
      <c r="U7" s="2">
        <f t="shared" si="0"/>
        <v>1.8221266120347783E-4</v>
      </c>
      <c r="V7">
        <v>184288</v>
      </c>
      <c r="W7" s="2">
        <f t="shared" ref="W7" si="9">V7/$L7</f>
        <v>1.8442226992457448E-4</v>
      </c>
      <c r="X7">
        <v>8188</v>
      </c>
      <c r="Y7">
        <v>46313</v>
      </c>
      <c r="Z7">
        <v>8965</v>
      </c>
      <c r="AA7">
        <v>8965</v>
      </c>
      <c r="AB7">
        <v>8964</v>
      </c>
      <c r="AC7">
        <v>8832</v>
      </c>
      <c r="AD7">
        <v>8831</v>
      </c>
    </row>
    <row r="8" spans="1:30" x14ac:dyDescent="0.5">
      <c r="A8">
        <f t="shared" si="6"/>
        <v>6</v>
      </c>
      <c r="B8" t="s">
        <v>20</v>
      </c>
      <c r="C8" t="s">
        <v>21</v>
      </c>
      <c r="D8">
        <v>73047260</v>
      </c>
      <c r="E8">
        <v>715915279</v>
      </c>
      <c r="F8">
        <v>8837660</v>
      </c>
      <c r="G8">
        <v>8875549</v>
      </c>
      <c r="H8">
        <v>126353</v>
      </c>
      <c r="I8">
        <v>22710</v>
      </c>
      <c r="J8" s="2">
        <f t="shared" si="1"/>
        <v>2.5696847355521709E-3</v>
      </c>
      <c r="K8">
        <v>0</v>
      </c>
      <c r="L8">
        <v>45824425</v>
      </c>
      <c r="M8">
        <v>0</v>
      </c>
      <c r="N8">
        <v>1427920</v>
      </c>
      <c r="O8" s="2">
        <f t="shared" si="2"/>
        <v>3.1160674683861283E-2</v>
      </c>
      <c r="P8">
        <v>1482605</v>
      </c>
      <c r="Q8" s="2">
        <f t="shared" si="3"/>
        <v>3.2354033902225722E-2</v>
      </c>
      <c r="R8">
        <v>1482605</v>
      </c>
      <c r="S8" s="2">
        <f t="shared" si="4"/>
        <v>3.2354033902225722E-2</v>
      </c>
      <c r="T8">
        <v>1739734</v>
      </c>
      <c r="U8" s="2">
        <f t="shared" si="0"/>
        <v>3.7965211783890361E-2</v>
      </c>
      <c r="V8">
        <v>1739895</v>
      </c>
      <c r="W8" s="2">
        <f t="shared" ref="W8" si="10">V8/$L8</f>
        <v>3.7968725194042263E-2</v>
      </c>
      <c r="X8">
        <v>127339</v>
      </c>
      <c r="Y8">
        <v>436692</v>
      </c>
      <c r="Z8">
        <v>341084</v>
      </c>
      <c r="AA8">
        <v>341080</v>
      </c>
      <c r="AB8">
        <v>341079</v>
      </c>
      <c r="AC8">
        <v>340082</v>
      </c>
      <c r="AD8">
        <v>340081</v>
      </c>
    </row>
    <row r="9" spans="1:30" x14ac:dyDescent="0.5">
      <c r="A9">
        <f t="shared" si="6"/>
        <v>7</v>
      </c>
      <c r="B9" t="s">
        <v>22</v>
      </c>
      <c r="C9" t="s">
        <v>15</v>
      </c>
      <c r="D9">
        <v>12321</v>
      </c>
      <c r="E9">
        <v>111878</v>
      </c>
      <c r="F9">
        <v>1482</v>
      </c>
      <c r="G9">
        <v>33937</v>
      </c>
      <c r="H9">
        <v>28</v>
      </c>
      <c r="I9">
        <v>21</v>
      </c>
      <c r="J9" s="2">
        <f t="shared" si="1"/>
        <v>1.417004048582996E-2</v>
      </c>
      <c r="K9">
        <v>0</v>
      </c>
      <c r="L9">
        <v>1212</v>
      </c>
      <c r="M9">
        <v>0</v>
      </c>
      <c r="N9">
        <v>180</v>
      </c>
      <c r="O9" s="2">
        <f t="shared" si="2"/>
        <v>0.14851485148514851</v>
      </c>
      <c r="P9">
        <v>180</v>
      </c>
      <c r="Q9" s="2">
        <f t="shared" si="3"/>
        <v>0.14851485148514851</v>
      </c>
      <c r="R9">
        <v>188</v>
      </c>
      <c r="S9" s="2">
        <f t="shared" si="4"/>
        <v>0.15511551155115511</v>
      </c>
      <c r="T9">
        <v>235</v>
      </c>
      <c r="U9" s="2">
        <f t="shared" si="0"/>
        <v>0.19389438943894388</v>
      </c>
      <c r="V9">
        <v>235</v>
      </c>
      <c r="W9" s="2">
        <f t="shared" ref="W9" si="11">V9/$L9</f>
        <v>0.19389438943894388</v>
      </c>
      <c r="X9">
        <v>36</v>
      </c>
      <c r="Y9">
        <v>95</v>
      </c>
      <c r="Z9">
        <v>58</v>
      </c>
      <c r="AA9">
        <v>58</v>
      </c>
      <c r="AB9">
        <v>57</v>
      </c>
      <c r="AC9">
        <v>55</v>
      </c>
      <c r="AD9">
        <v>55</v>
      </c>
    </row>
    <row r="10" spans="1:30" x14ac:dyDescent="0.5">
      <c r="A10">
        <f t="shared" si="6"/>
        <v>8</v>
      </c>
      <c r="B10" t="s">
        <v>23</v>
      </c>
      <c r="C10" t="s">
        <v>15</v>
      </c>
      <c r="D10">
        <v>51844</v>
      </c>
      <c r="E10">
        <v>564536</v>
      </c>
      <c r="F10">
        <v>7179</v>
      </c>
      <c r="G10">
        <v>39634</v>
      </c>
      <c r="H10">
        <v>110</v>
      </c>
      <c r="I10">
        <v>312</v>
      </c>
      <c r="J10" s="2">
        <f t="shared" si="1"/>
        <v>4.3460091934809861E-2</v>
      </c>
      <c r="K10">
        <v>0</v>
      </c>
      <c r="L10">
        <v>22581</v>
      </c>
      <c r="M10">
        <v>0</v>
      </c>
      <c r="N10">
        <v>1780</v>
      </c>
      <c r="O10" s="2">
        <f t="shared" si="2"/>
        <v>7.8827332713343079E-2</v>
      </c>
      <c r="P10">
        <v>2039</v>
      </c>
      <c r="Q10" s="2">
        <f t="shared" si="3"/>
        <v>9.0297152473318279E-2</v>
      </c>
      <c r="R10">
        <v>2111</v>
      </c>
      <c r="S10" s="2">
        <f t="shared" si="4"/>
        <v>9.3485673796554619E-2</v>
      </c>
      <c r="T10">
        <v>2111</v>
      </c>
      <c r="U10" s="2">
        <f t="shared" si="0"/>
        <v>9.3485673796554619E-2</v>
      </c>
      <c r="V10">
        <v>2111</v>
      </c>
      <c r="W10" s="2">
        <f t="shared" ref="W10" si="12">V10/$L10</f>
        <v>9.3485673796554619E-2</v>
      </c>
      <c r="X10">
        <v>121</v>
      </c>
      <c r="Y10">
        <v>429</v>
      </c>
      <c r="Z10">
        <v>311</v>
      </c>
      <c r="AA10">
        <v>308</v>
      </c>
      <c r="AB10">
        <v>306</v>
      </c>
      <c r="AC10">
        <v>306</v>
      </c>
      <c r="AD10">
        <v>306</v>
      </c>
    </row>
    <row r="11" spans="1:30" x14ac:dyDescent="0.5">
      <c r="A11">
        <f t="shared" si="6"/>
        <v>9</v>
      </c>
      <c r="B11" t="s">
        <v>24</v>
      </c>
      <c r="C11" t="s">
        <v>15</v>
      </c>
      <c r="D11">
        <v>103088</v>
      </c>
      <c r="E11">
        <v>1305467</v>
      </c>
      <c r="F11">
        <v>16877</v>
      </c>
      <c r="G11">
        <v>49332</v>
      </c>
      <c r="H11">
        <v>97</v>
      </c>
      <c r="I11">
        <v>2</v>
      </c>
      <c r="J11" s="2">
        <f t="shared" si="1"/>
        <v>1.1850447354387629E-4</v>
      </c>
      <c r="K11">
        <v>0</v>
      </c>
      <c r="L11">
        <v>6309</v>
      </c>
      <c r="M11">
        <v>0</v>
      </c>
      <c r="N11">
        <v>3708</v>
      </c>
      <c r="O11" s="2">
        <f t="shared" si="2"/>
        <v>0.58773181169757494</v>
      </c>
      <c r="P11">
        <v>3713</v>
      </c>
      <c r="Q11" s="2">
        <f t="shared" si="3"/>
        <v>0.58852433032176255</v>
      </c>
      <c r="R11">
        <v>3729</v>
      </c>
      <c r="S11" s="2">
        <f t="shared" si="4"/>
        <v>0.5910603899191631</v>
      </c>
      <c r="T11">
        <v>3729</v>
      </c>
      <c r="U11" s="2">
        <f t="shared" si="0"/>
        <v>0.5910603899191631</v>
      </c>
      <c r="V11">
        <v>3729</v>
      </c>
      <c r="W11" s="2">
        <f t="shared" ref="W11" si="13">V11/$L11</f>
        <v>0.5910603899191631</v>
      </c>
      <c r="X11">
        <v>98</v>
      </c>
      <c r="Y11">
        <v>806</v>
      </c>
      <c r="Z11">
        <v>689</v>
      </c>
      <c r="AA11">
        <v>688</v>
      </c>
      <c r="AB11">
        <v>687</v>
      </c>
      <c r="AC11">
        <v>687</v>
      </c>
      <c r="AD11">
        <v>687</v>
      </c>
    </row>
    <row r="12" spans="1:30" x14ac:dyDescent="0.5">
      <c r="A12">
        <f t="shared" si="6"/>
        <v>10</v>
      </c>
      <c r="B12" t="s">
        <v>25</v>
      </c>
      <c r="C12" t="s">
        <v>15</v>
      </c>
      <c r="D12">
        <v>184992</v>
      </c>
      <c r="E12">
        <v>1457614</v>
      </c>
      <c r="F12">
        <v>19082</v>
      </c>
      <c r="G12">
        <v>51537</v>
      </c>
      <c r="H12">
        <v>496</v>
      </c>
      <c r="I12">
        <v>58</v>
      </c>
      <c r="J12" s="2">
        <f t="shared" si="1"/>
        <v>3.0395136778115501E-3</v>
      </c>
      <c r="K12">
        <v>0</v>
      </c>
      <c r="L12">
        <v>38104</v>
      </c>
      <c r="M12">
        <v>0</v>
      </c>
      <c r="N12">
        <v>7370</v>
      </c>
      <c r="O12" s="2">
        <f t="shared" si="2"/>
        <v>0.19341801385681293</v>
      </c>
      <c r="P12">
        <v>7375</v>
      </c>
      <c r="Q12" s="2">
        <f t="shared" si="3"/>
        <v>0.19354923367625446</v>
      </c>
      <c r="R12">
        <v>7819</v>
      </c>
      <c r="S12" s="2">
        <f t="shared" si="4"/>
        <v>0.20520155364266218</v>
      </c>
      <c r="T12">
        <v>7819</v>
      </c>
      <c r="U12" s="2">
        <f t="shared" si="0"/>
        <v>0.20520155364266218</v>
      </c>
      <c r="V12">
        <v>7819</v>
      </c>
      <c r="W12" s="2">
        <f t="shared" ref="W12" si="14">V12/$L12</f>
        <v>0.20520155364266218</v>
      </c>
      <c r="X12">
        <v>511</v>
      </c>
      <c r="Y12">
        <v>657</v>
      </c>
      <c r="Z12">
        <v>536</v>
      </c>
      <c r="AA12">
        <v>535</v>
      </c>
      <c r="AB12">
        <v>533</v>
      </c>
      <c r="AC12">
        <v>533</v>
      </c>
      <c r="AD12">
        <v>533</v>
      </c>
    </row>
    <row r="13" spans="1:30" x14ac:dyDescent="0.5">
      <c r="A13">
        <f t="shared" si="6"/>
        <v>11</v>
      </c>
      <c r="B13" t="s">
        <v>26</v>
      </c>
      <c r="C13" t="s">
        <v>15</v>
      </c>
      <c r="D13">
        <v>4148151</v>
      </c>
      <c r="E13">
        <v>48300055</v>
      </c>
      <c r="F13">
        <v>603847</v>
      </c>
      <c r="G13">
        <v>636302</v>
      </c>
      <c r="H13">
        <v>873</v>
      </c>
      <c r="I13">
        <v>21911</v>
      </c>
      <c r="J13" s="2">
        <f t="shared" si="1"/>
        <v>3.6285681637898339E-2</v>
      </c>
      <c r="K13">
        <v>0</v>
      </c>
      <c r="L13">
        <v>1370838</v>
      </c>
      <c r="M13">
        <v>0</v>
      </c>
      <c r="N13">
        <v>123624</v>
      </c>
      <c r="O13" s="2">
        <f t="shared" si="2"/>
        <v>9.018133433709892E-2</v>
      </c>
      <c r="P13">
        <v>123634</v>
      </c>
      <c r="Q13" s="2">
        <f t="shared" si="3"/>
        <v>9.0188629145092278E-2</v>
      </c>
      <c r="R13">
        <v>123698</v>
      </c>
      <c r="S13" s="2">
        <f t="shared" si="4"/>
        <v>9.0235315916249767E-2</v>
      </c>
      <c r="T13">
        <v>123822</v>
      </c>
      <c r="U13" s="2">
        <f t="shared" si="0"/>
        <v>9.0325771535367416E-2</v>
      </c>
      <c r="V13">
        <v>123880</v>
      </c>
      <c r="W13" s="2">
        <f t="shared" ref="W13" si="15">V13/$L13</f>
        <v>9.0368081421728905E-2</v>
      </c>
      <c r="X13">
        <v>3521</v>
      </c>
      <c r="Y13">
        <v>31012</v>
      </c>
      <c r="Z13">
        <v>22845</v>
      </c>
      <c r="AA13">
        <v>22844</v>
      </c>
      <c r="AB13">
        <v>22841</v>
      </c>
      <c r="AC13">
        <v>22821</v>
      </c>
      <c r="AD13">
        <v>22818</v>
      </c>
    </row>
    <row r="14" spans="1:30" x14ac:dyDescent="0.5">
      <c r="A14">
        <f t="shared" si="6"/>
        <v>12</v>
      </c>
      <c r="B14" t="s">
        <v>27</v>
      </c>
      <c r="C14" t="s">
        <v>15</v>
      </c>
      <c r="D14">
        <v>320921</v>
      </c>
      <c r="E14">
        <v>2778577</v>
      </c>
      <c r="F14">
        <v>34331</v>
      </c>
      <c r="G14">
        <v>66786</v>
      </c>
      <c r="H14">
        <v>1062</v>
      </c>
      <c r="I14">
        <v>785</v>
      </c>
      <c r="J14" s="2">
        <f t="shared" si="1"/>
        <v>2.2865631644869069E-2</v>
      </c>
      <c r="K14">
        <v>0</v>
      </c>
      <c r="L14">
        <v>149590</v>
      </c>
      <c r="M14">
        <v>0</v>
      </c>
      <c r="N14">
        <v>9044</v>
      </c>
      <c r="O14" s="2">
        <f t="shared" si="2"/>
        <v>6.0458586803930743E-2</v>
      </c>
      <c r="P14">
        <v>11091</v>
      </c>
      <c r="Q14" s="2">
        <f t="shared" si="3"/>
        <v>7.4142656594692158E-2</v>
      </c>
      <c r="R14">
        <v>13171</v>
      </c>
      <c r="S14" s="2">
        <f t="shared" si="4"/>
        <v>8.8047329366936294E-2</v>
      </c>
      <c r="T14">
        <v>13222</v>
      </c>
      <c r="U14" s="2">
        <f t="shared" si="0"/>
        <v>8.8388261247409589E-2</v>
      </c>
      <c r="V14">
        <v>13238</v>
      </c>
      <c r="W14" s="2">
        <f t="shared" ref="W14" si="16">V14/$L14</f>
        <v>8.8495220268734548E-2</v>
      </c>
      <c r="X14">
        <v>1126</v>
      </c>
      <c r="Y14">
        <v>2195</v>
      </c>
      <c r="Z14">
        <v>1574</v>
      </c>
      <c r="AA14">
        <v>1568</v>
      </c>
      <c r="AB14">
        <v>1506</v>
      </c>
      <c r="AC14">
        <v>1502</v>
      </c>
      <c r="AD14">
        <v>1501</v>
      </c>
    </row>
    <row r="15" spans="1:30" x14ac:dyDescent="0.5">
      <c r="A15">
        <f t="shared" si="6"/>
        <v>13</v>
      </c>
      <c r="B15" t="s">
        <v>28</v>
      </c>
      <c r="C15" t="s">
        <v>15</v>
      </c>
      <c r="D15">
        <v>18144</v>
      </c>
      <c r="E15">
        <v>153793</v>
      </c>
      <c r="F15">
        <v>2057</v>
      </c>
      <c r="G15">
        <v>34512</v>
      </c>
      <c r="H15">
        <v>61</v>
      </c>
      <c r="I15">
        <v>17</v>
      </c>
      <c r="J15" s="2">
        <f t="shared" si="1"/>
        <v>8.2644628099173556E-3</v>
      </c>
      <c r="K15">
        <v>0</v>
      </c>
      <c r="L15">
        <v>3479</v>
      </c>
      <c r="M15">
        <v>0</v>
      </c>
      <c r="N15">
        <v>312</v>
      </c>
      <c r="O15" s="2">
        <f t="shared" si="2"/>
        <v>8.9680942799655078E-2</v>
      </c>
      <c r="P15">
        <v>312</v>
      </c>
      <c r="Q15" s="2">
        <f t="shared" si="3"/>
        <v>8.9680942799655078E-2</v>
      </c>
      <c r="R15">
        <v>320</v>
      </c>
      <c r="S15" s="2">
        <f t="shared" si="4"/>
        <v>9.1980454153492389E-2</v>
      </c>
      <c r="T15">
        <v>412</v>
      </c>
      <c r="U15" s="2">
        <f t="shared" si="0"/>
        <v>0.11842483472262144</v>
      </c>
      <c r="V15">
        <v>412</v>
      </c>
      <c r="W15" s="2">
        <f t="shared" ref="W15" si="17">V15/$L15</f>
        <v>0.11842483472262144</v>
      </c>
      <c r="X15">
        <v>67</v>
      </c>
      <c r="Y15">
        <v>141</v>
      </c>
      <c r="Z15">
        <v>81</v>
      </c>
      <c r="AA15">
        <v>81</v>
      </c>
      <c r="AB15">
        <v>80</v>
      </c>
      <c r="AC15">
        <v>78</v>
      </c>
      <c r="AD15">
        <v>78</v>
      </c>
    </row>
    <row r="16" spans="1:30" x14ac:dyDescent="0.5">
      <c r="A16">
        <f t="shared" si="6"/>
        <v>14</v>
      </c>
      <c r="B16" t="s">
        <v>29</v>
      </c>
      <c r="C16" t="s">
        <v>15</v>
      </c>
      <c r="D16">
        <v>3288889</v>
      </c>
      <c r="E16">
        <v>24866898</v>
      </c>
      <c r="F16">
        <v>291613</v>
      </c>
      <c r="G16">
        <v>324068</v>
      </c>
      <c r="H16">
        <v>13500</v>
      </c>
      <c r="I16">
        <v>78</v>
      </c>
      <c r="J16" s="2">
        <f t="shared" si="1"/>
        <v>2.6747778734144227E-4</v>
      </c>
      <c r="K16">
        <v>0</v>
      </c>
      <c r="L16">
        <v>1141077</v>
      </c>
      <c r="M16">
        <v>0</v>
      </c>
      <c r="N16">
        <v>87364</v>
      </c>
      <c r="O16" s="2">
        <f t="shared" si="2"/>
        <v>7.656275606291249E-2</v>
      </c>
      <c r="P16">
        <v>109454</v>
      </c>
      <c r="Q16" s="2">
        <f t="shared" si="3"/>
        <v>9.5921659975619522E-2</v>
      </c>
      <c r="R16">
        <v>136138</v>
      </c>
      <c r="S16" s="2">
        <f t="shared" si="4"/>
        <v>0.11930658491933498</v>
      </c>
      <c r="T16">
        <v>136138</v>
      </c>
      <c r="U16" s="2">
        <f t="shared" si="0"/>
        <v>0.11930658491933498</v>
      </c>
      <c r="V16">
        <v>136146</v>
      </c>
      <c r="W16" s="2">
        <f t="shared" ref="W16" si="18">V16/$L16</f>
        <v>0.11931359583971984</v>
      </c>
      <c r="X16">
        <v>13512</v>
      </c>
      <c r="Y16">
        <v>18637</v>
      </c>
      <c r="Z16">
        <v>15833</v>
      </c>
      <c r="AA16">
        <v>15830</v>
      </c>
      <c r="AB16">
        <v>15828</v>
      </c>
      <c r="AC16">
        <v>15828</v>
      </c>
      <c r="AD16">
        <v>15827</v>
      </c>
    </row>
    <row r="17" spans="1:30" x14ac:dyDescent="0.5">
      <c r="A17">
        <f t="shared" si="6"/>
        <v>15</v>
      </c>
      <c r="B17" t="s">
        <v>30</v>
      </c>
      <c r="C17" t="s">
        <v>15</v>
      </c>
      <c r="D17">
        <v>35659244</v>
      </c>
      <c r="E17">
        <v>303982438</v>
      </c>
      <c r="F17">
        <v>3806076</v>
      </c>
      <c r="G17">
        <v>3838531</v>
      </c>
      <c r="H17">
        <v>107265</v>
      </c>
      <c r="I17">
        <v>14914</v>
      </c>
      <c r="J17" s="2">
        <f t="shared" si="1"/>
        <v>3.9184714125519299E-3</v>
      </c>
      <c r="K17">
        <v>0</v>
      </c>
      <c r="L17">
        <v>41941346</v>
      </c>
      <c r="M17">
        <v>0</v>
      </c>
      <c r="N17">
        <v>737048</v>
      </c>
      <c r="O17" s="2">
        <f t="shared" si="2"/>
        <v>1.7573303441429849E-2</v>
      </c>
      <c r="P17">
        <v>816928</v>
      </c>
      <c r="Q17" s="2">
        <f t="shared" si="3"/>
        <v>1.9477867973049793E-2</v>
      </c>
      <c r="R17">
        <v>816928</v>
      </c>
      <c r="S17" s="2">
        <f t="shared" si="4"/>
        <v>1.9477867973049793E-2</v>
      </c>
      <c r="T17">
        <v>1113157</v>
      </c>
      <c r="U17" s="2">
        <f t="shared" si="0"/>
        <v>2.6540802958493512E-2</v>
      </c>
      <c r="V17">
        <v>1113157</v>
      </c>
      <c r="W17" s="2">
        <f t="shared" ref="W17" si="19">V17/$L17</f>
        <v>2.6540802958493512E-2</v>
      </c>
      <c r="X17">
        <v>107672</v>
      </c>
      <c r="Y17">
        <v>220122</v>
      </c>
      <c r="Z17">
        <v>181204</v>
      </c>
      <c r="AA17">
        <v>181197</v>
      </c>
      <c r="AB17">
        <v>181196</v>
      </c>
      <c r="AC17">
        <v>174720</v>
      </c>
      <c r="AD17">
        <v>174720</v>
      </c>
    </row>
    <row r="18" spans="1:30" x14ac:dyDescent="0.5">
      <c r="A18">
        <f t="shared" si="6"/>
        <v>16</v>
      </c>
      <c r="B18" t="s">
        <v>31</v>
      </c>
      <c r="C18" t="s">
        <v>15</v>
      </c>
      <c r="D18">
        <v>8166</v>
      </c>
      <c r="E18">
        <v>76905</v>
      </c>
      <c r="F18">
        <v>1064</v>
      </c>
      <c r="G18">
        <v>33519</v>
      </c>
      <c r="H18">
        <v>22</v>
      </c>
      <c r="I18">
        <v>16</v>
      </c>
      <c r="J18" s="2">
        <f t="shared" si="1"/>
        <v>1.5037593984962405E-2</v>
      </c>
      <c r="K18">
        <v>0</v>
      </c>
      <c r="L18">
        <v>1020</v>
      </c>
      <c r="M18">
        <v>0</v>
      </c>
      <c r="N18">
        <v>110</v>
      </c>
      <c r="O18" s="2">
        <f t="shared" si="2"/>
        <v>0.10784313725490197</v>
      </c>
      <c r="P18">
        <v>110</v>
      </c>
      <c r="Q18" s="2">
        <f t="shared" si="3"/>
        <v>0.10784313725490197</v>
      </c>
      <c r="R18">
        <v>110</v>
      </c>
      <c r="S18" s="2">
        <f t="shared" si="4"/>
        <v>0.10784313725490197</v>
      </c>
      <c r="T18">
        <v>110</v>
      </c>
      <c r="U18" s="2">
        <f t="shared" si="0"/>
        <v>0.10784313725490197</v>
      </c>
      <c r="V18">
        <v>110</v>
      </c>
      <c r="W18" s="2">
        <f t="shared" ref="W18" si="20">V18/$L18</f>
        <v>0.10784313725490197</v>
      </c>
      <c r="X18">
        <v>25</v>
      </c>
      <c r="Y18">
        <v>53</v>
      </c>
      <c r="Z18">
        <v>32</v>
      </c>
      <c r="AA18">
        <v>32</v>
      </c>
      <c r="AB18">
        <v>31</v>
      </c>
      <c r="AC18">
        <v>31</v>
      </c>
      <c r="AD18">
        <v>31</v>
      </c>
    </row>
    <row r="19" spans="1:30" x14ac:dyDescent="0.5">
      <c r="A19">
        <f t="shared" si="6"/>
        <v>17</v>
      </c>
      <c r="B19" t="s">
        <v>32</v>
      </c>
      <c r="C19" t="s">
        <v>15</v>
      </c>
      <c r="D19">
        <v>7875</v>
      </c>
      <c r="E19">
        <v>85506</v>
      </c>
      <c r="F19">
        <v>1200</v>
      </c>
      <c r="G19">
        <v>33655</v>
      </c>
      <c r="H19">
        <v>18</v>
      </c>
      <c r="I19">
        <v>58</v>
      </c>
      <c r="J19" s="2">
        <f t="shared" si="1"/>
        <v>4.8333333333333332E-2</v>
      </c>
      <c r="K19">
        <v>0</v>
      </c>
      <c r="L19">
        <v>1546</v>
      </c>
      <c r="M19">
        <v>0</v>
      </c>
      <c r="N19">
        <v>146</v>
      </c>
      <c r="O19" s="2">
        <f t="shared" si="2"/>
        <v>9.4437257438551095E-2</v>
      </c>
      <c r="P19">
        <v>146</v>
      </c>
      <c r="Q19" s="2">
        <f t="shared" si="3"/>
        <v>9.4437257438551095E-2</v>
      </c>
      <c r="R19">
        <v>146</v>
      </c>
      <c r="S19" s="2">
        <f t="shared" si="4"/>
        <v>9.4437257438551095E-2</v>
      </c>
      <c r="T19">
        <v>146</v>
      </c>
      <c r="U19" s="2">
        <f t="shared" si="0"/>
        <v>9.4437257438551095E-2</v>
      </c>
      <c r="V19">
        <v>146</v>
      </c>
      <c r="W19" s="2">
        <f t="shared" ref="W19" si="21">V19/$L19</f>
        <v>9.4437257438551095E-2</v>
      </c>
      <c r="X19">
        <v>27</v>
      </c>
      <c r="Y19">
        <v>62</v>
      </c>
      <c r="Z19">
        <v>32</v>
      </c>
      <c r="AA19">
        <v>32</v>
      </c>
      <c r="AB19">
        <v>31</v>
      </c>
      <c r="AC19">
        <v>31</v>
      </c>
      <c r="AD19">
        <v>31</v>
      </c>
    </row>
    <row r="20" spans="1:30" x14ac:dyDescent="0.5">
      <c r="A20">
        <f t="shared" si="6"/>
        <v>18</v>
      </c>
      <c r="B20" t="s">
        <v>33</v>
      </c>
      <c r="C20" t="s">
        <v>15</v>
      </c>
      <c r="D20">
        <v>3162297</v>
      </c>
      <c r="E20">
        <v>17509059</v>
      </c>
      <c r="F20">
        <v>226243</v>
      </c>
      <c r="G20">
        <v>258698</v>
      </c>
      <c r="H20">
        <v>1453</v>
      </c>
      <c r="I20">
        <v>1095</v>
      </c>
      <c r="J20" s="2">
        <f t="shared" si="1"/>
        <v>4.8399287491767704E-3</v>
      </c>
      <c r="K20">
        <v>0</v>
      </c>
      <c r="L20">
        <v>372235</v>
      </c>
      <c r="M20">
        <v>0</v>
      </c>
      <c r="N20">
        <v>86580</v>
      </c>
      <c r="O20" s="2">
        <f t="shared" si="2"/>
        <v>0.23259500047013312</v>
      </c>
      <c r="P20">
        <v>86580</v>
      </c>
      <c r="Q20" s="2">
        <f t="shared" si="3"/>
        <v>0.23259500047013312</v>
      </c>
      <c r="R20">
        <v>86596</v>
      </c>
      <c r="S20" s="2">
        <f t="shared" si="4"/>
        <v>0.23263798406920361</v>
      </c>
      <c r="T20">
        <v>88406</v>
      </c>
      <c r="U20" s="2">
        <f t="shared" si="0"/>
        <v>0.2375005037140516</v>
      </c>
      <c r="V20">
        <v>88406</v>
      </c>
      <c r="W20" s="2">
        <f t="shared" ref="W20" si="22">V20/$L20</f>
        <v>0.2375005037140516</v>
      </c>
      <c r="X20">
        <v>1706</v>
      </c>
      <c r="Y20">
        <v>8218</v>
      </c>
      <c r="Z20">
        <v>4443</v>
      </c>
      <c r="AA20">
        <v>4443</v>
      </c>
      <c r="AB20">
        <v>4441</v>
      </c>
      <c r="AC20">
        <v>4415</v>
      </c>
      <c r="AD20">
        <v>4415</v>
      </c>
    </row>
    <row r="21" spans="1:30" x14ac:dyDescent="0.5">
      <c r="A21">
        <f t="shared" si="6"/>
        <v>19</v>
      </c>
      <c r="B21" t="s">
        <v>34</v>
      </c>
      <c r="C21" t="s">
        <v>15</v>
      </c>
      <c r="D21">
        <v>402084</v>
      </c>
      <c r="E21">
        <v>3627375</v>
      </c>
      <c r="F21">
        <v>48102</v>
      </c>
      <c r="G21">
        <v>80557</v>
      </c>
      <c r="H21">
        <v>844</v>
      </c>
      <c r="I21">
        <v>509</v>
      </c>
      <c r="J21" s="2">
        <f t="shared" si="1"/>
        <v>1.0581680595401438E-2</v>
      </c>
      <c r="K21">
        <v>0</v>
      </c>
      <c r="L21">
        <v>133275</v>
      </c>
      <c r="M21">
        <v>0</v>
      </c>
      <c r="N21">
        <v>14482</v>
      </c>
      <c r="O21" s="2">
        <f t="shared" si="2"/>
        <v>0.10866253986118928</v>
      </c>
      <c r="P21">
        <v>16841</v>
      </c>
      <c r="Q21" s="2">
        <f t="shared" si="3"/>
        <v>0.12636278371787657</v>
      </c>
      <c r="R21">
        <v>16949</v>
      </c>
      <c r="S21" s="2">
        <f t="shared" si="4"/>
        <v>0.12717313824798349</v>
      </c>
      <c r="T21">
        <v>16949</v>
      </c>
      <c r="U21" s="2">
        <f t="shared" si="0"/>
        <v>0.12717313824798349</v>
      </c>
      <c r="V21">
        <v>16949</v>
      </c>
      <c r="W21" s="2">
        <f t="shared" ref="W21" si="23">V21/$L21</f>
        <v>0.12717313824798349</v>
      </c>
      <c r="X21">
        <v>884</v>
      </c>
      <c r="Y21">
        <v>1478</v>
      </c>
      <c r="Z21">
        <v>1231</v>
      </c>
      <c r="AA21">
        <v>1228</v>
      </c>
      <c r="AB21">
        <v>1227</v>
      </c>
      <c r="AC21">
        <v>1227</v>
      </c>
      <c r="AD21">
        <v>1227</v>
      </c>
    </row>
    <row r="22" spans="1:30" x14ac:dyDescent="0.5">
      <c r="A22">
        <f t="shared" si="6"/>
        <v>20</v>
      </c>
      <c r="B22" t="s">
        <v>35</v>
      </c>
      <c r="C22" t="s">
        <v>15</v>
      </c>
      <c r="D22">
        <v>24407345</v>
      </c>
      <c r="E22">
        <v>236552703</v>
      </c>
      <c r="F22">
        <v>2954498</v>
      </c>
      <c r="G22">
        <v>2986953</v>
      </c>
      <c r="H22">
        <v>8314</v>
      </c>
      <c r="I22">
        <v>74467</v>
      </c>
      <c r="J22" s="2">
        <f t="shared" si="1"/>
        <v>2.5204620209592288E-2</v>
      </c>
      <c r="K22">
        <v>0</v>
      </c>
      <c r="L22">
        <v>9051688</v>
      </c>
      <c r="M22">
        <v>0</v>
      </c>
      <c r="N22">
        <v>441810</v>
      </c>
      <c r="O22" s="2">
        <f t="shared" si="2"/>
        <v>4.8809680581124761E-2</v>
      </c>
      <c r="P22">
        <v>466664</v>
      </c>
      <c r="Q22" s="2">
        <f t="shared" si="3"/>
        <v>5.1555466781444521E-2</v>
      </c>
      <c r="R22">
        <v>466668</v>
      </c>
      <c r="S22" s="2">
        <f t="shared" si="4"/>
        <v>5.1555908687970685E-2</v>
      </c>
      <c r="T22">
        <v>510132</v>
      </c>
      <c r="U22" s="2">
        <f t="shared" si="0"/>
        <v>5.6357665001268271E-2</v>
      </c>
      <c r="V22">
        <v>510330</v>
      </c>
      <c r="W22" s="2">
        <f t="shared" ref="W22" si="24">V22/$L22</f>
        <v>5.6379539374313385E-2</v>
      </c>
      <c r="X22">
        <v>15992</v>
      </c>
      <c r="Y22">
        <v>110239</v>
      </c>
      <c r="Z22">
        <v>79143</v>
      </c>
      <c r="AA22">
        <v>79099</v>
      </c>
      <c r="AB22">
        <v>79097</v>
      </c>
      <c r="AC22">
        <v>78720</v>
      </c>
      <c r="AD22">
        <v>78711</v>
      </c>
    </row>
    <row r="23" spans="1:30" x14ac:dyDescent="0.5">
      <c r="A23">
        <f t="shared" si="6"/>
        <v>21</v>
      </c>
      <c r="B23" t="s">
        <v>36</v>
      </c>
      <c r="C23" t="s">
        <v>15</v>
      </c>
      <c r="D23">
        <v>10471</v>
      </c>
      <c r="E23">
        <v>93680</v>
      </c>
      <c r="F23">
        <v>1266</v>
      </c>
      <c r="G23">
        <v>33721</v>
      </c>
      <c r="H23">
        <v>24</v>
      </c>
      <c r="I23">
        <v>2</v>
      </c>
      <c r="J23" s="2">
        <f t="shared" si="1"/>
        <v>1.5797788309636651E-3</v>
      </c>
      <c r="K23">
        <v>0</v>
      </c>
      <c r="L23">
        <v>1585</v>
      </c>
      <c r="M23">
        <v>0</v>
      </c>
      <c r="N23">
        <v>98</v>
      </c>
      <c r="O23" s="2">
        <f t="shared" si="2"/>
        <v>6.1829652996845424E-2</v>
      </c>
      <c r="P23">
        <v>98</v>
      </c>
      <c r="Q23" s="2">
        <f t="shared" si="3"/>
        <v>6.1829652996845424E-2</v>
      </c>
      <c r="R23">
        <v>98</v>
      </c>
      <c r="S23" s="2">
        <f t="shared" si="4"/>
        <v>6.1829652996845424E-2</v>
      </c>
      <c r="T23">
        <v>98</v>
      </c>
      <c r="U23" s="2">
        <f t="shared" si="0"/>
        <v>6.1829652996845424E-2</v>
      </c>
      <c r="V23">
        <v>98</v>
      </c>
      <c r="W23" s="2">
        <f t="shared" ref="W23" si="25">V23/$L23</f>
        <v>6.1829652996845424E-2</v>
      </c>
      <c r="X23">
        <v>25</v>
      </c>
      <c r="Y23">
        <v>77</v>
      </c>
      <c r="Z23">
        <v>33</v>
      </c>
      <c r="AA23">
        <v>33</v>
      </c>
      <c r="AB23">
        <v>33</v>
      </c>
      <c r="AC23">
        <v>33</v>
      </c>
      <c r="AD23">
        <v>33</v>
      </c>
    </row>
    <row r="24" spans="1:30" x14ac:dyDescent="0.5">
      <c r="A24">
        <f t="shared" si="6"/>
        <v>22</v>
      </c>
      <c r="B24" t="s">
        <v>37</v>
      </c>
      <c r="C24" t="s">
        <v>15</v>
      </c>
      <c r="D24">
        <v>59542</v>
      </c>
      <c r="E24">
        <v>767966</v>
      </c>
      <c r="F24">
        <v>9988</v>
      </c>
      <c r="G24">
        <v>42443</v>
      </c>
      <c r="H24">
        <v>62</v>
      </c>
      <c r="I24">
        <v>2</v>
      </c>
      <c r="J24" s="2">
        <f t="shared" si="1"/>
        <v>2.0024028834601522E-4</v>
      </c>
      <c r="K24">
        <v>0</v>
      </c>
      <c r="L24">
        <v>6420</v>
      </c>
      <c r="M24">
        <v>0</v>
      </c>
      <c r="N24">
        <v>796</v>
      </c>
      <c r="O24" s="2">
        <f t="shared" si="2"/>
        <v>0.12398753894080997</v>
      </c>
      <c r="P24">
        <v>796</v>
      </c>
      <c r="Q24" s="2">
        <f t="shared" si="3"/>
        <v>0.12398753894080997</v>
      </c>
      <c r="R24">
        <v>796</v>
      </c>
      <c r="S24" s="2">
        <f t="shared" si="4"/>
        <v>0.12398753894080997</v>
      </c>
      <c r="T24">
        <v>796</v>
      </c>
      <c r="U24" s="2">
        <f t="shared" si="0"/>
        <v>0.12398753894080997</v>
      </c>
      <c r="V24">
        <v>796</v>
      </c>
      <c r="W24" s="2">
        <f t="shared" ref="W24" si="26">V24/$L24</f>
        <v>0.12398753894080997</v>
      </c>
      <c r="X24">
        <v>63</v>
      </c>
      <c r="Y24">
        <v>136</v>
      </c>
      <c r="Z24">
        <v>70</v>
      </c>
      <c r="AA24">
        <v>70</v>
      </c>
      <c r="AB24">
        <v>69</v>
      </c>
      <c r="AC24">
        <v>69</v>
      </c>
      <c r="AD24">
        <v>69</v>
      </c>
    </row>
    <row r="25" spans="1:30" x14ac:dyDescent="0.5">
      <c r="A25">
        <f t="shared" si="6"/>
        <v>23</v>
      </c>
      <c r="B25" t="s">
        <v>38</v>
      </c>
      <c r="C25" t="s">
        <v>15</v>
      </c>
      <c r="D25">
        <v>309423</v>
      </c>
      <c r="E25">
        <v>3798990</v>
      </c>
      <c r="F25">
        <v>47235</v>
      </c>
      <c r="G25">
        <v>79690</v>
      </c>
      <c r="H25">
        <v>26</v>
      </c>
      <c r="I25">
        <v>69</v>
      </c>
      <c r="J25" s="2">
        <f t="shared" si="1"/>
        <v>1.4607812003810733E-3</v>
      </c>
      <c r="K25">
        <v>0</v>
      </c>
      <c r="L25">
        <v>1828</v>
      </c>
      <c r="M25">
        <v>0</v>
      </c>
      <c r="N25">
        <v>280</v>
      </c>
      <c r="O25" s="2">
        <f t="shared" si="2"/>
        <v>0.15317286652078774</v>
      </c>
      <c r="P25">
        <v>280</v>
      </c>
      <c r="Q25" s="2">
        <f t="shared" si="3"/>
        <v>0.15317286652078774</v>
      </c>
      <c r="R25">
        <v>284</v>
      </c>
      <c r="S25" s="2">
        <f t="shared" si="4"/>
        <v>0.15536105032822758</v>
      </c>
      <c r="T25">
        <v>293</v>
      </c>
      <c r="U25" s="2">
        <f t="shared" si="0"/>
        <v>0.16028446389496717</v>
      </c>
      <c r="V25">
        <v>293</v>
      </c>
      <c r="W25" s="2">
        <f t="shared" ref="W25" si="27">V25/$L25</f>
        <v>0.16028446389496717</v>
      </c>
      <c r="X25">
        <v>29</v>
      </c>
      <c r="Y25">
        <v>289</v>
      </c>
      <c r="Z25">
        <v>41</v>
      </c>
      <c r="AA25">
        <v>41</v>
      </c>
      <c r="AB25">
        <v>39</v>
      </c>
      <c r="AC25">
        <v>38</v>
      </c>
      <c r="AD25">
        <v>38</v>
      </c>
    </row>
    <row r="26" spans="1:30" x14ac:dyDescent="0.5">
      <c r="A26">
        <f t="shared" si="6"/>
        <v>24</v>
      </c>
      <c r="B26" t="s">
        <v>39</v>
      </c>
      <c r="C26" t="s">
        <v>15</v>
      </c>
      <c r="D26">
        <v>18069624</v>
      </c>
      <c r="E26">
        <v>172214714</v>
      </c>
      <c r="F26">
        <v>2163243</v>
      </c>
      <c r="G26">
        <v>2195698</v>
      </c>
      <c r="H26">
        <v>14114</v>
      </c>
      <c r="I26">
        <v>53828</v>
      </c>
      <c r="J26" s="2">
        <f t="shared" si="1"/>
        <v>2.4883011293691925E-2</v>
      </c>
      <c r="K26">
        <v>0</v>
      </c>
      <c r="L26">
        <v>9078766</v>
      </c>
      <c r="M26">
        <v>0</v>
      </c>
      <c r="N26">
        <v>399316</v>
      </c>
      <c r="O26" s="2">
        <f t="shared" si="2"/>
        <v>4.398351053436117E-2</v>
      </c>
      <c r="P26">
        <v>404620</v>
      </c>
      <c r="Q26" s="2">
        <f t="shared" si="3"/>
        <v>4.4567730900873535E-2</v>
      </c>
      <c r="R26">
        <v>404624</v>
      </c>
      <c r="S26" s="2">
        <f t="shared" si="4"/>
        <v>4.456817148938523E-2</v>
      </c>
      <c r="T26">
        <v>422476</v>
      </c>
      <c r="U26" s="2">
        <f t="shared" si="0"/>
        <v>4.6534518017096155E-2</v>
      </c>
      <c r="V26">
        <v>422476</v>
      </c>
      <c r="W26" s="2">
        <f t="shared" ref="W26" si="28">V26/$L26</f>
        <v>4.6534518017096155E-2</v>
      </c>
      <c r="X26">
        <v>16194</v>
      </c>
      <c r="Y26">
        <v>114074</v>
      </c>
      <c r="Z26">
        <v>78181</v>
      </c>
      <c r="AA26">
        <v>78158</v>
      </c>
      <c r="AB26">
        <v>78157</v>
      </c>
      <c r="AC26">
        <v>77638</v>
      </c>
      <c r="AD26">
        <v>77638</v>
      </c>
    </row>
    <row r="27" spans="1:30" x14ac:dyDescent="0.5">
      <c r="A27">
        <f t="shared" si="6"/>
        <v>25</v>
      </c>
      <c r="B27" t="s">
        <v>40</v>
      </c>
      <c r="C27" t="s">
        <v>15</v>
      </c>
      <c r="D27">
        <v>67777132</v>
      </c>
      <c r="E27">
        <v>694909358</v>
      </c>
      <c r="F27">
        <v>8605004</v>
      </c>
      <c r="G27">
        <v>8637459</v>
      </c>
      <c r="H27">
        <v>55049</v>
      </c>
      <c r="I27">
        <v>37829</v>
      </c>
      <c r="J27" s="2">
        <f t="shared" si="1"/>
        <v>4.3961629767981514E-3</v>
      </c>
      <c r="K27">
        <v>0</v>
      </c>
      <c r="L27">
        <v>36855220</v>
      </c>
      <c r="M27">
        <v>0</v>
      </c>
      <c r="N27">
        <v>1060430</v>
      </c>
      <c r="O27" s="2">
        <f t="shared" si="2"/>
        <v>2.8772857684745877E-2</v>
      </c>
      <c r="P27">
        <v>1105774</v>
      </c>
      <c r="Q27" s="2">
        <f t="shared" si="3"/>
        <v>3.0003185437503833E-2</v>
      </c>
      <c r="R27">
        <v>1105778</v>
      </c>
      <c r="S27" s="2">
        <f t="shared" si="4"/>
        <v>3.0003293970297832E-2</v>
      </c>
      <c r="T27">
        <v>1278817</v>
      </c>
      <c r="U27" s="2">
        <f t="shared" si="0"/>
        <v>3.4698395505439933E-2</v>
      </c>
      <c r="V27">
        <v>1280924</v>
      </c>
      <c r="W27" s="2">
        <f t="shared" ref="W27" si="29">V27/$L27</f>
        <v>3.4755565154678224E-2</v>
      </c>
      <c r="X27">
        <v>60828</v>
      </c>
      <c r="Y27">
        <v>370676</v>
      </c>
      <c r="Z27">
        <v>305256</v>
      </c>
      <c r="AA27">
        <v>305230</v>
      </c>
      <c r="AB27">
        <v>305229</v>
      </c>
      <c r="AC27">
        <v>299619</v>
      </c>
      <c r="AD27">
        <v>299600</v>
      </c>
    </row>
    <row r="28" spans="1:30" x14ac:dyDescent="0.5">
      <c r="A28">
        <f t="shared" si="6"/>
        <v>26</v>
      </c>
      <c r="B28" t="s">
        <v>41</v>
      </c>
      <c r="C28" t="s">
        <v>15</v>
      </c>
      <c r="D28">
        <v>564621</v>
      </c>
      <c r="E28">
        <v>6249475</v>
      </c>
      <c r="F28">
        <v>77900</v>
      </c>
      <c r="G28">
        <v>110355</v>
      </c>
      <c r="H28">
        <v>1090</v>
      </c>
      <c r="I28">
        <v>5033</v>
      </c>
      <c r="J28" s="2">
        <f t="shared" si="1"/>
        <v>6.4608472400513484E-2</v>
      </c>
      <c r="K28">
        <v>0</v>
      </c>
      <c r="L28">
        <v>194235</v>
      </c>
      <c r="M28">
        <v>0</v>
      </c>
      <c r="N28">
        <v>19016</v>
      </c>
      <c r="O28" s="2">
        <f t="shared" si="2"/>
        <v>9.7902025896465628E-2</v>
      </c>
      <c r="P28">
        <v>21119</v>
      </c>
      <c r="Q28" s="2">
        <f t="shared" si="3"/>
        <v>0.10872911679151544</v>
      </c>
      <c r="R28">
        <v>22951</v>
      </c>
      <c r="S28" s="2">
        <f t="shared" si="4"/>
        <v>0.11816099055268103</v>
      </c>
      <c r="T28">
        <v>23121</v>
      </c>
      <c r="U28" s="2">
        <f t="shared" si="0"/>
        <v>0.1190362190130512</v>
      </c>
      <c r="V28">
        <v>23437</v>
      </c>
      <c r="W28" s="2">
        <f t="shared" ref="W28" si="30">V28/$L28</f>
        <v>0.12066311426879811</v>
      </c>
      <c r="X28">
        <v>1241</v>
      </c>
      <c r="Y28">
        <v>4442</v>
      </c>
      <c r="Z28">
        <v>3530</v>
      </c>
      <c r="AA28">
        <v>3522</v>
      </c>
      <c r="AB28">
        <v>3460</v>
      </c>
      <c r="AC28">
        <v>3449</v>
      </c>
      <c r="AD28">
        <v>3442</v>
      </c>
    </row>
    <row r="29" spans="1:30" x14ac:dyDescent="0.5">
      <c r="A29">
        <f t="shared" si="6"/>
        <v>27</v>
      </c>
      <c r="B29" t="s">
        <v>42</v>
      </c>
      <c r="C29" t="s">
        <v>15</v>
      </c>
      <c r="D29">
        <v>30486</v>
      </c>
      <c r="E29">
        <v>321454</v>
      </c>
      <c r="F29">
        <v>4220</v>
      </c>
      <c r="G29">
        <v>36675</v>
      </c>
      <c r="H29">
        <v>18</v>
      </c>
      <c r="I29">
        <v>214</v>
      </c>
      <c r="J29" s="2">
        <f t="shared" si="1"/>
        <v>5.0710900473933652E-2</v>
      </c>
      <c r="K29">
        <v>0</v>
      </c>
      <c r="L29">
        <v>4351</v>
      </c>
      <c r="M29">
        <v>0</v>
      </c>
      <c r="N29">
        <v>700</v>
      </c>
      <c r="O29" s="2">
        <f t="shared" si="2"/>
        <v>0.16088255573431395</v>
      </c>
      <c r="P29">
        <v>700</v>
      </c>
      <c r="Q29" s="2">
        <f t="shared" si="3"/>
        <v>0.16088255573431395</v>
      </c>
      <c r="R29">
        <v>712</v>
      </c>
      <c r="S29" s="2">
        <f t="shared" si="4"/>
        <v>0.16364054240404505</v>
      </c>
      <c r="T29">
        <v>712</v>
      </c>
      <c r="U29" s="2">
        <f t="shared" si="0"/>
        <v>0.16364054240404505</v>
      </c>
      <c r="V29">
        <v>712</v>
      </c>
      <c r="W29" s="2">
        <f t="shared" ref="W29" si="31">V29/$L29</f>
        <v>0.16364054240404505</v>
      </c>
      <c r="X29">
        <v>49</v>
      </c>
      <c r="Y29">
        <v>255</v>
      </c>
      <c r="Z29">
        <v>185</v>
      </c>
      <c r="AA29">
        <v>185</v>
      </c>
      <c r="AB29">
        <v>184</v>
      </c>
      <c r="AC29">
        <v>184</v>
      </c>
      <c r="AD29">
        <v>184</v>
      </c>
    </row>
    <row r="30" spans="1:30" x14ac:dyDescent="0.5">
      <c r="A30">
        <f t="shared" si="6"/>
        <v>28</v>
      </c>
      <c r="B30" t="s">
        <v>43</v>
      </c>
      <c r="C30" t="s">
        <v>15</v>
      </c>
      <c r="D30">
        <v>229435</v>
      </c>
      <c r="E30">
        <v>3473123</v>
      </c>
      <c r="F30">
        <v>43701</v>
      </c>
      <c r="G30">
        <v>76156</v>
      </c>
      <c r="H30">
        <v>24</v>
      </c>
      <c r="I30">
        <v>58</v>
      </c>
      <c r="J30" s="2">
        <f t="shared" si="1"/>
        <v>1.3272007505549072E-3</v>
      </c>
      <c r="K30">
        <v>0</v>
      </c>
      <c r="L30">
        <v>2900</v>
      </c>
      <c r="M30">
        <v>0</v>
      </c>
      <c r="N30">
        <v>1056</v>
      </c>
      <c r="O30" s="2">
        <f t="shared" si="2"/>
        <v>0.36413793103448278</v>
      </c>
      <c r="P30">
        <v>1056</v>
      </c>
      <c r="Q30" s="2">
        <f t="shared" si="3"/>
        <v>0.36413793103448278</v>
      </c>
      <c r="R30">
        <v>1056</v>
      </c>
      <c r="S30" s="2">
        <f t="shared" si="4"/>
        <v>0.36413793103448278</v>
      </c>
      <c r="T30">
        <v>1056</v>
      </c>
      <c r="U30" s="2">
        <f t="shared" si="0"/>
        <v>0.36413793103448278</v>
      </c>
      <c r="V30">
        <v>1056</v>
      </c>
      <c r="W30" s="2">
        <f t="shared" ref="W30" si="32">V30/$L30</f>
        <v>0.36413793103448278</v>
      </c>
      <c r="X30">
        <v>33</v>
      </c>
      <c r="Y30">
        <v>488</v>
      </c>
      <c r="Z30">
        <v>41</v>
      </c>
      <c r="AA30">
        <v>41</v>
      </c>
      <c r="AB30">
        <v>40</v>
      </c>
      <c r="AC30">
        <v>40</v>
      </c>
      <c r="AD30">
        <v>40</v>
      </c>
    </row>
    <row r="31" spans="1:30" x14ac:dyDescent="0.5">
      <c r="A31">
        <f t="shared" si="6"/>
        <v>29</v>
      </c>
      <c r="B31" t="s">
        <v>44</v>
      </c>
      <c r="C31" t="s">
        <v>15</v>
      </c>
      <c r="D31">
        <v>13460</v>
      </c>
      <c r="E31">
        <v>115698</v>
      </c>
      <c r="F31">
        <v>1603</v>
      </c>
      <c r="G31">
        <v>34058</v>
      </c>
      <c r="H31">
        <v>24</v>
      </c>
      <c r="I31">
        <v>14</v>
      </c>
      <c r="J31" s="2">
        <f t="shared" si="1"/>
        <v>8.7336244541484712E-3</v>
      </c>
      <c r="K31">
        <v>0</v>
      </c>
      <c r="L31">
        <v>1348</v>
      </c>
      <c r="M31">
        <v>0</v>
      </c>
      <c r="N31">
        <v>158</v>
      </c>
      <c r="O31" s="2">
        <f t="shared" si="2"/>
        <v>0.1172106824925816</v>
      </c>
      <c r="P31">
        <v>158</v>
      </c>
      <c r="Q31" s="2">
        <f t="shared" si="3"/>
        <v>0.1172106824925816</v>
      </c>
      <c r="R31">
        <v>166</v>
      </c>
      <c r="S31" s="2">
        <f t="shared" si="4"/>
        <v>0.12314540059347182</v>
      </c>
      <c r="T31">
        <v>166</v>
      </c>
      <c r="U31" s="2">
        <f t="shared" si="0"/>
        <v>0.12314540059347182</v>
      </c>
      <c r="V31">
        <v>166</v>
      </c>
      <c r="W31" s="2">
        <f t="shared" ref="W31" si="33">V31/$L31</f>
        <v>0.12314540059347182</v>
      </c>
      <c r="X31">
        <v>28</v>
      </c>
      <c r="Y31">
        <v>94</v>
      </c>
      <c r="Z31">
        <v>53</v>
      </c>
      <c r="AA31">
        <v>53</v>
      </c>
      <c r="AB31">
        <v>52</v>
      </c>
      <c r="AC31">
        <v>52</v>
      </c>
      <c r="AD31">
        <v>52</v>
      </c>
    </row>
    <row r="32" spans="1:30" x14ac:dyDescent="0.5">
      <c r="A32">
        <f t="shared" si="6"/>
        <v>30</v>
      </c>
      <c r="B32" t="s">
        <v>45</v>
      </c>
      <c r="C32" t="s">
        <v>15</v>
      </c>
      <c r="D32">
        <v>92606</v>
      </c>
      <c r="E32">
        <v>505840</v>
      </c>
      <c r="F32">
        <v>6369</v>
      </c>
      <c r="G32">
        <v>38824</v>
      </c>
      <c r="H32">
        <v>72</v>
      </c>
      <c r="I32">
        <v>45</v>
      </c>
      <c r="J32" s="2">
        <f t="shared" si="1"/>
        <v>7.0654733867169103E-3</v>
      </c>
      <c r="K32">
        <v>0</v>
      </c>
      <c r="L32">
        <v>5658</v>
      </c>
      <c r="M32">
        <v>0</v>
      </c>
      <c r="N32">
        <v>1442</v>
      </c>
      <c r="O32" s="2">
        <f t="shared" si="2"/>
        <v>0.25486037469070344</v>
      </c>
      <c r="P32">
        <v>1447</v>
      </c>
      <c r="Q32" s="2">
        <f t="shared" si="3"/>
        <v>0.25574407917992226</v>
      </c>
      <c r="R32">
        <v>1475</v>
      </c>
      <c r="S32" s="2">
        <f t="shared" si="4"/>
        <v>0.26069282431954754</v>
      </c>
      <c r="T32">
        <v>1475</v>
      </c>
      <c r="U32" s="2">
        <f t="shared" si="0"/>
        <v>0.26069282431954754</v>
      </c>
      <c r="V32">
        <v>1475</v>
      </c>
      <c r="W32" s="2">
        <f t="shared" ref="W32" si="34">V32/$L32</f>
        <v>0.26069282431954754</v>
      </c>
      <c r="X32">
        <v>77</v>
      </c>
      <c r="Y32">
        <v>312</v>
      </c>
      <c r="Z32">
        <v>99</v>
      </c>
      <c r="AA32">
        <v>98</v>
      </c>
      <c r="AB32">
        <v>96</v>
      </c>
      <c r="AC32">
        <v>96</v>
      </c>
      <c r="AD32">
        <v>96</v>
      </c>
    </row>
    <row r="33" spans="1:30" x14ac:dyDescent="0.5">
      <c r="A33">
        <f t="shared" si="6"/>
        <v>31</v>
      </c>
      <c r="B33" t="s">
        <v>46</v>
      </c>
      <c r="C33" t="s">
        <v>15</v>
      </c>
      <c r="D33">
        <v>10409</v>
      </c>
      <c r="E33">
        <v>93114</v>
      </c>
      <c r="F33">
        <v>1261</v>
      </c>
      <c r="G33">
        <v>33716</v>
      </c>
      <c r="H33">
        <v>20</v>
      </c>
      <c r="I33">
        <v>34</v>
      </c>
      <c r="J33" s="2">
        <f t="shared" si="1"/>
        <v>2.696272799365583E-2</v>
      </c>
      <c r="K33">
        <v>0</v>
      </c>
      <c r="L33">
        <v>2453</v>
      </c>
      <c r="M33">
        <v>0</v>
      </c>
      <c r="N33">
        <v>196</v>
      </c>
      <c r="O33" s="2">
        <f t="shared" si="2"/>
        <v>7.9902160619649415E-2</v>
      </c>
      <c r="P33">
        <v>227</v>
      </c>
      <c r="Q33" s="2">
        <f t="shared" si="3"/>
        <v>9.2539747248267426E-2</v>
      </c>
      <c r="R33">
        <v>239</v>
      </c>
      <c r="S33" s="2">
        <f t="shared" si="4"/>
        <v>9.7431716265796983E-2</v>
      </c>
      <c r="T33">
        <v>239</v>
      </c>
      <c r="U33" s="2">
        <f t="shared" si="0"/>
        <v>9.7431716265796983E-2</v>
      </c>
      <c r="V33">
        <v>239</v>
      </c>
      <c r="W33" s="2">
        <f t="shared" ref="W33" si="35">V33/$L33</f>
        <v>9.7431716265796983E-2</v>
      </c>
      <c r="X33">
        <v>26</v>
      </c>
      <c r="Y33">
        <v>49</v>
      </c>
      <c r="Z33">
        <v>36</v>
      </c>
      <c r="AA33">
        <v>35</v>
      </c>
      <c r="AB33">
        <v>33</v>
      </c>
      <c r="AC33">
        <v>33</v>
      </c>
      <c r="AD33">
        <v>33</v>
      </c>
    </row>
    <row r="34" spans="1:30" x14ac:dyDescent="0.5">
      <c r="A34">
        <f t="shared" si="6"/>
        <v>32</v>
      </c>
      <c r="B34" t="s">
        <v>47</v>
      </c>
      <c r="C34" t="s">
        <v>15</v>
      </c>
      <c r="D34">
        <v>7618</v>
      </c>
      <c r="E34">
        <v>66501</v>
      </c>
      <c r="F34">
        <v>905</v>
      </c>
      <c r="G34">
        <v>33360</v>
      </c>
      <c r="H34">
        <v>24</v>
      </c>
      <c r="I34">
        <v>2</v>
      </c>
      <c r="J34" s="2">
        <f t="shared" si="1"/>
        <v>2.2099447513812156E-3</v>
      </c>
      <c r="K34">
        <v>0</v>
      </c>
      <c r="L34">
        <v>1295</v>
      </c>
      <c r="M34">
        <v>0</v>
      </c>
      <c r="N34">
        <v>76</v>
      </c>
      <c r="O34" s="2">
        <f t="shared" si="2"/>
        <v>5.8687258687258687E-2</v>
      </c>
      <c r="P34">
        <v>100</v>
      </c>
      <c r="Q34" s="2">
        <f t="shared" si="3"/>
        <v>7.7220077220077218E-2</v>
      </c>
      <c r="R34">
        <v>152</v>
      </c>
      <c r="S34" s="2">
        <f t="shared" si="4"/>
        <v>0.11737451737451737</v>
      </c>
      <c r="T34">
        <v>152</v>
      </c>
      <c r="U34" s="2">
        <f t="shared" si="0"/>
        <v>0.11737451737451737</v>
      </c>
      <c r="V34">
        <v>168</v>
      </c>
      <c r="W34" s="2">
        <f t="shared" ref="W34" si="36">V34/$L34</f>
        <v>0.12972972972972974</v>
      </c>
      <c r="X34">
        <v>25</v>
      </c>
      <c r="Y34">
        <v>89</v>
      </c>
      <c r="Z34">
        <v>46</v>
      </c>
      <c r="AA34">
        <v>43</v>
      </c>
      <c r="AB34">
        <v>37</v>
      </c>
      <c r="AC34">
        <v>37</v>
      </c>
      <c r="AD34">
        <v>35</v>
      </c>
    </row>
    <row r="35" spans="1:30" x14ac:dyDescent="0.5">
      <c r="A35">
        <f t="shared" si="6"/>
        <v>33</v>
      </c>
      <c r="B35" t="s">
        <v>48</v>
      </c>
      <c r="C35" t="s">
        <v>15</v>
      </c>
      <c r="D35">
        <v>2149806</v>
      </c>
      <c r="E35">
        <v>23041111</v>
      </c>
      <c r="F35">
        <v>288378</v>
      </c>
      <c r="G35">
        <v>320833</v>
      </c>
      <c r="H35">
        <v>4019</v>
      </c>
      <c r="I35">
        <v>12371</v>
      </c>
      <c r="J35" s="2">
        <f t="shared" si="1"/>
        <v>4.2898556755369688E-2</v>
      </c>
      <c r="K35">
        <v>0</v>
      </c>
      <c r="L35">
        <v>1108544</v>
      </c>
      <c r="M35">
        <v>0</v>
      </c>
      <c r="N35">
        <v>73206</v>
      </c>
      <c r="O35" s="2">
        <f t="shared" si="2"/>
        <v>6.6037974135442531E-2</v>
      </c>
      <c r="P35">
        <v>87583</v>
      </c>
      <c r="Q35" s="2">
        <f t="shared" si="3"/>
        <v>7.9007238323422435E-2</v>
      </c>
      <c r="R35">
        <v>91919</v>
      </c>
      <c r="S35" s="2">
        <f t="shared" si="4"/>
        <v>8.2918675307430287E-2</v>
      </c>
      <c r="T35">
        <v>92871</v>
      </c>
      <c r="U35" s="2">
        <f t="shared" si="0"/>
        <v>8.3777459442295477E-2</v>
      </c>
      <c r="V35">
        <v>97951</v>
      </c>
      <c r="W35" s="2">
        <f t="shared" ref="W35" si="37">V35/$L35</f>
        <v>8.8360047052710583E-2</v>
      </c>
      <c r="X35">
        <v>4289</v>
      </c>
      <c r="Y35">
        <v>15695</v>
      </c>
      <c r="Z35">
        <v>13116</v>
      </c>
      <c r="AA35">
        <v>13084</v>
      </c>
      <c r="AB35">
        <v>13046</v>
      </c>
      <c r="AC35">
        <v>13038</v>
      </c>
      <c r="AD35">
        <v>13034</v>
      </c>
    </row>
    <row r="36" spans="1:30" x14ac:dyDescent="0.5">
      <c r="A36">
        <f t="shared" si="6"/>
        <v>34</v>
      </c>
      <c r="B36" t="s">
        <v>49</v>
      </c>
      <c r="C36" t="s">
        <v>15</v>
      </c>
      <c r="D36">
        <v>68367143</v>
      </c>
      <c r="E36">
        <v>538673133</v>
      </c>
      <c r="F36">
        <v>6632668</v>
      </c>
      <c r="G36">
        <v>6665123</v>
      </c>
      <c r="H36">
        <v>190630</v>
      </c>
      <c r="I36">
        <v>128233</v>
      </c>
      <c r="J36" s="2">
        <f t="shared" si="1"/>
        <v>1.9333547224133638E-2</v>
      </c>
      <c r="K36">
        <v>0</v>
      </c>
      <c r="L36">
        <v>47028596</v>
      </c>
      <c r="M36">
        <v>0</v>
      </c>
      <c r="N36">
        <v>1522434</v>
      </c>
      <c r="O36" s="2">
        <f t="shared" si="2"/>
        <v>3.2372516500386278E-2</v>
      </c>
      <c r="P36">
        <v>2554547</v>
      </c>
      <c r="Q36" s="2">
        <f t="shared" si="3"/>
        <v>5.4319014754342233E-2</v>
      </c>
      <c r="R36">
        <v>2935156</v>
      </c>
      <c r="S36" s="2">
        <f t="shared" si="4"/>
        <v>6.2412154511267998E-2</v>
      </c>
      <c r="T36">
        <v>4394370</v>
      </c>
      <c r="U36" s="2">
        <f t="shared" si="0"/>
        <v>9.3440382528111196E-2</v>
      </c>
      <c r="V36">
        <v>4511997</v>
      </c>
      <c r="W36" s="2">
        <f t="shared" ref="W36" si="38">V36/$L36</f>
        <v>9.5941562873788536E-2</v>
      </c>
      <c r="X36">
        <v>206811</v>
      </c>
      <c r="Y36">
        <v>423490</v>
      </c>
      <c r="Z36">
        <v>350951</v>
      </c>
      <c r="AA36">
        <v>342246</v>
      </c>
      <c r="AB36">
        <v>341994</v>
      </c>
      <c r="AC36">
        <v>279550</v>
      </c>
      <c r="AD36">
        <v>275070</v>
      </c>
    </row>
    <row r="37" spans="1:30" x14ac:dyDescent="0.5">
      <c r="A37">
        <f t="shared" si="6"/>
        <v>35</v>
      </c>
      <c r="B37" t="s">
        <v>50</v>
      </c>
      <c r="C37" t="s">
        <v>15</v>
      </c>
      <c r="D37">
        <v>3542847</v>
      </c>
      <c r="E37">
        <v>28656569</v>
      </c>
      <c r="F37">
        <v>360607</v>
      </c>
      <c r="G37">
        <v>393062</v>
      </c>
      <c r="H37">
        <v>8119</v>
      </c>
      <c r="I37">
        <v>8220</v>
      </c>
      <c r="J37" s="2">
        <f t="shared" si="1"/>
        <v>2.279489860152465E-2</v>
      </c>
      <c r="K37">
        <v>0</v>
      </c>
      <c r="L37">
        <v>1188409</v>
      </c>
      <c r="M37">
        <v>0</v>
      </c>
      <c r="N37">
        <v>85508</v>
      </c>
      <c r="O37" s="2">
        <f t="shared" si="2"/>
        <v>7.195165974003899E-2</v>
      </c>
      <c r="P37">
        <v>102189</v>
      </c>
      <c r="Q37" s="2">
        <f t="shared" si="3"/>
        <v>8.5988073129705342E-2</v>
      </c>
      <c r="R37">
        <v>102193</v>
      </c>
      <c r="S37" s="2">
        <f t="shared" si="4"/>
        <v>8.5991438974292525E-2</v>
      </c>
      <c r="T37">
        <v>144815</v>
      </c>
      <c r="U37" s="2">
        <f t="shared" si="0"/>
        <v>0.12185619597293525</v>
      </c>
      <c r="V37">
        <v>144995</v>
      </c>
      <c r="W37" s="2">
        <f t="shared" ref="W37" si="39">V37/$L37</f>
        <v>0.12200765897935811</v>
      </c>
      <c r="X37">
        <v>9569</v>
      </c>
      <c r="Y37">
        <v>18701</v>
      </c>
      <c r="Z37">
        <v>15664</v>
      </c>
      <c r="AA37">
        <v>15648</v>
      </c>
      <c r="AB37">
        <v>15647</v>
      </c>
      <c r="AC37">
        <v>14304</v>
      </c>
      <c r="AD37">
        <v>14274</v>
      </c>
    </row>
    <row r="38" spans="1:30" x14ac:dyDescent="0.5">
      <c r="A38">
        <f t="shared" si="6"/>
        <v>36</v>
      </c>
      <c r="B38" t="s">
        <v>51</v>
      </c>
      <c r="C38" t="s">
        <v>21</v>
      </c>
      <c r="D38">
        <v>65314727</v>
      </c>
      <c r="E38">
        <v>675001892</v>
      </c>
      <c r="F38">
        <v>8345042</v>
      </c>
      <c r="G38">
        <v>8382931</v>
      </c>
      <c r="H38">
        <v>44627</v>
      </c>
      <c r="I38">
        <v>42573</v>
      </c>
      <c r="J38" s="2">
        <f t="shared" si="1"/>
        <v>5.1015920590932913E-3</v>
      </c>
      <c r="K38">
        <v>0</v>
      </c>
      <c r="L38">
        <v>32448345</v>
      </c>
      <c r="M38">
        <v>0</v>
      </c>
      <c r="N38">
        <v>1043290</v>
      </c>
      <c r="O38" s="2">
        <f t="shared" si="2"/>
        <v>3.2152333192956371E-2</v>
      </c>
      <c r="P38">
        <v>1074058</v>
      </c>
      <c r="Q38" s="2">
        <f t="shared" si="3"/>
        <v>3.3100547963232023E-2</v>
      </c>
      <c r="R38">
        <v>1074062</v>
      </c>
      <c r="S38" s="2">
        <f t="shared" si="4"/>
        <v>3.3100671236083075E-2</v>
      </c>
      <c r="T38">
        <v>1218355</v>
      </c>
      <c r="U38" s="2">
        <f t="shared" si="0"/>
        <v>3.7547523610218028E-2</v>
      </c>
      <c r="V38">
        <v>1220460</v>
      </c>
      <c r="W38" s="2">
        <f t="shared" ref="W38" si="40">V38/$L38</f>
        <v>3.7612395948083022E-2</v>
      </c>
      <c r="X38">
        <v>50255</v>
      </c>
      <c r="Y38">
        <v>346958</v>
      </c>
      <c r="Z38">
        <v>289975</v>
      </c>
      <c r="AA38">
        <v>289968</v>
      </c>
      <c r="AB38">
        <v>289966</v>
      </c>
      <c r="AC38">
        <v>286404</v>
      </c>
      <c r="AD38">
        <v>286385</v>
      </c>
    </row>
    <row r="39" spans="1:30" x14ac:dyDescent="0.5">
      <c r="A39">
        <f t="shared" si="6"/>
        <v>37</v>
      </c>
      <c r="B39" t="s">
        <v>52</v>
      </c>
      <c r="C39" t="s">
        <v>15</v>
      </c>
      <c r="D39">
        <v>3579</v>
      </c>
      <c r="E39">
        <v>26342</v>
      </c>
      <c r="F39">
        <v>375</v>
      </c>
      <c r="G39">
        <v>32830</v>
      </c>
      <c r="H39">
        <v>9</v>
      </c>
      <c r="I39">
        <v>46</v>
      </c>
      <c r="J39" s="2">
        <f t="shared" si="1"/>
        <v>0.12266666666666666</v>
      </c>
      <c r="K39">
        <v>0</v>
      </c>
      <c r="L39">
        <v>460</v>
      </c>
      <c r="M39">
        <v>0</v>
      </c>
      <c r="N39">
        <v>38</v>
      </c>
      <c r="O39" s="2">
        <f t="shared" si="2"/>
        <v>8.2608695652173908E-2</v>
      </c>
      <c r="P39">
        <v>38</v>
      </c>
      <c r="Q39" s="2">
        <f t="shared" si="3"/>
        <v>8.2608695652173908E-2</v>
      </c>
      <c r="R39">
        <v>50</v>
      </c>
      <c r="S39" s="2">
        <f t="shared" si="4"/>
        <v>0.10869565217391304</v>
      </c>
      <c r="T39">
        <v>50</v>
      </c>
      <c r="U39" s="2">
        <f t="shared" si="0"/>
        <v>0.10869565217391304</v>
      </c>
      <c r="V39">
        <v>50</v>
      </c>
      <c r="W39" s="2">
        <f t="shared" ref="W39" si="41">V39/$L39</f>
        <v>0.10869565217391304</v>
      </c>
      <c r="X39">
        <v>16</v>
      </c>
      <c r="Y39">
        <v>32</v>
      </c>
      <c r="Z39">
        <v>24</v>
      </c>
      <c r="AA39">
        <v>24</v>
      </c>
      <c r="AB39">
        <v>22</v>
      </c>
      <c r="AC39">
        <v>22</v>
      </c>
      <c r="AD39">
        <v>22</v>
      </c>
    </row>
    <row r="40" spans="1:30" x14ac:dyDescent="0.5">
      <c r="A40">
        <f t="shared" si="6"/>
        <v>38</v>
      </c>
      <c r="B40" t="s">
        <v>53</v>
      </c>
      <c r="C40" t="s">
        <v>15</v>
      </c>
      <c r="D40">
        <v>2462031</v>
      </c>
      <c r="E40">
        <v>31234375</v>
      </c>
      <c r="F40">
        <v>382771</v>
      </c>
      <c r="G40">
        <v>415226</v>
      </c>
      <c r="H40">
        <v>13</v>
      </c>
      <c r="I40">
        <v>2</v>
      </c>
      <c r="J40" s="2">
        <f t="shared" si="1"/>
        <v>5.2250562346677258E-6</v>
      </c>
      <c r="K40">
        <v>0</v>
      </c>
      <c r="L40">
        <v>501</v>
      </c>
      <c r="M40">
        <v>0</v>
      </c>
      <c r="N40">
        <v>38</v>
      </c>
      <c r="O40" s="2">
        <f t="shared" si="2"/>
        <v>7.5848303393213579E-2</v>
      </c>
      <c r="P40">
        <v>38</v>
      </c>
      <c r="Q40" s="2">
        <f t="shared" si="3"/>
        <v>7.5848303393213579E-2</v>
      </c>
      <c r="R40">
        <v>38</v>
      </c>
      <c r="S40" s="2">
        <f t="shared" si="4"/>
        <v>7.5848303393213579E-2</v>
      </c>
      <c r="T40">
        <v>36</v>
      </c>
      <c r="U40" s="2">
        <f t="shared" si="0"/>
        <v>7.1856287425149698E-2</v>
      </c>
      <c r="V40">
        <v>36</v>
      </c>
      <c r="W40" s="2">
        <f t="shared" ref="W40" si="42">V40/$L40</f>
        <v>7.1856287425149698E-2</v>
      </c>
      <c r="X40">
        <v>14</v>
      </c>
      <c r="Y40">
        <v>1950</v>
      </c>
      <c r="Z40">
        <v>18</v>
      </c>
      <c r="AA40">
        <v>18</v>
      </c>
      <c r="AB40">
        <v>18</v>
      </c>
      <c r="AC40">
        <v>17</v>
      </c>
      <c r="AD40">
        <v>17</v>
      </c>
    </row>
    <row r="41" spans="1:30" x14ac:dyDescent="0.5">
      <c r="A41">
        <f t="shared" si="6"/>
        <v>39</v>
      </c>
      <c r="B41" t="s">
        <v>54</v>
      </c>
      <c r="C41" t="s">
        <v>15</v>
      </c>
      <c r="D41">
        <v>15472026</v>
      </c>
      <c r="E41">
        <v>123418593</v>
      </c>
      <c r="F41">
        <v>1519725</v>
      </c>
      <c r="G41">
        <v>1552180</v>
      </c>
      <c r="H41">
        <v>46447</v>
      </c>
      <c r="I41">
        <v>59051</v>
      </c>
      <c r="J41" s="2">
        <f t="shared" si="1"/>
        <v>3.8856372040994257E-2</v>
      </c>
      <c r="K41">
        <v>0</v>
      </c>
      <c r="L41">
        <v>5678859</v>
      </c>
      <c r="M41">
        <v>0</v>
      </c>
      <c r="N41">
        <v>345326</v>
      </c>
      <c r="O41" s="2">
        <f t="shared" si="2"/>
        <v>6.0809046324270422E-2</v>
      </c>
      <c r="P41">
        <v>446627</v>
      </c>
      <c r="Q41" s="2">
        <f t="shared" si="3"/>
        <v>7.864731277885223E-2</v>
      </c>
      <c r="R41">
        <v>446661</v>
      </c>
      <c r="S41" s="2">
        <f t="shared" si="4"/>
        <v>7.8653299897039175E-2</v>
      </c>
      <c r="T41">
        <v>529572</v>
      </c>
      <c r="U41" s="2">
        <f t="shared" si="0"/>
        <v>9.3253239779328909E-2</v>
      </c>
      <c r="V41">
        <v>603666</v>
      </c>
      <c r="W41" s="2">
        <f t="shared" ref="W41" si="43">V41/$L41</f>
        <v>0.10630057904237453</v>
      </c>
      <c r="X41">
        <v>50607</v>
      </c>
      <c r="Y41">
        <v>96901</v>
      </c>
      <c r="Z41">
        <v>77405</v>
      </c>
      <c r="AA41">
        <v>77302</v>
      </c>
      <c r="AB41">
        <v>77296</v>
      </c>
      <c r="AC41">
        <v>76341</v>
      </c>
      <c r="AD41">
        <v>76339</v>
      </c>
    </row>
    <row r="42" spans="1:30" x14ac:dyDescent="0.5">
      <c r="A42">
        <f t="shared" si="6"/>
        <v>40</v>
      </c>
      <c r="B42" t="s">
        <v>55</v>
      </c>
      <c r="C42" t="s">
        <v>15</v>
      </c>
      <c r="D42">
        <v>890714</v>
      </c>
      <c r="E42">
        <v>10026527</v>
      </c>
      <c r="F42">
        <v>130068</v>
      </c>
      <c r="G42">
        <v>162523</v>
      </c>
      <c r="H42">
        <v>579</v>
      </c>
      <c r="I42">
        <v>2404</v>
      </c>
      <c r="J42" s="2">
        <f t="shared" si="1"/>
        <v>1.8482639849924654E-2</v>
      </c>
      <c r="K42">
        <v>0</v>
      </c>
      <c r="L42">
        <v>2299179</v>
      </c>
      <c r="M42">
        <v>0</v>
      </c>
      <c r="N42">
        <v>9644</v>
      </c>
      <c r="O42" s="2">
        <f t="shared" si="2"/>
        <v>4.1945407469361892E-3</v>
      </c>
      <c r="P42">
        <v>9973</v>
      </c>
      <c r="Q42" s="2">
        <f t="shared" si="3"/>
        <v>4.3376353037323321E-3</v>
      </c>
      <c r="R42">
        <v>9981</v>
      </c>
      <c r="S42" s="2">
        <f t="shared" si="4"/>
        <v>4.3411148066331501E-3</v>
      </c>
      <c r="T42">
        <v>11166</v>
      </c>
      <c r="U42" s="2">
        <f t="shared" si="0"/>
        <v>4.8565161738168281E-3</v>
      </c>
      <c r="V42">
        <v>11166</v>
      </c>
      <c r="W42" s="2">
        <f t="shared" ref="W42" si="44">V42/$L42</f>
        <v>4.8565161738168281E-3</v>
      </c>
      <c r="X42">
        <v>743</v>
      </c>
      <c r="Y42">
        <v>5711</v>
      </c>
      <c r="Z42">
        <v>4228</v>
      </c>
      <c r="AA42">
        <v>4227</v>
      </c>
      <c r="AB42">
        <v>4226</v>
      </c>
      <c r="AC42">
        <v>4219</v>
      </c>
      <c r="AD42">
        <v>4219</v>
      </c>
    </row>
    <row r="43" spans="1:30" x14ac:dyDescent="0.5">
      <c r="A43">
        <f t="shared" si="6"/>
        <v>41</v>
      </c>
      <c r="B43" t="s">
        <v>56</v>
      </c>
      <c r="C43" t="s">
        <v>15</v>
      </c>
      <c r="D43">
        <v>4725101</v>
      </c>
      <c r="E43">
        <v>39986276</v>
      </c>
      <c r="F43">
        <v>507530</v>
      </c>
      <c r="G43">
        <v>539985</v>
      </c>
      <c r="H43">
        <v>18073</v>
      </c>
      <c r="I43">
        <v>3572</v>
      </c>
      <c r="J43" s="2">
        <f t="shared" si="1"/>
        <v>7.0380076054617465E-3</v>
      </c>
      <c r="K43">
        <v>0</v>
      </c>
      <c r="L43">
        <v>3074969</v>
      </c>
      <c r="M43">
        <v>0</v>
      </c>
      <c r="N43">
        <v>103058</v>
      </c>
      <c r="O43" s="2">
        <f t="shared" si="2"/>
        <v>3.3515134624121416E-2</v>
      </c>
      <c r="P43">
        <v>117197</v>
      </c>
      <c r="Q43" s="2">
        <f t="shared" si="3"/>
        <v>3.8113229759389446E-2</v>
      </c>
      <c r="R43">
        <v>117197</v>
      </c>
      <c r="S43" s="2">
        <f t="shared" si="4"/>
        <v>3.8113229759389446E-2</v>
      </c>
      <c r="T43">
        <v>177889</v>
      </c>
      <c r="U43" s="2">
        <f t="shared" si="0"/>
        <v>5.785066451076417E-2</v>
      </c>
      <c r="V43">
        <v>178002</v>
      </c>
      <c r="W43" s="2">
        <f t="shared" ref="W43" si="45">V43/$L43</f>
        <v>5.7887412848714896E-2</v>
      </c>
      <c r="X43">
        <v>18246</v>
      </c>
      <c r="Y43">
        <v>31202</v>
      </c>
      <c r="Z43">
        <v>27375</v>
      </c>
      <c r="AA43">
        <v>27369</v>
      </c>
      <c r="AB43">
        <v>27368</v>
      </c>
      <c r="AC43">
        <v>27220</v>
      </c>
      <c r="AD43">
        <v>27219</v>
      </c>
    </row>
    <row r="44" spans="1:30" x14ac:dyDescent="0.5">
      <c r="A44">
        <f t="shared" si="6"/>
        <v>42</v>
      </c>
      <c r="B44" t="s">
        <v>57</v>
      </c>
      <c r="C44" t="s">
        <v>15</v>
      </c>
      <c r="D44">
        <v>1913237</v>
      </c>
      <c r="E44">
        <v>22692816</v>
      </c>
      <c r="F44">
        <v>286534</v>
      </c>
      <c r="G44">
        <v>318989</v>
      </c>
      <c r="H44">
        <v>1269</v>
      </c>
      <c r="I44">
        <v>4915</v>
      </c>
      <c r="J44" s="2">
        <f t="shared" si="1"/>
        <v>1.7153287218968777E-2</v>
      </c>
      <c r="K44">
        <v>0</v>
      </c>
      <c r="L44">
        <v>778887</v>
      </c>
      <c r="M44">
        <v>0</v>
      </c>
      <c r="N44">
        <v>69138</v>
      </c>
      <c r="O44" s="2">
        <f t="shared" si="2"/>
        <v>8.8765122540240118E-2</v>
      </c>
      <c r="P44">
        <v>76112</v>
      </c>
      <c r="Q44" s="2">
        <f t="shared" si="3"/>
        <v>9.7718924568005378E-2</v>
      </c>
      <c r="R44">
        <v>76332</v>
      </c>
      <c r="S44" s="2">
        <f t="shared" si="4"/>
        <v>9.8001378890647806E-2</v>
      </c>
      <c r="T44">
        <v>76332</v>
      </c>
      <c r="U44" s="2">
        <f t="shared" si="0"/>
        <v>9.8001378890647806E-2</v>
      </c>
      <c r="V44">
        <v>76332</v>
      </c>
      <c r="W44" s="2">
        <f t="shared" ref="W44" si="46">V44/$L44</f>
        <v>9.8001378890647806E-2</v>
      </c>
      <c r="X44">
        <v>1938</v>
      </c>
      <c r="Y44">
        <v>11740</v>
      </c>
      <c r="Z44">
        <v>11126</v>
      </c>
      <c r="AA44">
        <v>11123</v>
      </c>
      <c r="AB44">
        <v>11120</v>
      </c>
      <c r="AC44">
        <v>11120</v>
      </c>
      <c r="AD44">
        <v>11120</v>
      </c>
    </row>
    <row r="45" spans="1:30" x14ac:dyDescent="0.5">
      <c r="A45">
        <f t="shared" si="6"/>
        <v>43</v>
      </c>
      <c r="B45" t="s">
        <v>58</v>
      </c>
      <c r="C45" t="s">
        <v>15</v>
      </c>
      <c r="D45">
        <v>4264085</v>
      </c>
      <c r="E45">
        <v>35654128</v>
      </c>
      <c r="F45">
        <v>455982</v>
      </c>
      <c r="G45">
        <v>488437</v>
      </c>
      <c r="H45">
        <v>11972</v>
      </c>
      <c r="I45">
        <v>19188</v>
      </c>
      <c r="J45" s="2">
        <f t="shared" si="1"/>
        <v>4.2080608445070201E-2</v>
      </c>
      <c r="K45">
        <v>0</v>
      </c>
      <c r="L45">
        <v>1942756</v>
      </c>
      <c r="M45">
        <v>0</v>
      </c>
      <c r="N45">
        <v>101758</v>
      </c>
      <c r="O45" s="2">
        <f t="shared" si="2"/>
        <v>5.2378167922271249E-2</v>
      </c>
      <c r="P45">
        <v>143163</v>
      </c>
      <c r="Q45" s="2">
        <f t="shared" si="3"/>
        <v>7.3690674485112906E-2</v>
      </c>
      <c r="R45">
        <v>163469</v>
      </c>
      <c r="S45" s="2">
        <f t="shared" si="4"/>
        <v>8.4142836259417028E-2</v>
      </c>
      <c r="T45">
        <v>168496</v>
      </c>
      <c r="U45" s="2">
        <f t="shared" si="0"/>
        <v>8.6730397435395901E-2</v>
      </c>
      <c r="V45">
        <v>182431</v>
      </c>
      <c r="W45" s="2">
        <f t="shared" ref="W45" si="47">V45/$L45</f>
        <v>9.39031973135072E-2</v>
      </c>
      <c r="X45">
        <v>12695</v>
      </c>
      <c r="Y45">
        <v>28058</v>
      </c>
      <c r="Z45">
        <v>17517</v>
      </c>
      <c r="AA45">
        <v>17467</v>
      </c>
      <c r="AB45">
        <v>17443</v>
      </c>
      <c r="AC45">
        <v>17268</v>
      </c>
      <c r="AD45">
        <v>17255</v>
      </c>
    </row>
    <row r="46" spans="1:30" x14ac:dyDescent="0.5">
      <c r="A46">
        <f t="shared" si="6"/>
        <v>44</v>
      </c>
      <c r="B46" t="s">
        <v>59</v>
      </c>
      <c r="C46" t="s">
        <v>15</v>
      </c>
      <c r="D46">
        <v>4148151</v>
      </c>
      <c r="E46">
        <v>48300055</v>
      </c>
      <c r="F46">
        <v>603847</v>
      </c>
      <c r="G46">
        <v>636302</v>
      </c>
      <c r="H46">
        <v>873</v>
      </c>
      <c r="I46">
        <v>21911</v>
      </c>
      <c r="J46" s="2">
        <f t="shared" si="1"/>
        <v>3.6285681637898339E-2</v>
      </c>
      <c r="K46">
        <v>0</v>
      </c>
      <c r="L46">
        <v>1370838</v>
      </c>
      <c r="M46">
        <v>0</v>
      </c>
      <c r="N46">
        <v>123624</v>
      </c>
      <c r="O46" s="2">
        <f t="shared" si="2"/>
        <v>9.018133433709892E-2</v>
      </c>
      <c r="P46">
        <v>123634</v>
      </c>
      <c r="Q46" s="2">
        <f t="shared" si="3"/>
        <v>9.0188629145092278E-2</v>
      </c>
      <c r="R46">
        <v>123698</v>
      </c>
      <c r="S46" s="2">
        <f t="shared" si="4"/>
        <v>9.0235315916249767E-2</v>
      </c>
      <c r="T46">
        <v>123822</v>
      </c>
      <c r="U46" s="2">
        <f t="shared" si="0"/>
        <v>9.0325771535367416E-2</v>
      </c>
      <c r="V46">
        <v>123880</v>
      </c>
      <c r="W46" s="2">
        <f t="shared" ref="W46" si="48">V46/$L46</f>
        <v>9.0368081421728905E-2</v>
      </c>
      <c r="X46">
        <v>3521</v>
      </c>
      <c r="Y46">
        <v>31012</v>
      </c>
      <c r="Z46">
        <v>22845</v>
      </c>
      <c r="AA46">
        <v>22844</v>
      </c>
      <c r="AB46">
        <v>22841</v>
      </c>
      <c r="AC46">
        <v>22821</v>
      </c>
      <c r="AD46">
        <v>22818</v>
      </c>
    </row>
    <row r="47" spans="1:30" x14ac:dyDescent="0.5">
      <c r="A47">
        <f t="shared" si="6"/>
        <v>45</v>
      </c>
      <c r="B47" t="s">
        <v>60</v>
      </c>
      <c r="C47" t="s">
        <v>15</v>
      </c>
      <c r="D47">
        <v>78764170</v>
      </c>
      <c r="E47">
        <v>763348180</v>
      </c>
      <c r="F47">
        <v>9444909</v>
      </c>
      <c r="G47">
        <v>9477364</v>
      </c>
      <c r="H47">
        <v>161201</v>
      </c>
      <c r="I47">
        <v>22696</v>
      </c>
      <c r="J47" s="2">
        <f t="shared" si="1"/>
        <v>2.4029876836293498E-3</v>
      </c>
      <c r="K47">
        <v>0</v>
      </c>
      <c r="L47">
        <v>52268395</v>
      </c>
      <c r="M47">
        <v>0</v>
      </c>
      <c r="N47">
        <v>1488724</v>
      </c>
      <c r="O47" s="2">
        <f t="shared" si="2"/>
        <v>2.8482297954624397E-2</v>
      </c>
      <c r="P47">
        <v>1604477</v>
      </c>
      <c r="Q47" s="2">
        <f t="shared" si="3"/>
        <v>3.0696886713280559E-2</v>
      </c>
      <c r="R47">
        <v>1604477</v>
      </c>
      <c r="S47" s="2">
        <f t="shared" si="4"/>
        <v>3.0696886713280559E-2</v>
      </c>
      <c r="T47">
        <v>2015068</v>
      </c>
      <c r="U47" s="2">
        <f t="shared" si="0"/>
        <v>3.8552322105930362E-2</v>
      </c>
      <c r="V47">
        <v>2015229</v>
      </c>
      <c r="W47" s="2">
        <f t="shared" ref="W47" si="49">V47/$L47</f>
        <v>3.8555402361216566E-2</v>
      </c>
      <c r="X47">
        <v>162187</v>
      </c>
      <c r="Y47">
        <v>493071</v>
      </c>
      <c r="Z47">
        <v>391654</v>
      </c>
      <c r="AA47">
        <v>391642</v>
      </c>
      <c r="AB47">
        <v>391641</v>
      </c>
      <c r="AC47">
        <v>382285</v>
      </c>
      <c r="AD47">
        <v>382284</v>
      </c>
    </row>
    <row r="48" spans="1:30" x14ac:dyDescent="0.5">
      <c r="A48">
        <f t="shared" si="6"/>
        <v>46</v>
      </c>
      <c r="B48" t="s">
        <v>61</v>
      </c>
      <c r="C48" t="s">
        <v>15</v>
      </c>
      <c r="D48">
        <v>31120</v>
      </c>
      <c r="E48">
        <v>415389</v>
      </c>
      <c r="F48">
        <v>5262</v>
      </c>
      <c r="G48">
        <v>37717</v>
      </c>
      <c r="H48">
        <v>17</v>
      </c>
      <c r="I48">
        <v>3324</v>
      </c>
      <c r="J48" s="2">
        <f t="shared" si="1"/>
        <v>0.63169897377423034</v>
      </c>
      <c r="K48">
        <v>0</v>
      </c>
      <c r="L48">
        <v>5175</v>
      </c>
      <c r="M48">
        <v>0</v>
      </c>
      <c r="N48">
        <v>592</v>
      </c>
      <c r="O48" s="2">
        <f t="shared" si="2"/>
        <v>0.11439613526570049</v>
      </c>
      <c r="P48">
        <v>592</v>
      </c>
      <c r="Q48" s="2">
        <f t="shared" si="3"/>
        <v>0.11439613526570049</v>
      </c>
      <c r="R48">
        <v>596</v>
      </c>
      <c r="S48" s="2">
        <f t="shared" si="4"/>
        <v>0.11516908212560387</v>
      </c>
      <c r="T48">
        <v>596</v>
      </c>
      <c r="U48" s="2">
        <f t="shared" si="0"/>
        <v>0.11516908212560387</v>
      </c>
      <c r="V48">
        <v>596</v>
      </c>
      <c r="W48" s="2">
        <f t="shared" ref="W48" si="50">V48/$L48</f>
        <v>0.11516908212560387</v>
      </c>
      <c r="X48">
        <v>30</v>
      </c>
      <c r="Y48">
        <v>108</v>
      </c>
      <c r="Z48">
        <v>38</v>
      </c>
      <c r="AA48">
        <v>38</v>
      </c>
      <c r="AB48">
        <v>37</v>
      </c>
      <c r="AC48">
        <v>37</v>
      </c>
      <c r="AD48">
        <v>37</v>
      </c>
    </row>
    <row r="49" spans="1:30" x14ac:dyDescent="0.5">
      <c r="A49">
        <f t="shared" si="6"/>
        <v>47</v>
      </c>
      <c r="B49" t="s">
        <v>62</v>
      </c>
      <c r="C49" t="s">
        <v>15</v>
      </c>
      <c r="D49">
        <v>56842596</v>
      </c>
      <c r="E49">
        <v>535171221</v>
      </c>
      <c r="F49">
        <v>6655261</v>
      </c>
      <c r="G49">
        <v>6687716</v>
      </c>
      <c r="H49">
        <v>61211</v>
      </c>
      <c r="I49">
        <v>41157</v>
      </c>
      <c r="J49" s="2">
        <f t="shared" si="1"/>
        <v>6.1841301190141149E-3</v>
      </c>
      <c r="K49">
        <v>0</v>
      </c>
      <c r="L49">
        <v>22619167</v>
      </c>
      <c r="M49">
        <v>0</v>
      </c>
      <c r="N49">
        <v>1104374</v>
      </c>
      <c r="O49" s="2">
        <f t="shared" si="2"/>
        <v>4.8824698097856563E-2</v>
      </c>
      <c r="P49">
        <v>1143750</v>
      </c>
      <c r="Q49" s="2">
        <f t="shared" si="3"/>
        <v>5.0565522594178645E-2</v>
      </c>
      <c r="R49">
        <v>1143786</v>
      </c>
      <c r="S49" s="2">
        <f t="shared" si="4"/>
        <v>5.0567114164725875E-2</v>
      </c>
      <c r="T49">
        <v>1289329</v>
      </c>
      <c r="U49" s="2">
        <f t="shared" si="0"/>
        <v>5.700161283569815E-2</v>
      </c>
      <c r="V49">
        <v>1289329</v>
      </c>
      <c r="W49" s="2">
        <f t="shared" ref="W49" si="51">V49/$L49</f>
        <v>5.700161283569815E-2</v>
      </c>
      <c r="X49">
        <v>65898</v>
      </c>
      <c r="Y49">
        <v>306639</v>
      </c>
      <c r="Z49">
        <v>230282</v>
      </c>
      <c r="AA49">
        <v>229922</v>
      </c>
      <c r="AB49">
        <v>229921</v>
      </c>
      <c r="AC49">
        <v>227700</v>
      </c>
      <c r="AD49">
        <v>227700</v>
      </c>
    </row>
    <row r="50" spans="1:30" x14ac:dyDescent="0.5">
      <c r="A50">
        <f t="shared" si="6"/>
        <v>48</v>
      </c>
      <c r="B50" t="s">
        <v>63</v>
      </c>
      <c r="C50" t="s">
        <v>15</v>
      </c>
      <c r="D50">
        <v>6398139</v>
      </c>
      <c r="E50">
        <v>54760719</v>
      </c>
      <c r="F50">
        <v>686087</v>
      </c>
      <c r="G50">
        <v>718542</v>
      </c>
      <c r="H50">
        <v>12990</v>
      </c>
      <c r="I50">
        <v>13555</v>
      </c>
      <c r="J50" s="2">
        <f t="shared" si="1"/>
        <v>1.9756969597150214E-2</v>
      </c>
      <c r="K50">
        <v>0</v>
      </c>
      <c r="L50">
        <v>2288013</v>
      </c>
      <c r="M50">
        <v>0</v>
      </c>
      <c r="N50">
        <v>150700</v>
      </c>
      <c r="O50" s="2">
        <f t="shared" si="2"/>
        <v>6.5865010382371081E-2</v>
      </c>
      <c r="P50">
        <v>181976</v>
      </c>
      <c r="Q50" s="2">
        <f t="shared" si="3"/>
        <v>7.9534513134322221E-2</v>
      </c>
      <c r="R50">
        <v>181976</v>
      </c>
      <c r="S50" s="2">
        <f t="shared" si="4"/>
        <v>7.9534513134322221E-2</v>
      </c>
      <c r="T50">
        <v>271583</v>
      </c>
      <c r="U50" s="2">
        <f t="shared" si="0"/>
        <v>0.11869818921483401</v>
      </c>
      <c r="V50">
        <v>272057</v>
      </c>
      <c r="W50" s="2">
        <f t="shared" ref="W50" si="52">V50/$L50</f>
        <v>0.11890535586991857</v>
      </c>
      <c r="X50">
        <v>15787</v>
      </c>
      <c r="Y50">
        <v>35334</v>
      </c>
      <c r="Z50">
        <v>28819</v>
      </c>
      <c r="AA50">
        <v>28806</v>
      </c>
      <c r="AB50">
        <v>28805</v>
      </c>
      <c r="AC50">
        <v>26134</v>
      </c>
      <c r="AD50">
        <v>26099</v>
      </c>
    </row>
    <row r="51" spans="1:30" x14ac:dyDescent="0.5">
      <c r="A51">
        <f t="shared" si="6"/>
        <v>49</v>
      </c>
      <c r="B51" t="s">
        <v>64</v>
      </c>
      <c r="C51" t="s">
        <v>21</v>
      </c>
      <c r="D51">
        <v>6484576</v>
      </c>
      <c r="E51">
        <v>55556209</v>
      </c>
      <c r="F51">
        <v>694688</v>
      </c>
      <c r="G51">
        <v>732577</v>
      </c>
      <c r="H51">
        <v>12990</v>
      </c>
      <c r="I51">
        <v>13753</v>
      </c>
      <c r="J51" s="2">
        <f t="shared" si="1"/>
        <v>1.9797376664056381E-2</v>
      </c>
      <c r="K51">
        <v>0</v>
      </c>
      <c r="L51">
        <v>2287096</v>
      </c>
      <c r="M51">
        <v>0</v>
      </c>
      <c r="N51">
        <v>152430</v>
      </c>
      <c r="O51" s="2">
        <f t="shared" si="2"/>
        <v>6.6647836382906528E-2</v>
      </c>
      <c r="P51">
        <v>183706</v>
      </c>
      <c r="Q51" s="2">
        <f t="shared" si="3"/>
        <v>8.0322819855397409E-2</v>
      </c>
      <c r="R51">
        <v>183706</v>
      </c>
      <c r="S51" s="2">
        <f t="shared" si="4"/>
        <v>8.0322819855397409E-2</v>
      </c>
      <c r="T51">
        <v>273313</v>
      </c>
      <c r="U51" s="2">
        <f t="shared" si="0"/>
        <v>0.11950219842105447</v>
      </c>
      <c r="V51">
        <v>273787</v>
      </c>
      <c r="W51" s="2">
        <f t="shared" ref="W51" si="53">V51/$L51</f>
        <v>0.11970944813860021</v>
      </c>
      <c r="X51">
        <v>15788</v>
      </c>
      <c r="Y51">
        <v>35474</v>
      </c>
      <c r="Z51">
        <v>28820</v>
      </c>
      <c r="AA51">
        <v>28807</v>
      </c>
      <c r="AB51">
        <v>28806</v>
      </c>
      <c r="AC51">
        <v>26135</v>
      </c>
      <c r="AD51">
        <v>26100</v>
      </c>
    </row>
    <row r="52" spans="1:30" x14ac:dyDescent="0.5">
      <c r="A52">
        <f t="shared" si="6"/>
        <v>50</v>
      </c>
      <c r="B52" t="s">
        <v>65</v>
      </c>
      <c r="C52" t="s">
        <v>15</v>
      </c>
      <c r="D52">
        <v>61900</v>
      </c>
      <c r="E52">
        <v>782662</v>
      </c>
      <c r="F52">
        <v>10066</v>
      </c>
      <c r="G52">
        <v>42521</v>
      </c>
      <c r="H52">
        <v>67</v>
      </c>
      <c r="I52">
        <v>323</v>
      </c>
      <c r="J52" s="2">
        <f t="shared" si="1"/>
        <v>3.2088217762765749E-2</v>
      </c>
      <c r="K52">
        <v>0</v>
      </c>
      <c r="L52">
        <v>21172</v>
      </c>
      <c r="M52">
        <v>0</v>
      </c>
      <c r="N52">
        <v>2306</v>
      </c>
      <c r="O52" s="2">
        <f t="shared" si="2"/>
        <v>0.10891743812582656</v>
      </c>
      <c r="P52">
        <v>2581</v>
      </c>
      <c r="Q52" s="2">
        <f t="shared" si="3"/>
        <v>0.12190629132816928</v>
      </c>
      <c r="R52">
        <v>2581</v>
      </c>
      <c r="S52" s="2">
        <f t="shared" si="4"/>
        <v>0.12190629132816928</v>
      </c>
      <c r="T52">
        <v>2581</v>
      </c>
      <c r="U52" s="2">
        <f t="shared" si="0"/>
        <v>0.12190629132816928</v>
      </c>
      <c r="V52">
        <v>2581</v>
      </c>
      <c r="W52" s="2">
        <f t="shared" ref="W52" si="54">V52/$L52</f>
        <v>0.12190629132816928</v>
      </c>
      <c r="X52">
        <v>100</v>
      </c>
      <c r="Y52">
        <v>628</v>
      </c>
      <c r="Z52">
        <v>474</v>
      </c>
      <c r="AA52">
        <v>472</v>
      </c>
      <c r="AB52">
        <v>471</v>
      </c>
      <c r="AC52">
        <v>471</v>
      </c>
      <c r="AD52">
        <v>471</v>
      </c>
    </row>
    <row r="53" spans="1:30" x14ac:dyDescent="0.5">
      <c r="A53">
        <f t="shared" si="6"/>
        <v>51</v>
      </c>
      <c r="B53" t="s">
        <v>66</v>
      </c>
      <c r="C53" t="s">
        <v>15</v>
      </c>
      <c r="D53">
        <v>1277864</v>
      </c>
      <c r="E53">
        <v>14313269</v>
      </c>
      <c r="F53">
        <v>179434</v>
      </c>
      <c r="G53">
        <v>211889</v>
      </c>
      <c r="H53">
        <v>2062</v>
      </c>
      <c r="I53">
        <v>7508</v>
      </c>
      <c r="J53" s="2">
        <f t="shared" si="1"/>
        <v>4.1842683103536678E-2</v>
      </c>
      <c r="K53">
        <v>0</v>
      </c>
      <c r="L53">
        <v>538261</v>
      </c>
      <c r="M53">
        <v>0</v>
      </c>
      <c r="N53">
        <v>44532</v>
      </c>
      <c r="O53" s="2">
        <f t="shared" si="2"/>
        <v>8.273309788374042E-2</v>
      </c>
      <c r="P53">
        <v>51903</v>
      </c>
      <c r="Q53" s="2">
        <f t="shared" si="3"/>
        <v>9.6427197957868027E-2</v>
      </c>
      <c r="R53">
        <v>52127</v>
      </c>
      <c r="S53" s="2">
        <f t="shared" si="4"/>
        <v>9.6843352945875705E-2</v>
      </c>
      <c r="T53">
        <v>52785</v>
      </c>
      <c r="U53" s="2">
        <f t="shared" si="0"/>
        <v>9.8065808223148254E-2</v>
      </c>
      <c r="V53">
        <v>58765</v>
      </c>
      <c r="W53" s="2">
        <f t="shared" ref="W53" si="55">V53/$L53</f>
        <v>0.10917566013513891</v>
      </c>
      <c r="X53">
        <v>2409</v>
      </c>
      <c r="Y53">
        <v>10018</v>
      </c>
      <c r="Z53">
        <v>8290</v>
      </c>
      <c r="AA53">
        <v>8259</v>
      </c>
      <c r="AB53">
        <v>8246</v>
      </c>
      <c r="AC53">
        <v>8227</v>
      </c>
      <c r="AD53">
        <v>8219</v>
      </c>
    </row>
    <row r="54" spans="1:30" x14ac:dyDescent="0.5">
      <c r="A54">
        <f t="shared" si="6"/>
        <v>52</v>
      </c>
      <c r="B54" t="s">
        <v>67</v>
      </c>
      <c r="C54" t="s">
        <v>15</v>
      </c>
      <c r="D54">
        <v>10173</v>
      </c>
      <c r="E54">
        <v>95748</v>
      </c>
      <c r="F54">
        <v>1290</v>
      </c>
      <c r="G54">
        <v>33745</v>
      </c>
      <c r="H54">
        <v>26</v>
      </c>
      <c r="I54">
        <v>2</v>
      </c>
      <c r="J54" s="2">
        <f t="shared" si="1"/>
        <v>1.5503875968992248E-3</v>
      </c>
      <c r="K54">
        <v>0</v>
      </c>
      <c r="L54">
        <v>1206</v>
      </c>
      <c r="M54">
        <v>0</v>
      </c>
      <c r="N54">
        <v>172</v>
      </c>
      <c r="O54" s="2">
        <f t="shared" si="2"/>
        <v>0.14262023217247097</v>
      </c>
      <c r="P54">
        <v>172</v>
      </c>
      <c r="Q54" s="2">
        <f t="shared" si="3"/>
        <v>0.14262023217247097</v>
      </c>
      <c r="R54">
        <v>172</v>
      </c>
      <c r="S54" s="2">
        <f t="shared" si="4"/>
        <v>0.14262023217247097</v>
      </c>
      <c r="T54">
        <v>172</v>
      </c>
      <c r="U54" s="2">
        <f t="shared" si="0"/>
        <v>0.14262023217247097</v>
      </c>
      <c r="V54">
        <v>172</v>
      </c>
      <c r="W54" s="2">
        <f t="shared" ref="W54" si="56">V54/$L54</f>
        <v>0.14262023217247097</v>
      </c>
      <c r="X54">
        <v>27</v>
      </c>
      <c r="Y54">
        <v>58</v>
      </c>
      <c r="Z54">
        <v>32</v>
      </c>
      <c r="AA54">
        <v>32</v>
      </c>
      <c r="AB54">
        <v>31</v>
      </c>
      <c r="AC54">
        <v>31</v>
      </c>
      <c r="AD54">
        <v>31</v>
      </c>
    </row>
    <row r="55" spans="1:30" x14ac:dyDescent="0.5">
      <c r="A55">
        <f t="shared" si="6"/>
        <v>53</v>
      </c>
      <c r="B55" t="s">
        <v>68</v>
      </c>
      <c r="C55" t="s">
        <v>21</v>
      </c>
      <c r="D55">
        <v>80937122</v>
      </c>
      <c r="E55">
        <v>804789899</v>
      </c>
      <c r="F55">
        <v>9874524</v>
      </c>
      <c r="G55">
        <v>9912413</v>
      </c>
      <c r="H55">
        <v>66226</v>
      </c>
      <c r="I55">
        <v>173562</v>
      </c>
      <c r="J55" s="2">
        <f t="shared" si="1"/>
        <v>1.7576745977831439E-2</v>
      </c>
      <c r="K55">
        <v>0</v>
      </c>
      <c r="L55">
        <v>106237889</v>
      </c>
      <c r="M55">
        <v>0</v>
      </c>
      <c r="N55">
        <v>1541542</v>
      </c>
      <c r="O55" s="2">
        <f t="shared" si="2"/>
        <v>1.4510284555823582E-2</v>
      </c>
      <c r="P55">
        <v>1749419</v>
      </c>
      <c r="Q55" s="2">
        <f t="shared" si="3"/>
        <v>1.646699700518334E-2</v>
      </c>
      <c r="R55">
        <v>1749419</v>
      </c>
      <c r="S55" s="2">
        <f t="shared" si="4"/>
        <v>1.646699700518334E-2</v>
      </c>
      <c r="T55">
        <v>2061675</v>
      </c>
      <c r="U55" s="2">
        <f t="shared" si="0"/>
        <v>1.9406212034201845E-2</v>
      </c>
      <c r="V55">
        <v>2064359</v>
      </c>
      <c r="W55" s="2">
        <f t="shared" ref="W55" si="57">V55/$L55</f>
        <v>1.9431476090418176E-2</v>
      </c>
      <c r="X55">
        <v>100153</v>
      </c>
      <c r="Y55">
        <v>486186</v>
      </c>
      <c r="Z55">
        <v>366281</v>
      </c>
      <c r="AA55">
        <v>366223</v>
      </c>
      <c r="AB55">
        <v>366222</v>
      </c>
      <c r="AC55">
        <v>355105</v>
      </c>
      <c r="AD55">
        <v>354972</v>
      </c>
    </row>
    <row r="56" spans="1:30" x14ac:dyDescent="0.5">
      <c r="A56">
        <f t="shared" si="6"/>
        <v>54</v>
      </c>
      <c r="B56" t="s">
        <v>69</v>
      </c>
      <c r="C56" t="s">
        <v>15</v>
      </c>
      <c r="D56">
        <v>7362885</v>
      </c>
      <c r="E56">
        <v>76126202</v>
      </c>
      <c r="F56">
        <v>961770</v>
      </c>
      <c r="G56">
        <v>994225</v>
      </c>
      <c r="H56">
        <v>457</v>
      </c>
      <c r="I56">
        <v>4264</v>
      </c>
      <c r="J56" s="2">
        <f t="shared" si="1"/>
        <v>4.4334924150264618E-3</v>
      </c>
      <c r="K56">
        <v>0</v>
      </c>
      <c r="L56">
        <v>2393111</v>
      </c>
      <c r="M56">
        <v>0</v>
      </c>
      <c r="N56">
        <v>129272</v>
      </c>
      <c r="O56" s="2">
        <f t="shared" si="2"/>
        <v>5.401838861632411E-2</v>
      </c>
      <c r="P56">
        <v>129272</v>
      </c>
      <c r="Q56" s="2">
        <f t="shared" si="3"/>
        <v>5.401838861632411E-2</v>
      </c>
      <c r="R56">
        <v>129412</v>
      </c>
      <c r="S56" s="2">
        <f t="shared" si="4"/>
        <v>5.4076889872638589E-2</v>
      </c>
      <c r="T56">
        <v>129685</v>
      </c>
      <c r="U56" s="2">
        <f t="shared" si="0"/>
        <v>5.4190967322451822E-2</v>
      </c>
      <c r="V56">
        <v>129695</v>
      </c>
      <c r="W56" s="2">
        <f t="shared" ref="W56" si="58">V56/$L56</f>
        <v>5.4195145983617139E-2</v>
      </c>
      <c r="X56">
        <v>1312</v>
      </c>
      <c r="Y56">
        <v>47038</v>
      </c>
      <c r="Z56">
        <v>31488</v>
      </c>
      <c r="AA56">
        <v>31488</v>
      </c>
      <c r="AB56">
        <v>31484</v>
      </c>
      <c r="AC56">
        <v>31452</v>
      </c>
      <c r="AD56">
        <v>31451</v>
      </c>
    </row>
    <row r="57" spans="1:30" x14ac:dyDescent="0.5">
      <c r="A57">
        <f t="shared" si="6"/>
        <v>55</v>
      </c>
      <c r="B57" t="s">
        <v>70</v>
      </c>
      <c r="C57" t="s">
        <v>21</v>
      </c>
      <c r="D57">
        <v>71700417</v>
      </c>
      <c r="E57">
        <v>724869884</v>
      </c>
      <c r="F57">
        <v>8968743</v>
      </c>
      <c r="G57">
        <v>9006632</v>
      </c>
      <c r="H57">
        <v>34110</v>
      </c>
      <c r="I57">
        <v>83217</v>
      </c>
      <c r="J57" s="2">
        <f t="shared" si="1"/>
        <v>9.2785577644492658E-3</v>
      </c>
      <c r="K57">
        <v>0</v>
      </c>
      <c r="L57">
        <v>36743173</v>
      </c>
      <c r="M57">
        <v>0</v>
      </c>
      <c r="N57">
        <v>1051054</v>
      </c>
      <c r="O57" s="2">
        <f t="shared" si="2"/>
        <v>2.8605422835964657E-2</v>
      </c>
      <c r="P57">
        <v>1120544</v>
      </c>
      <c r="Q57" s="2">
        <f t="shared" si="3"/>
        <v>3.0496658522115114E-2</v>
      </c>
      <c r="R57">
        <v>1120544</v>
      </c>
      <c r="S57" s="2">
        <f t="shared" si="4"/>
        <v>3.0496658522115114E-2</v>
      </c>
      <c r="T57">
        <v>1276955</v>
      </c>
      <c r="U57" s="2">
        <f t="shared" si="0"/>
        <v>3.4753530948456735E-2</v>
      </c>
      <c r="V57">
        <v>1278111</v>
      </c>
      <c r="W57" s="2">
        <f t="shared" ref="W57" si="59">V57/$L57</f>
        <v>3.4784992575355431E-2</v>
      </c>
      <c r="X57">
        <v>45039</v>
      </c>
      <c r="Y57">
        <v>389763</v>
      </c>
      <c r="Z57">
        <v>275886</v>
      </c>
      <c r="AA57">
        <v>275833</v>
      </c>
      <c r="AB57">
        <v>275832</v>
      </c>
      <c r="AC57">
        <v>272656</v>
      </c>
      <c r="AD57">
        <v>272625</v>
      </c>
    </row>
    <row r="58" spans="1:30" x14ac:dyDescent="0.5">
      <c r="A58">
        <f t="shared" si="6"/>
        <v>56</v>
      </c>
      <c r="B58" t="s">
        <v>71</v>
      </c>
      <c r="C58" t="s">
        <v>15</v>
      </c>
      <c r="D58">
        <v>2366050</v>
      </c>
      <c r="E58">
        <v>20551051</v>
      </c>
      <c r="F58">
        <v>260331</v>
      </c>
      <c r="G58">
        <v>292786</v>
      </c>
      <c r="H58">
        <v>3674</v>
      </c>
      <c r="I58">
        <v>13854</v>
      </c>
      <c r="J58" s="2">
        <f t="shared" si="1"/>
        <v>5.3216866220311833E-2</v>
      </c>
      <c r="K58">
        <v>0</v>
      </c>
      <c r="L58">
        <v>674038</v>
      </c>
      <c r="M58">
        <v>0</v>
      </c>
      <c r="N58">
        <v>52898</v>
      </c>
      <c r="O58" s="2">
        <f t="shared" si="2"/>
        <v>7.8479254878805055E-2</v>
      </c>
      <c r="P58">
        <v>56605</v>
      </c>
      <c r="Q58" s="2">
        <f t="shared" si="3"/>
        <v>8.3978944807266059E-2</v>
      </c>
      <c r="R58">
        <v>56621</v>
      </c>
      <c r="S58" s="2">
        <f t="shared" si="4"/>
        <v>8.4002682341351678E-2</v>
      </c>
      <c r="T58">
        <v>64649</v>
      </c>
      <c r="U58" s="2">
        <f t="shared" si="0"/>
        <v>9.591299006880917E-2</v>
      </c>
      <c r="V58">
        <v>64693</v>
      </c>
      <c r="W58" s="2">
        <f t="shared" ref="W58" si="60">V58/$L58</f>
        <v>9.5978268287544619E-2</v>
      </c>
      <c r="X58">
        <v>4328</v>
      </c>
      <c r="Y58">
        <v>14582</v>
      </c>
      <c r="Z58">
        <v>10268</v>
      </c>
      <c r="AA58">
        <v>10204</v>
      </c>
      <c r="AB58">
        <v>10195</v>
      </c>
      <c r="AC58">
        <v>10020</v>
      </c>
      <c r="AD58">
        <v>10017</v>
      </c>
    </row>
    <row r="59" spans="1:30" x14ac:dyDescent="0.5">
      <c r="A59">
        <f t="shared" si="6"/>
        <v>57</v>
      </c>
      <c r="B59" t="s">
        <v>72</v>
      </c>
      <c r="C59" t="s">
        <v>15</v>
      </c>
      <c r="D59">
        <v>906328</v>
      </c>
      <c r="E59">
        <v>9077663</v>
      </c>
      <c r="F59">
        <v>115044</v>
      </c>
      <c r="G59">
        <v>147499</v>
      </c>
      <c r="H59">
        <v>983</v>
      </c>
      <c r="I59">
        <v>1134</v>
      </c>
      <c r="J59" s="2">
        <f t="shared" si="1"/>
        <v>9.8570981537498704E-3</v>
      </c>
      <c r="K59">
        <v>0</v>
      </c>
      <c r="L59">
        <v>8916951</v>
      </c>
      <c r="M59">
        <v>0</v>
      </c>
      <c r="N59">
        <v>18386</v>
      </c>
      <c r="O59" s="2">
        <f t="shared" si="2"/>
        <v>2.0619155583562138E-3</v>
      </c>
      <c r="P59">
        <v>22716</v>
      </c>
      <c r="Q59" s="2">
        <f t="shared" si="3"/>
        <v>2.547507550506894E-3</v>
      </c>
      <c r="R59">
        <v>22716</v>
      </c>
      <c r="S59" s="2">
        <f t="shared" si="4"/>
        <v>2.547507550506894E-3</v>
      </c>
      <c r="T59">
        <v>35708</v>
      </c>
      <c r="U59" s="2">
        <f t="shared" si="0"/>
        <v>4.004507818872168E-3</v>
      </c>
      <c r="V59">
        <v>35708</v>
      </c>
      <c r="W59" s="2">
        <f t="shared" ref="W59" si="61">V59/$L59</f>
        <v>4.004507818872168E-3</v>
      </c>
      <c r="X59">
        <v>1037</v>
      </c>
      <c r="Y59">
        <v>5725</v>
      </c>
      <c r="Z59">
        <v>4167</v>
      </c>
      <c r="AA59">
        <v>4163</v>
      </c>
      <c r="AB59">
        <v>4162</v>
      </c>
      <c r="AC59">
        <v>4153</v>
      </c>
      <c r="AD59">
        <v>4153</v>
      </c>
    </row>
    <row r="60" spans="1:30" x14ac:dyDescent="0.5">
      <c r="A60">
        <f t="shared" si="6"/>
        <v>58</v>
      </c>
      <c r="B60" t="s">
        <v>73</v>
      </c>
      <c r="C60" t="s">
        <v>15</v>
      </c>
      <c r="D60">
        <v>112635286</v>
      </c>
      <c r="E60">
        <v>1067509363</v>
      </c>
      <c r="F60">
        <v>13078551</v>
      </c>
      <c r="G60">
        <v>13111006</v>
      </c>
      <c r="H60">
        <v>100459</v>
      </c>
      <c r="I60">
        <v>3058867</v>
      </c>
      <c r="J60" s="2">
        <f t="shared" si="1"/>
        <v>0.23388424298685687</v>
      </c>
      <c r="K60">
        <v>0</v>
      </c>
      <c r="L60">
        <v>61903132</v>
      </c>
      <c r="M60">
        <v>0</v>
      </c>
      <c r="N60">
        <v>2909820</v>
      </c>
      <c r="O60" s="2">
        <f t="shared" si="2"/>
        <v>4.700602224779192E-2</v>
      </c>
      <c r="P60">
        <v>3022825</v>
      </c>
      <c r="Q60" s="2">
        <f t="shared" si="3"/>
        <v>4.8831535696772177E-2</v>
      </c>
      <c r="R60">
        <v>3022899</v>
      </c>
      <c r="S60" s="2">
        <f t="shared" si="4"/>
        <v>4.8832731112861946E-2</v>
      </c>
      <c r="T60">
        <v>3281726</v>
      </c>
      <c r="U60" s="2">
        <f t="shared" si="0"/>
        <v>5.3013892738092802E-2</v>
      </c>
      <c r="V60">
        <v>3281738</v>
      </c>
      <c r="W60" s="2">
        <f t="shared" ref="W60" si="62">V60/$L60</f>
        <v>5.3014086589350598E-2</v>
      </c>
      <c r="X60">
        <v>171347</v>
      </c>
      <c r="Y60">
        <v>530231</v>
      </c>
      <c r="Z60">
        <v>422423</v>
      </c>
      <c r="AA60">
        <v>421829</v>
      </c>
      <c r="AB60">
        <v>421823</v>
      </c>
      <c r="AC60">
        <v>418665</v>
      </c>
      <c r="AD60">
        <v>418663</v>
      </c>
    </row>
    <row r="61" spans="1:30" x14ac:dyDescent="0.5">
      <c r="A61">
        <f t="shared" si="6"/>
        <v>59</v>
      </c>
      <c r="B61" t="s">
        <v>74</v>
      </c>
      <c r="C61" t="s">
        <v>15</v>
      </c>
      <c r="D61">
        <v>2836276</v>
      </c>
      <c r="E61">
        <v>28021353</v>
      </c>
      <c r="F61">
        <v>347443</v>
      </c>
      <c r="G61">
        <v>379898</v>
      </c>
      <c r="H61">
        <v>6565</v>
      </c>
      <c r="I61">
        <v>6201</v>
      </c>
      <c r="J61" s="2">
        <f t="shared" si="1"/>
        <v>1.7847531825364159E-2</v>
      </c>
      <c r="K61">
        <v>0</v>
      </c>
      <c r="L61">
        <v>1665300</v>
      </c>
      <c r="M61">
        <v>0</v>
      </c>
      <c r="N61">
        <v>77612</v>
      </c>
      <c r="O61" s="2">
        <f t="shared" si="2"/>
        <v>4.6605416441482014E-2</v>
      </c>
      <c r="P61">
        <v>77637</v>
      </c>
      <c r="Q61" s="2">
        <f t="shared" si="3"/>
        <v>4.6620428751576293E-2</v>
      </c>
      <c r="R61">
        <v>78853</v>
      </c>
      <c r="S61" s="2">
        <f t="shared" si="4"/>
        <v>4.7350627514561941E-2</v>
      </c>
      <c r="T61">
        <v>79592</v>
      </c>
      <c r="U61" s="2">
        <f t="shared" si="0"/>
        <v>4.779439140094878E-2</v>
      </c>
      <c r="V61">
        <v>79606</v>
      </c>
      <c r="W61" s="2">
        <f t="shared" ref="W61" si="63">V61/$L61</f>
        <v>4.7802798294601573E-2</v>
      </c>
      <c r="X61">
        <v>7039</v>
      </c>
      <c r="Y61">
        <v>11999</v>
      </c>
      <c r="Z61">
        <v>10466</v>
      </c>
      <c r="AA61">
        <v>10465</v>
      </c>
      <c r="AB61">
        <v>10462</v>
      </c>
      <c r="AC61">
        <v>10319</v>
      </c>
      <c r="AD61">
        <v>10317</v>
      </c>
    </row>
    <row r="62" spans="1:30" x14ac:dyDescent="0.5">
      <c r="A62">
        <f t="shared" si="6"/>
        <v>60</v>
      </c>
      <c r="B62" t="s">
        <v>75</v>
      </c>
      <c r="C62" t="s">
        <v>15</v>
      </c>
      <c r="D62">
        <v>10282</v>
      </c>
      <c r="E62">
        <v>92749</v>
      </c>
      <c r="F62">
        <v>1258</v>
      </c>
      <c r="G62">
        <v>33713</v>
      </c>
      <c r="H62">
        <v>20</v>
      </c>
      <c r="I62">
        <v>30</v>
      </c>
      <c r="J62" s="2">
        <f t="shared" si="1"/>
        <v>2.3847376788553261E-2</v>
      </c>
      <c r="K62">
        <v>0</v>
      </c>
      <c r="L62">
        <v>2453</v>
      </c>
      <c r="M62">
        <v>0</v>
      </c>
      <c r="N62">
        <v>196</v>
      </c>
      <c r="O62" s="2">
        <f t="shared" si="2"/>
        <v>7.9902160619649415E-2</v>
      </c>
      <c r="P62">
        <v>227</v>
      </c>
      <c r="Q62" s="2">
        <f t="shared" si="3"/>
        <v>9.2539747248267426E-2</v>
      </c>
      <c r="R62">
        <v>239</v>
      </c>
      <c r="S62" s="2">
        <f t="shared" si="4"/>
        <v>9.7431716265796983E-2</v>
      </c>
      <c r="T62">
        <v>239</v>
      </c>
      <c r="U62" s="2">
        <f t="shared" si="0"/>
        <v>9.7431716265796983E-2</v>
      </c>
      <c r="V62">
        <v>239</v>
      </c>
      <c r="W62" s="2">
        <f t="shared" ref="W62" si="64">V62/$L62</f>
        <v>9.7431716265796983E-2</v>
      </c>
      <c r="X62">
        <v>25</v>
      </c>
      <c r="Y62">
        <v>48</v>
      </c>
      <c r="Z62">
        <v>35</v>
      </c>
      <c r="AA62">
        <v>34</v>
      </c>
      <c r="AB62">
        <v>32</v>
      </c>
      <c r="AC62">
        <v>32</v>
      </c>
      <c r="AD62">
        <v>32</v>
      </c>
    </row>
    <row r="63" spans="1:30" x14ac:dyDescent="0.5">
      <c r="A63">
        <f t="shared" si="6"/>
        <v>61</v>
      </c>
      <c r="B63" t="s">
        <v>76</v>
      </c>
      <c r="C63" t="s">
        <v>15</v>
      </c>
      <c r="D63">
        <v>20056</v>
      </c>
      <c r="E63">
        <v>236816</v>
      </c>
      <c r="F63">
        <v>3085</v>
      </c>
      <c r="G63">
        <v>35540</v>
      </c>
      <c r="H63">
        <v>26</v>
      </c>
      <c r="I63">
        <v>105</v>
      </c>
      <c r="J63" s="2">
        <f t="shared" si="1"/>
        <v>3.4035656401944892E-2</v>
      </c>
      <c r="K63">
        <v>0</v>
      </c>
      <c r="L63">
        <v>3861</v>
      </c>
      <c r="M63">
        <v>0</v>
      </c>
      <c r="N63">
        <v>646</v>
      </c>
      <c r="O63" s="2">
        <f t="shared" si="2"/>
        <v>0.16731416731416732</v>
      </c>
      <c r="P63">
        <v>656</v>
      </c>
      <c r="Q63" s="2">
        <f t="shared" si="3"/>
        <v>0.1699041699041699</v>
      </c>
      <c r="R63">
        <v>656</v>
      </c>
      <c r="S63" s="2">
        <f t="shared" si="4"/>
        <v>0.1699041699041699</v>
      </c>
      <c r="T63">
        <v>677</v>
      </c>
      <c r="U63" s="2">
        <f t="shared" si="0"/>
        <v>0.17534317534317534</v>
      </c>
      <c r="V63">
        <v>737</v>
      </c>
      <c r="W63" s="2">
        <f t="shared" ref="W63" si="65">V63/$L63</f>
        <v>0.19088319088319089</v>
      </c>
      <c r="X63">
        <v>35</v>
      </c>
      <c r="Y63">
        <v>218</v>
      </c>
      <c r="Z63">
        <v>155</v>
      </c>
      <c r="AA63">
        <v>153</v>
      </c>
      <c r="AB63">
        <v>152</v>
      </c>
      <c r="AC63">
        <v>151</v>
      </c>
      <c r="AD63">
        <v>148</v>
      </c>
    </row>
    <row r="64" spans="1:30" x14ac:dyDescent="0.5">
      <c r="A64">
        <f t="shared" si="6"/>
        <v>62</v>
      </c>
      <c r="B64" t="s">
        <v>77</v>
      </c>
      <c r="C64" t="s">
        <v>15</v>
      </c>
      <c r="D64">
        <v>24998920</v>
      </c>
      <c r="E64">
        <v>216381875</v>
      </c>
      <c r="F64">
        <v>2739422</v>
      </c>
      <c r="G64">
        <v>2771877</v>
      </c>
      <c r="H64">
        <v>73157</v>
      </c>
      <c r="I64">
        <v>9871</v>
      </c>
      <c r="J64" s="2">
        <f t="shared" si="1"/>
        <v>3.6033148598499974E-3</v>
      </c>
      <c r="K64">
        <v>0</v>
      </c>
      <c r="L64">
        <v>88496151</v>
      </c>
      <c r="M64">
        <v>0</v>
      </c>
      <c r="N64">
        <v>512634</v>
      </c>
      <c r="O64" s="2">
        <f t="shared" si="2"/>
        <v>5.7927265107835029E-3</v>
      </c>
      <c r="P64">
        <v>566836</v>
      </c>
      <c r="Q64" s="2">
        <f t="shared" si="3"/>
        <v>6.4052051258138903E-3</v>
      </c>
      <c r="R64">
        <v>566836</v>
      </c>
      <c r="S64" s="2">
        <f t="shared" si="4"/>
        <v>6.4052051258138903E-3</v>
      </c>
      <c r="T64">
        <v>741873</v>
      </c>
      <c r="U64" s="2">
        <f t="shared" si="0"/>
        <v>8.3831103569690837E-3</v>
      </c>
      <c r="V64">
        <v>743446</v>
      </c>
      <c r="W64" s="2">
        <f t="shared" ref="W64" si="66">V64/$L64</f>
        <v>8.4008851413210055E-3</v>
      </c>
      <c r="X64">
        <v>73305</v>
      </c>
      <c r="Y64">
        <v>151034</v>
      </c>
      <c r="Z64">
        <v>119693</v>
      </c>
      <c r="AA64">
        <v>119687</v>
      </c>
      <c r="AB64">
        <v>119686</v>
      </c>
      <c r="AC64">
        <v>115264</v>
      </c>
      <c r="AD64">
        <v>115262</v>
      </c>
    </row>
    <row r="65" spans="1:30" x14ac:dyDescent="0.5">
      <c r="A65">
        <f t="shared" si="6"/>
        <v>63</v>
      </c>
      <c r="B65" t="s">
        <v>78</v>
      </c>
      <c r="C65" t="s">
        <v>15</v>
      </c>
      <c r="D65">
        <v>6406519</v>
      </c>
      <c r="E65">
        <v>59920229</v>
      </c>
      <c r="F65">
        <v>750664</v>
      </c>
      <c r="G65">
        <v>783119</v>
      </c>
      <c r="H65">
        <v>8988</v>
      </c>
      <c r="I65">
        <v>13374</v>
      </c>
      <c r="J65" s="2">
        <f t="shared" si="1"/>
        <v>1.781622670062771E-2</v>
      </c>
      <c r="K65">
        <v>0</v>
      </c>
      <c r="L65">
        <v>2961600</v>
      </c>
      <c r="M65">
        <v>0</v>
      </c>
      <c r="N65">
        <v>123196</v>
      </c>
      <c r="O65" s="2">
        <f t="shared" si="2"/>
        <v>4.1597784981091304E-2</v>
      </c>
      <c r="P65">
        <v>143305</v>
      </c>
      <c r="Q65" s="2">
        <f t="shared" si="3"/>
        <v>4.8387695840086439E-2</v>
      </c>
      <c r="R65">
        <v>143305</v>
      </c>
      <c r="S65" s="2">
        <f t="shared" si="4"/>
        <v>4.8387695840086439E-2</v>
      </c>
      <c r="T65">
        <v>174489</v>
      </c>
      <c r="U65" s="2">
        <f t="shared" si="0"/>
        <v>5.8917139384116697E-2</v>
      </c>
      <c r="V65">
        <v>174782</v>
      </c>
      <c r="W65" s="2">
        <f t="shared" ref="W65" si="67">V65/$L65</f>
        <v>5.9016072393300915E-2</v>
      </c>
      <c r="X65">
        <v>11546</v>
      </c>
      <c r="Y65">
        <v>33586</v>
      </c>
      <c r="Z65">
        <v>28058</v>
      </c>
      <c r="AA65">
        <v>28023</v>
      </c>
      <c r="AB65">
        <v>28022</v>
      </c>
      <c r="AC65">
        <v>26768</v>
      </c>
      <c r="AD65">
        <v>26732</v>
      </c>
    </row>
    <row r="66" spans="1:30" x14ac:dyDescent="0.5">
      <c r="A66">
        <f t="shared" si="6"/>
        <v>64</v>
      </c>
      <c r="B66" t="s">
        <v>79</v>
      </c>
      <c r="C66" t="s">
        <v>15</v>
      </c>
      <c r="D66">
        <v>727142</v>
      </c>
      <c r="E66">
        <v>8874568</v>
      </c>
      <c r="F66">
        <v>109660</v>
      </c>
      <c r="G66">
        <v>142115</v>
      </c>
      <c r="H66">
        <v>13</v>
      </c>
      <c r="I66">
        <v>2</v>
      </c>
      <c r="J66" s="2">
        <f t="shared" si="1"/>
        <v>1.8238190771475471E-5</v>
      </c>
      <c r="K66">
        <v>0</v>
      </c>
      <c r="L66">
        <v>493</v>
      </c>
      <c r="M66">
        <v>0</v>
      </c>
      <c r="N66">
        <v>30</v>
      </c>
      <c r="O66" s="2">
        <f t="shared" si="2"/>
        <v>6.0851926977687626E-2</v>
      </c>
      <c r="P66">
        <v>30</v>
      </c>
      <c r="Q66" s="2">
        <f t="shared" si="3"/>
        <v>6.0851926977687626E-2</v>
      </c>
      <c r="R66">
        <v>30</v>
      </c>
      <c r="S66" s="2">
        <f t="shared" si="4"/>
        <v>6.0851926977687626E-2</v>
      </c>
      <c r="T66">
        <v>28</v>
      </c>
      <c r="U66" s="2">
        <f t="shared" si="0"/>
        <v>5.6795131845841784E-2</v>
      </c>
      <c r="V66">
        <v>28</v>
      </c>
      <c r="W66" s="2">
        <f t="shared" ref="W66" si="68">V66/$L66</f>
        <v>5.6795131845841784E-2</v>
      </c>
      <c r="X66">
        <v>14</v>
      </c>
      <c r="Y66">
        <v>481</v>
      </c>
      <c r="Z66">
        <v>18</v>
      </c>
      <c r="AA66">
        <v>18</v>
      </c>
      <c r="AB66">
        <v>18</v>
      </c>
      <c r="AC66">
        <v>17</v>
      </c>
      <c r="AD66">
        <v>17</v>
      </c>
    </row>
    <row r="67" spans="1:30" x14ac:dyDescent="0.5">
      <c r="A67">
        <f t="shared" si="6"/>
        <v>65</v>
      </c>
      <c r="B67" t="s">
        <v>80</v>
      </c>
      <c r="C67" t="s">
        <v>15</v>
      </c>
      <c r="D67">
        <v>66813</v>
      </c>
      <c r="E67">
        <v>557184</v>
      </c>
      <c r="F67">
        <v>7517</v>
      </c>
      <c r="G67">
        <v>39972</v>
      </c>
      <c r="H67">
        <v>137</v>
      </c>
      <c r="I67">
        <v>277</v>
      </c>
      <c r="J67" s="2">
        <f t="shared" si="1"/>
        <v>3.6849807103897833E-2</v>
      </c>
      <c r="K67">
        <v>0</v>
      </c>
      <c r="L67">
        <v>17882</v>
      </c>
      <c r="M67">
        <v>0</v>
      </c>
      <c r="N67">
        <v>1600</v>
      </c>
      <c r="O67" s="2">
        <f t="shared" si="2"/>
        <v>8.9475450173358687E-2</v>
      </c>
      <c r="P67">
        <v>1600</v>
      </c>
      <c r="Q67" s="2">
        <f t="shared" si="3"/>
        <v>8.9475450173358687E-2</v>
      </c>
      <c r="R67">
        <v>1608</v>
      </c>
      <c r="S67" s="2">
        <f t="shared" si="4"/>
        <v>8.9922827424225485E-2</v>
      </c>
      <c r="T67">
        <v>1745</v>
      </c>
      <c r="U67" s="2">
        <f t="shared" ref="U67:U104" si="69">T67/$L67</f>
        <v>9.7584162845319317E-2</v>
      </c>
      <c r="V67">
        <v>1745</v>
      </c>
      <c r="W67" s="2">
        <f t="shared" ref="W67" si="70">V67/$L67</f>
        <v>9.7584162845319317E-2</v>
      </c>
      <c r="X67">
        <v>196</v>
      </c>
      <c r="Y67">
        <v>396</v>
      </c>
      <c r="Z67">
        <v>260</v>
      </c>
      <c r="AA67">
        <v>260</v>
      </c>
      <c r="AB67">
        <v>259</v>
      </c>
      <c r="AC67">
        <v>257</v>
      </c>
      <c r="AD67">
        <v>257</v>
      </c>
    </row>
    <row r="68" spans="1:30" x14ac:dyDescent="0.5">
      <c r="A68">
        <f t="shared" si="6"/>
        <v>66</v>
      </c>
      <c r="B68" t="s">
        <v>81</v>
      </c>
      <c r="C68" t="s">
        <v>15</v>
      </c>
      <c r="D68">
        <v>9502195</v>
      </c>
      <c r="E68">
        <v>92995648</v>
      </c>
      <c r="F68">
        <v>1172314</v>
      </c>
      <c r="G68">
        <v>1204769</v>
      </c>
      <c r="H68">
        <v>6223</v>
      </c>
      <c r="I68">
        <v>4686</v>
      </c>
      <c r="J68" s="2">
        <f t="shared" ref="J68:J104" si="71">I68/F68</f>
        <v>3.9972225871225623E-3</v>
      </c>
      <c r="K68">
        <v>0</v>
      </c>
      <c r="L68">
        <v>4811262</v>
      </c>
      <c r="M68">
        <v>0</v>
      </c>
      <c r="N68">
        <v>209736</v>
      </c>
      <c r="O68" s="2">
        <f t="shared" ref="O68:O104" si="72">N68/L68</f>
        <v>4.3592720579340723E-2</v>
      </c>
      <c r="P68">
        <v>211825</v>
      </c>
      <c r="Q68" s="2">
        <f t="shared" ref="Q68:Q104" si="73">P68/$L68</f>
        <v>4.4026910195287643E-2</v>
      </c>
      <c r="R68">
        <v>211829</v>
      </c>
      <c r="S68" s="2">
        <f t="shared" ref="S68:S104" si="74">R68/$L68</f>
        <v>4.4027741577989311E-2</v>
      </c>
      <c r="T68">
        <v>218818</v>
      </c>
      <c r="U68" s="2">
        <f t="shared" si="69"/>
        <v>4.5480375003481413E-2</v>
      </c>
      <c r="V68">
        <v>218818</v>
      </c>
      <c r="W68" s="2">
        <f t="shared" ref="W68" si="75">V68/$L68</f>
        <v>4.5480375003481413E-2</v>
      </c>
      <c r="X68">
        <v>6761</v>
      </c>
      <c r="Y68">
        <v>62422</v>
      </c>
      <c r="Z68">
        <v>42003</v>
      </c>
      <c r="AA68">
        <v>41991</v>
      </c>
      <c r="AB68">
        <v>41990</v>
      </c>
      <c r="AC68">
        <v>41738</v>
      </c>
      <c r="AD68">
        <v>41738</v>
      </c>
    </row>
    <row r="69" spans="1:30" x14ac:dyDescent="0.5">
      <c r="A69">
        <f t="shared" ref="A69:A104" si="76">A68+1</f>
        <v>67</v>
      </c>
      <c r="B69" t="s">
        <v>82</v>
      </c>
      <c r="C69" t="s">
        <v>15</v>
      </c>
      <c r="D69">
        <v>8228</v>
      </c>
      <c r="E69">
        <v>84207</v>
      </c>
      <c r="F69">
        <v>1141</v>
      </c>
      <c r="G69">
        <v>33596</v>
      </c>
      <c r="H69">
        <v>16</v>
      </c>
      <c r="I69">
        <v>171</v>
      </c>
      <c r="J69" s="2">
        <f t="shared" si="71"/>
        <v>0.14986853637160386</v>
      </c>
      <c r="K69">
        <v>0</v>
      </c>
      <c r="L69">
        <v>1111</v>
      </c>
      <c r="M69">
        <v>0</v>
      </c>
      <c r="N69">
        <v>148</v>
      </c>
      <c r="O69" s="2">
        <f t="shared" si="72"/>
        <v>0.13321332133213321</v>
      </c>
      <c r="P69">
        <v>148</v>
      </c>
      <c r="Q69" s="2">
        <f t="shared" si="73"/>
        <v>0.13321332133213321</v>
      </c>
      <c r="R69">
        <v>152</v>
      </c>
      <c r="S69" s="2">
        <f t="shared" si="74"/>
        <v>0.13681368136813682</v>
      </c>
      <c r="T69">
        <v>152</v>
      </c>
      <c r="U69" s="2">
        <f t="shared" si="69"/>
        <v>0.13681368136813682</v>
      </c>
      <c r="V69">
        <v>152</v>
      </c>
      <c r="W69" s="2">
        <f t="shared" ref="W69" si="77">V69/$L69</f>
        <v>0.13681368136813682</v>
      </c>
      <c r="X69">
        <v>24</v>
      </c>
      <c r="Y69">
        <v>65</v>
      </c>
      <c r="Z69">
        <v>32</v>
      </c>
      <c r="AA69">
        <v>32</v>
      </c>
      <c r="AB69">
        <v>31</v>
      </c>
      <c r="AC69">
        <v>31</v>
      </c>
      <c r="AD69">
        <v>31</v>
      </c>
    </row>
    <row r="70" spans="1:30" x14ac:dyDescent="0.5">
      <c r="A70">
        <f t="shared" si="76"/>
        <v>68</v>
      </c>
      <c r="B70" t="s">
        <v>83</v>
      </c>
      <c r="C70" t="s">
        <v>21</v>
      </c>
      <c r="D70">
        <v>6450027</v>
      </c>
      <c r="E70">
        <v>60125586</v>
      </c>
      <c r="F70">
        <v>752912</v>
      </c>
      <c r="G70">
        <v>790801</v>
      </c>
      <c r="H70">
        <v>8988</v>
      </c>
      <c r="I70">
        <v>14072</v>
      </c>
      <c r="J70" s="2">
        <f t="shared" si="71"/>
        <v>1.8690099241345601E-2</v>
      </c>
      <c r="K70">
        <v>0</v>
      </c>
      <c r="L70">
        <v>2962598</v>
      </c>
      <c r="M70">
        <v>0</v>
      </c>
      <c r="N70">
        <v>124650</v>
      </c>
      <c r="O70" s="2">
        <f t="shared" si="72"/>
        <v>4.2074557533624206E-2</v>
      </c>
      <c r="P70">
        <v>145053</v>
      </c>
      <c r="Q70" s="2">
        <f t="shared" si="73"/>
        <v>4.89614183227019E-2</v>
      </c>
      <c r="R70">
        <v>145053</v>
      </c>
      <c r="S70" s="2">
        <f t="shared" si="74"/>
        <v>4.89614183227019E-2</v>
      </c>
      <c r="T70">
        <v>176237</v>
      </c>
      <c r="U70" s="2">
        <f t="shared" si="69"/>
        <v>5.9487314850006648E-2</v>
      </c>
      <c r="V70">
        <v>176530</v>
      </c>
      <c r="W70" s="2">
        <f t="shared" ref="W70" si="78">V70/$L70</f>
        <v>5.9586214531974976E-2</v>
      </c>
      <c r="X70">
        <v>11604</v>
      </c>
      <c r="Y70">
        <v>33768</v>
      </c>
      <c r="Z70">
        <v>28116</v>
      </c>
      <c r="AA70">
        <v>28081</v>
      </c>
      <c r="AB70">
        <v>28080</v>
      </c>
      <c r="AC70">
        <v>26826</v>
      </c>
      <c r="AD70">
        <v>26790</v>
      </c>
    </row>
    <row r="71" spans="1:30" x14ac:dyDescent="0.5">
      <c r="A71">
        <f t="shared" si="76"/>
        <v>69</v>
      </c>
      <c r="B71" t="s">
        <v>84</v>
      </c>
      <c r="C71" t="s">
        <v>15</v>
      </c>
      <c r="D71">
        <v>6113609</v>
      </c>
      <c r="E71">
        <v>61254597</v>
      </c>
      <c r="F71">
        <v>745512</v>
      </c>
      <c r="G71">
        <v>777967</v>
      </c>
      <c r="H71">
        <v>5422</v>
      </c>
      <c r="I71">
        <v>40522</v>
      </c>
      <c r="J71" s="2">
        <f t="shared" si="71"/>
        <v>5.435459120711672E-2</v>
      </c>
      <c r="K71">
        <v>0</v>
      </c>
      <c r="L71">
        <v>988367</v>
      </c>
      <c r="M71">
        <v>0</v>
      </c>
      <c r="N71">
        <v>82726</v>
      </c>
      <c r="O71" s="2">
        <f t="shared" si="72"/>
        <v>8.3699678358342605E-2</v>
      </c>
      <c r="P71">
        <v>82726</v>
      </c>
      <c r="Q71" s="2">
        <f t="shared" si="73"/>
        <v>8.3699678358342605E-2</v>
      </c>
      <c r="R71">
        <v>82730</v>
      </c>
      <c r="S71" s="2">
        <f t="shared" si="74"/>
        <v>8.3703725438020488E-2</v>
      </c>
      <c r="T71">
        <v>90065</v>
      </c>
      <c r="U71" s="2">
        <f t="shared" si="69"/>
        <v>9.1125057797356648E-2</v>
      </c>
      <c r="V71">
        <v>90065</v>
      </c>
      <c r="W71" s="2">
        <f t="shared" ref="W71" si="79">V71/$L71</f>
        <v>9.1125057797356648E-2</v>
      </c>
      <c r="X71">
        <v>7700</v>
      </c>
      <c r="Y71">
        <v>12346</v>
      </c>
      <c r="Z71">
        <v>9980</v>
      </c>
      <c r="AA71">
        <v>9980</v>
      </c>
      <c r="AB71">
        <v>9978</v>
      </c>
      <c r="AC71">
        <v>9976</v>
      </c>
      <c r="AD71">
        <v>9976</v>
      </c>
    </row>
    <row r="72" spans="1:30" x14ac:dyDescent="0.5">
      <c r="A72">
        <f t="shared" si="76"/>
        <v>70</v>
      </c>
      <c r="B72" t="s">
        <v>85</v>
      </c>
      <c r="C72" t="s">
        <v>15</v>
      </c>
      <c r="D72">
        <v>3371711</v>
      </c>
      <c r="E72">
        <v>35884557</v>
      </c>
      <c r="F72">
        <v>446461</v>
      </c>
      <c r="G72">
        <v>478916</v>
      </c>
      <c r="H72">
        <v>4823</v>
      </c>
      <c r="I72">
        <v>9970</v>
      </c>
      <c r="J72" s="2">
        <f t="shared" si="71"/>
        <v>2.2331177863240015E-2</v>
      </c>
      <c r="K72">
        <v>0</v>
      </c>
      <c r="L72">
        <v>2346227</v>
      </c>
      <c r="M72">
        <v>0</v>
      </c>
      <c r="N72">
        <v>98374</v>
      </c>
      <c r="O72" s="2">
        <f t="shared" si="72"/>
        <v>4.1928594292027159E-2</v>
      </c>
      <c r="P72">
        <v>98399</v>
      </c>
      <c r="Q72" s="2">
        <f t="shared" si="73"/>
        <v>4.193924969749304E-2</v>
      </c>
      <c r="R72">
        <v>98775</v>
      </c>
      <c r="S72" s="2">
        <f t="shared" si="74"/>
        <v>4.2099506995699906E-2</v>
      </c>
      <c r="T72">
        <v>99829</v>
      </c>
      <c r="U72" s="2">
        <f t="shared" si="69"/>
        <v>4.2548738890141491E-2</v>
      </c>
      <c r="V72">
        <v>99837</v>
      </c>
      <c r="W72" s="2">
        <f t="shared" ref="W72" si="80">V72/$L72</f>
        <v>4.2552148619890574E-2</v>
      </c>
      <c r="X72">
        <v>6199</v>
      </c>
      <c r="Y72">
        <v>17465</v>
      </c>
      <c r="Z72">
        <v>15727</v>
      </c>
      <c r="AA72">
        <v>15726</v>
      </c>
      <c r="AB72">
        <v>15722</v>
      </c>
      <c r="AC72">
        <v>15516</v>
      </c>
      <c r="AD72">
        <v>15515</v>
      </c>
    </row>
    <row r="73" spans="1:30" x14ac:dyDescent="0.5">
      <c r="A73">
        <f t="shared" si="76"/>
        <v>71</v>
      </c>
      <c r="B73" t="s">
        <v>86</v>
      </c>
      <c r="C73" t="s">
        <v>21</v>
      </c>
      <c r="D73">
        <v>3600518</v>
      </c>
      <c r="E73">
        <v>29043537</v>
      </c>
      <c r="F73">
        <v>364904</v>
      </c>
      <c r="G73">
        <v>402793</v>
      </c>
      <c r="H73">
        <v>8103</v>
      </c>
      <c r="I73">
        <v>9279</v>
      </c>
      <c r="J73" s="2">
        <f t="shared" si="71"/>
        <v>2.5428605879902658E-2</v>
      </c>
      <c r="K73">
        <v>0</v>
      </c>
      <c r="L73">
        <v>1168043</v>
      </c>
      <c r="M73">
        <v>0</v>
      </c>
      <c r="N73">
        <v>85898</v>
      </c>
      <c r="O73" s="2">
        <f t="shared" si="72"/>
        <v>7.3540100835328831E-2</v>
      </c>
      <c r="P73">
        <v>102591</v>
      </c>
      <c r="Q73" s="2">
        <f t="shared" si="73"/>
        <v>8.7831526750299427E-2</v>
      </c>
      <c r="R73">
        <v>102591</v>
      </c>
      <c r="S73" s="2">
        <f t="shared" si="74"/>
        <v>8.7831526750299427E-2</v>
      </c>
      <c r="T73">
        <v>148183</v>
      </c>
      <c r="U73" s="2">
        <f t="shared" si="69"/>
        <v>0.12686433633008373</v>
      </c>
      <c r="V73">
        <v>148363</v>
      </c>
      <c r="W73" s="2">
        <f t="shared" ref="W73" si="81">V73/$L73</f>
        <v>0.12701844024577863</v>
      </c>
      <c r="X73">
        <v>9647</v>
      </c>
      <c r="Y73">
        <v>18942</v>
      </c>
      <c r="Z73">
        <v>15738</v>
      </c>
      <c r="AA73">
        <v>15722</v>
      </c>
      <c r="AB73">
        <v>15721</v>
      </c>
      <c r="AC73">
        <v>14377</v>
      </c>
      <c r="AD73">
        <v>14347</v>
      </c>
    </row>
    <row r="74" spans="1:30" x14ac:dyDescent="0.5">
      <c r="A74">
        <f t="shared" si="76"/>
        <v>72</v>
      </c>
      <c r="B74" t="s">
        <v>87</v>
      </c>
      <c r="C74" t="s">
        <v>15</v>
      </c>
      <c r="D74">
        <v>36615</v>
      </c>
      <c r="E74">
        <v>355911</v>
      </c>
      <c r="F74">
        <v>4809</v>
      </c>
      <c r="G74">
        <v>37264</v>
      </c>
      <c r="H74">
        <v>56</v>
      </c>
      <c r="I74">
        <v>2</v>
      </c>
      <c r="J74" s="2">
        <f t="shared" si="71"/>
        <v>4.1588687876897482E-4</v>
      </c>
      <c r="K74">
        <v>0</v>
      </c>
      <c r="L74">
        <v>3941</v>
      </c>
      <c r="M74">
        <v>0</v>
      </c>
      <c r="N74">
        <v>582</v>
      </c>
      <c r="O74" s="2">
        <f t="shared" si="72"/>
        <v>0.14767825425019029</v>
      </c>
      <c r="P74">
        <v>582</v>
      </c>
      <c r="Q74" s="2">
        <f t="shared" si="73"/>
        <v>0.14767825425019029</v>
      </c>
      <c r="R74">
        <v>636</v>
      </c>
      <c r="S74" s="2">
        <f t="shared" si="74"/>
        <v>0.16138036031464095</v>
      </c>
      <c r="T74">
        <v>636</v>
      </c>
      <c r="U74" s="2">
        <f t="shared" si="69"/>
        <v>0.16138036031464095</v>
      </c>
      <c r="V74">
        <v>636</v>
      </c>
      <c r="W74" s="2">
        <f t="shared" ref="W74" si="82">V74/$L74</f>
        <v>0.16138036031464095</v>
      </c>
      <c r="X74">
        <v>57</v>
      </c>
      <c r="Y74">
        <v>161</v>
      </c>
      <c r="Z74">
        <v>72</v>
      </c>
      <c r="AA74">
        <v>72</v>
      </c>
      <c r="AB74">
        <v>65</v>
      </c>
      <c r="AC74">
        <v>65</v>
      </c>
      <c r="AD74">
        <v>65</v>
      </c>
    </row>
    <row r="75" spans="1:30" x14ac:dyDescent="0.5">
      <c r="A75">
        <f t="shared" si="76"/>
        <v>73</v>
      </c>
      <c r="B75" t="s">
        <v>88</v>
      </c>
      <c r="C75" t="s">
        <v>21</v>
      </c>
      <c r="D75">
        <v>177465622</v>
      </c>
      <c r="E75">
        <v>1594887553</v>
      </c>
      <c r="F75">
        <v>19472092</v>
      </c>
      <c r="G75">
        <v>19509981</v>
      </c>
      <c r="H75">
        <v>224843</v>
      </c>
      <c r="I75">
        <v>339285</v>
      </c>
      <c r="J75" s="2">
        <f t="shared" si="71"/>
        <v>1.7424167880883062E-2</v>
      </c>
      <c r="K75">
        <v>0</v>
      </c>
      <c r="L75">
        <v>65692486</v>
      </c>
      <c r="M75">
        <v>0</v>
      </c>
      <c r="N75">
        <v>4595856</v>
      </c>
      <c r="O75" s="2">
        <f t="shared" si="72"/>
        <v>6.9960147344705445E-2</v>
      </c>
      <c r="P75">
        <v>4595856</v>
      </c>
      <c r="Q75" s="2">
        <f t="shared" si="73"/>
        <v>6.9960147344705445E-2</v>
      </c>
      <c r="R75">
        <v>4596180</v>
      </c>
      <c r="S75" s="2">
        <f t="shared" si="74"/>
        <v>6.9965079415627532E-2</v>
      </c>
      <c r="T75">
        <v>5286941</v>
      </c>
      <c r="U75" s="2">
        <f t="shared" si="69"/>
        <v>8.0480148064422469E-2</v>
      </c>
      <c r="V75">
        <v>5286941</v>
      </c>
      <c r="W75" s="2">
        <f t="shared" ref="W75" si="83">V75/$L75</f>
        <v>8.0480148064422469E-2</v>
      </c>
      <c r="X75">
        <v>316907</v>
      </c>
      <c r="Y75">
        <v>791803</v>
      </c>
      <c r="Z75">
        <v>727029</v>
      </c>
      <c r="AA75">
        <v>727029</v>
      </c>
      <c r="AB75">
        <v>727009</v>
      </c>
      <c r="AC75">
        <v>675531</v>
      </c>
      <c r="AD75">
        <v>675531</v>
      </c>
    </row>
    <row r="76" spans="1:30" x14ac:dyDescent="0.5">
      <c r="A76">
        <f t="shared" si="76"/>
        <v>74</v>
      </c>
      <c r="B76" t="s">
        <v>89</v>
      </c>
      <c r="C76" t="s">
        <v>15</v>
      </c>
      <c r="D76">
        <v>7106679</v>
      </c>
      <c r="E76">
        <v>67654588</v>
      </c>
      <c r="F76">
        <v>853654</v>
      </c>
      <c r="G76">
        <v>886109</v>
      </c>
      <c r="H76">
        <v>6846</v>
      </c>
      <c r="I76">
        <v>4963</v>
      </c>
      <c r="J76" s="2">
        <f t="shared" si="71"/>
        <v>5.8138308963584778E-3</v>
      </c>
      <c r="K76">
        <v>0</v>
      </c>
      <c r="L76">
        <v>3827475</v>
      </c>
      <c r="M76">
        <v>0</v>
      </c>
      <c r="N76">
        <v>161926</v>
      </c>
      <c r="O76" s="2">
        <f t="shared" si="72"/>
        <v>4.2306220158198293E-2</v>
      </c>
      <c r="P76">
        <v>164209</v>
      </c>
      <c r="Q76" s="2">
        <f t="shared" si="73"/>
        <v>4.2902696947726637E-2</v>
      </c>
      <c r="R76">
        <v>164213</v>
      </c>
      <c r="S76" s="2">
        <f t="shared" si="74"/>
        <v>4.2903742023135356E-2</v>
      </c>
      <c r="T76">
        <v>173497</v>
      </c>
      <c r="U76" s="2">
        <f t="shared" si="69"/>
        <v>4.5329362046780189E-2</v>
      </c>
      <c r="V76">
        <v>173497</v>
      </c>
      <c r="W76" s="2">
        <f t="shared" ref="W76" si="84">V76/$L76</f>
        <v>4.5329362046780189E-2</v>
      </c>
      <c r="X76">
        <v>7411</v>
      </c>
      <c r="Y76">
        <v>46172</v>
      </c>
      <c r="Z76">
        <v>31925</v>
      </c>
      <c r="AA76">
        <v>31916</v>
      </c>
      <c r="AB76">
        <v>31915</v>
      </c>
      <c r="AC76">
        <v>31646</v>
      </c>
      <c r="AD76">
        <v>31646</v>
      </c>
    </row>
    <row r="77" spans="1:30" x14ac:dyDescent="0.5">
      <c r="A77">
        <f t="shared" si="76"/>
        <v>75</v>
      </c>
      <c r="B77" t="s">
        <v>90</v>
      </c>
      <c r="C77" t="s">
        <v>15</v>
      </c>
      <c r="D77">
        <v>167115</v>
      </c>
      <c r="E77">
        <v>1737164</v>
      </c>
      <c r="F77">
        <v>22914</v>
      </c>
      <c r="G77">
        <v>55369</v>
      </c>
      <c r="H77">
        <v>119</v>
      </c>
      <c r="I77">
        <v>213</v>
      </c>
      <c r="J77" s="2">
        <f t="shared" si="71"/>
        <v>9.2956271275202937E-3</v>
      </c>
      <c r="K77">
        <v>0</v>
      </c>
      <c r="L77">
        <v>26283</v>
      </c>
      <c r="M77">
        <v>0</v>
      </c>
      <c r="N77">
        <v>3130</v>
      </c>
      <c r="O77" s="2">
        <f t="shared" si="72"/>
        <v>0.11908838412662177</v>
      </c>
      <c r="P77">
        <v>3130</v>
      </c>
      <c r="Q77" s="2">
        <f t="shared" si="73"/>
        <v>0.11908838412662177</v>
      </c>
      <c r="R77">
        <v>3138</v>
      </c>
      <c r="S77" s="2">
        <f t="shared" si="74"/>
        <v>0.11939276338317543</v>
      </c>
      <c r="T77">
        <v>3149</v>
      </c>
      <c r="U77" s="2">
        <f t="shared" si="69"/>
        <v>0.11981128486093673</v>
      </c>
      <c r="V77">
        <v>3149</v>
      </c>
      <c r="W77" s="2">
        <f t="shared" ref="W77" si="85">V77/$L77</f>
        <v>0.11981128486093673</v>
      </c>
      <c r="X77">
        <v>147</v>
      </c>
      <c r="Y77">
        <v>1131</v>
      </c>
      <c r="Z77">
        <v>708</v>
      </c>
      <c r="AA77">
        <v>708</v>
      </c>
      <c r="AB77">
        <v>707</v>
      </c>
      <c r="AC77">
        <v>706</v>
      </c>
      <c r="AD77">
        <v>706</v>
      </c>
    </row>
    <row r="78" spans="1:30" x14ac:dyDescent="0.5">
      <c r="A78">
        <f t="shared" si="76"/>
        <v>76</v>
      </c>
      <c r="B78" t="s">
        <v>91</v>
      </c>
      <c r="C78" t="s">
        <v>15</v>
      </c>
      <c r="D78">
        <v>491049</v>
      </c>
      <c r="E78">
        <v>3866994</v>
      </c>
      <c r="F78">
        <v>48514</v>
      </c>
      <c r="G78">
        <v>80969</v>
      </c>
      <c r="H78">
        <v>1269</v>
      </c>
      <c r="I78">
        <v>2494</v>
      </c>
      <c r="J78" s="2">
        <f t="shared" si="71"/>
        <v>5.1407841035577356E-2</v>
      </c>
      <c r="K78">
        <v>0</v>
      </c>
      <c r="L78">
        <v>177323</v>
      </c>
      <c r="M78">
        <v>0</v>
      </c>
      <c r="N78">
        <v>17476</v>
      </c>
      <c r="O78" s="2">
        <f t="shared" si="72"/>
        <v>9.85546150245597E-2</v>
      </c>
      <c r="P78">
        <v>24450</v>
      </c>
      <c r="Q78" s="2">
        <f t="shared" si="73"/>
        <v>0.13788397444211975</v>
      </c>
      <c r="R78">
        <v>28530</v>
      </c>
      <c r="S78" s="2">
        <f t="shared" si="74"/>
        <v>0.16089283398092746</v>
      </c>
      <c r="T78">
        <v>28530</v>
      </c>
      <c r="U78" s="2">
        <f t="shared" si="69"/>
        <v>0.16089283398092746</v>
      </c>
      <c r="V78">
        <v>28530</v>
      </c>
      <c r="W78" s="2">
        <f t="shared" ref="W78" si="86">V78/$L78</f>
        <v>0.16089283398092746</v>
      </c>
      <c r="X78">
        <v>1638</v>
      </c>
      <c r="Y78">
        <v>2422</v>
      </c>
      <c r="Z78">
        <v>2012</v>
      </c>
      <c r="AA78">
        <v>2009</v>
      </c>
      <c r="AB78">
        <v>2005</v>
      </c>
      <c r="AC78">
        <v>2005</v>
      </c>
      <c r="AD78">
        <v>2005</v>
      </c>
    </row>
    <row r="79" spans="1:30" x14ac:dyDescent="0.5">
      <c r="A79">
        <f t="shared" si="76"/>
        <v>77</v>
      </c>
      <c r="B79" t="s">
        <v>92</v>
      </c>
      <c r="C79" t="s">
        <v>15</v>
      </c>
      <c r="D79">
        <v>28072</v>
      </c>
      <c r="E79">
        <v>247384</v>
      </c>
      <c r="F79">
        <v>3362</v>
      </c>
      <c r="G79">
        <v>35817</v>
      </c>
      <c r="H79">
        <v>63</v>
      </c>
      <c r="I79">
        <v>32</v>
      </c>
      <c r="J79" s="2">
        <f t="shared" si="71"/>
        <v>9.5181439619274246E-3</v>
      </c>
      <c r="K79">
        <v>0</v>
      </c>
      <c r="L79">
        <v>8735</v>
      </c>
      <c r="M79">
        <v>0</v>
      </c>
      <c r="N79">
        <v>808</v>
      </c>
      <c r="O79" s="2">
        <f t="shared" si="72"/>
        <v>9.2501431024613626E-2</v>
      </c>
      <c r="P79">
        <v>964</v>
      </c>
      <c r="Q79" s="2">
        <f t="shared" si="73"/>
        <v>0.11036061820263308</v>
      </c>
      <c r="R79">
        <v>1000</v>
      </c>
      <c r="S79" s="2">
        <f t="shared" si="74"/>
        <v>0.11448196908986835</v>
      </c>
      <c r="T79">
        <v>1000</v>
      </c>
      <c r="U79" s="2">
        <f t="shared" si="69"/>
        <v>0.11448196908986835</v>
      </c>
      <c r="V79">
        <v>1000</v>
      </c>
      <c r="W79" s="2">
        <f t="shared" ref="W79" si="87">V79/$L79</f>
        <v>0.11448196908986835</v>
      </c>
      <c r="X79">
        <v>69</v>
      </c>
      <c r="Y79">
        <v>187</v>
      </c>
      <c r="Z79">
        <v>105</v>
      </c>
      <c r="AA79">
        <v>104</v>
      </c>
      <c r="AB79">
        <v>102</v>
      </c>
      <c r="AC79">
        <v>102</v>
      </c>
      <c r="AD79">
        <v>102</v>
      </c>
    </row>
    <row r="80" spans="1:30" x14ac:dyDescent="0.5">
      <c r="A80">
        <f t="shared" si="76"/>
        <v>78</v>
      </c>
      <c r="B80" t="s">
        <v>93</v>
      </c>
      <c r="C80" t="s">
        <v>15</v>
      </c>
      <c r="D80">
        <v>7675</v>
      </c>
      <c r="E80">
        <v>92458</v>
      </c>
      <c r="F80">
        <v>1226</v>
      </c>
      <c r="G80">
        <v>33681</v>
      </c>
      <c r="H80">
        <v>14</v>
      </c>
      <c r="I80">
        <v>16</v>
      </c>
      <c r="J80" s="2">
        <f t="shared" si="71"/>
        <v>1.3050570962479609E-2</v>
      </c>
      <c r="K80">
        <v>0</v>
      </c>
      <c r="L80">
        <v>878</v>
      </c>
      <c r="M80">
        <v>0</v>
      </c>
      <c r="N80">
        <v>84</v>
      </c>
      <c r="O80" s="2">
        <f t="shared" si="72"/>
        <v>9.5671981776765377E-2</v>
      </c>
      <c r="P80">
        <v>84</v>
      </c>
      <c r="Q80" s="2">
        <f t="shared" si="73"/>
        <v>9.5671981776765377E-2</v>
      </c>
      <c r="R80">
        <v>84</v>
      </c>
      <c r="S80" s="2">
        <f t="shared" si="74"/>
        <v>9.5671981776765377E-2</v>
      </c>
      <c r="T80">
        <v>93</v>
      </c>
      <c r="U80" s="2">
        <f t="shared" si="69"/>
        <v>0.10592255125284739</v>
      </c>
      <c r="V80">
        <v>93</v>
      </c>
      <c r="W80" s="2">
        <f t="shared" ref="W80" si="88">V80/$L80</f>
        <v>0.10592255125284739</v>
      </c>
      <c r="X80">
        <v>17</v>
      </c>
      <c r="Y80">
        <v>55</v>
      </c>
      <c r="Z80">
        <v>27</v>
      </c>
      <c r="AA80">
        <v>27</v>
      </c>
      <c r="AB80">
        <v>26</v>
      </c>
      <c r="AC80">
        <v>25</v>
      </c>
      <c r="AD80">
        <v>25</v>
      </c>
    </row>
    <row r="81" spans="1:30" x14ac:dyDescent="0.5">
      <c r="A81">
        <f t="shared" si="76"/>
        <v>79</v>
      </c>
      <c r="B81" t="s">
        <v>94</v>
      </c>
      <c r="C81" t="s">
        <v>15</v>
      </c>
      <c r="D81">
        <v>71341</v>
      </c>
      <c r="E81">
        <v>901380</v>
      </c>
      <c r="F81">
        <v>11463</v>
      </c>
      <c r="G81">
        <v>43918</v>
      </c>
      <c r="H81">
        <v>59</v>
      </c>
      <c r="I81">
        <v>589</v>
      </c>
      <c r="J81" s="2">
        <f t="shared" si="71"/>
        <v>5.1382709587368056E-2</v>
      </c>
      <c r="K81">
        <v>0</v>
      </c>
      <c r="L81">
        <v>14233</v>
      </c>
      <c r="M81">
        <v>0</v>
      </c>
      <c r="N81">
        <v>2296</v>
      </c>
      <c r="O81" s="2">
        <f t="shared" si="72"/>
        <v>0.16131525328462024</v>
      </c>
      <c r="P81">
        <v>2496</v>
      </c>
      <c r="Q81" s="2">
        <f t="shared" si="73"/>
        <v>0.17536710461603316</v>
      </c>
      <c r="R81">
        <v>2644</v>
      </c>
      <c r="S81" s="2">
        <f t="shared" si="74"/>
        <v>0.18576547460127871</v>
      </c>
      <c r="T81">
        <v>2644</v>
      </c>
      <c r="U81" s="2">
        <f t="shared" si="69"/>
        <v>0.18576547460127871</v>
      </c>
      <c r="V81">
        <v>2644</v>
      </c>
      <c r="W81" s="2">
        <f t="shared" ref="W81" si="89">V81/$L81</f>
        <v>0.18576547460127871</v>
      </c>
      <c r="X81">
        <v>85</v>
      </c>
      <c r="Y81">
        <v>660</v>
      </c>
      <c r="Z81">
        <v>459</v>
      </c>
      <c r="AA81">
        <v>456</v>
      </c>
      <c r="AB81">
        <v>454</v>
      </c>
      <c r="AC81">
        <v>454</v>
      </c>
      <c r="AD81">
        <v>454</v>
      </c>
    </row>
    <row r="82" spans="1:30" x14ac:dyDescent="0.5">
      <c r="A82">
        <f t="shared" si="76"/>
        <v>80</v>
      </c>
      <c r="B82" t="s">
        <v>95</v>
      </c>
      <c r="C82" t="s">
        <v>15</v>
      </c>
      <c r="D82">
        <v>1018086</v>
      </c>
      <c r="E82">
        <v>10251731</v>
      </c>
      <c r="F82">
        <v>125719</v>
      </c>
      <c r="G82">
        <v>158174</v>
      </c>
      <c r="H82">
        <v>2867</v>
      </c>
      <c r="I82">
        <v>1390</v>
      </c>
      <c r="J82" s="2">
        <f t="shared" si="71"/>
        <v>1.1056403566684431E-2</v>
      </c>
      <c r="K82">
        <v>0</v>
      </c>
      <c r="L82">
        <v>508758</v>
      </c>
      <c r="M82">
        <v>0</v>
      </c>
      <c r="N82">
        <v>35828</v>
      </c>
      <c r="O82" s="2">
        <f t="shared" si="72"/>
        <v>7.0422479843068805E-2</v>
      </c>
      <c r="P82">
        <v>39730</v>
      </c>
      <c r="Q82" s="2">
        <f t="shared" si="73"/>
        <v>7.8092138108884768E-2</v>
      </c>
      <c r="R82">
        <v>45070</v>
      </c>
      <c r="S82" s="2">
        <f t="shared" si="74"/>
        <v>8.8588287555183401E-2</v>
      </c>
      <c r="T82">
        <v>45070</v>
      </c>
      <c r="U82" s="2">
        <f t="shared" si="69"/>
        <v>8.8588287555183401E-2</v>
      </c>
      <c r="V82">
        <v>45070</v>
      </c>
      <c r="W82" s="2">
        <f t="shared" ref="W82" si="90">V82/$L82</f>
        <v>8.8588287555183401E-2</v>
      </c>
      <c r="X82">
        <v>3061</v>
      </c>
      <c r="Y82">
        <v>6948</v>
      </c>
      <c r="Z82">
        <v>6002</v>
      </c>
      <c r="AA82">
        <v>5999</v>
      </c>
      <c r="AB82">
        <v>5998</v>
      </c>
      <c r="AC82">
        <v>5998</v>
      </c>
      <c r="AD82">
        <v>5998</v>
      </c>
    </row>
    <row r="83" spans="1:30" x14ac:dyDescent="0.5">
      <c r="A83">
        <f t="shared" si="76"/>
        <v>81</v>
      </c>
      <c r="B83" t="s">
        <v>96</v>
      </c>
      <c r="C83" t="s">
        <v>15</v>
      </c>
      <c r="D83">
        <v>3180171</v>
      </c>
      <c r="E83">
        <v>17680804</v>
      </c>
      <c r="F83">
        <v>228303</v>
      </c>
      <c r="G83">
        <v>260758</v>
      </c>
      <c r="H83">
        <v>1465</v>
      </c>
      <c r="I83">
        <v>1068</v>
      </c>
      <c r="J83" s="2">
        <f t="shared" si="71"/>
        <v>4.6779937188736022E-3</v>
      </c>
      <c r="K83">
        <v>0</v>
      </c>
      <c r="L83">
        <v>374985</v>
      </c>
      <c r="M83">
        <v>0</v>
      </c>
      <c r="N83">
        <v>87094</v>
      </c>
      <c r="O83" s="2">
        <f t="shared" si="72"/>
        <v>0.23225995706494926</v>
      </c>
      <c r="P83">
        <v>87094</v>
      </c>
      <c r="Q83" s="2">
        <f t="shared" si="73"/>
        <v>0.23225995706494926</v>
      </c>
      <c r="R83">
        <v>87110</v>
      </c>
      <c r="S83" s="2">
        <f t="shared" si="74"/>
        <v>0.23230262543835087</v>
      </c>
      <c r="T83">
        <v>88944</v>
      </c>
      <c r="U83" s="2">
        <f t="shared" si="69"/>
        <v>0.23719348773950957</v>
      </c>
      <c r="V83">
        <v>88944</v>
      </c>
      <c r="W83" s="2">
        <f t="shared" ref="W83" si="91">V83/$L83</f>
        <v>0.23719348773950957</v>
      </c>
      <c r="X83">
        <v>1717</v>
      </c>
      <c r="Y83">
        <v>8262</v>
      </c>
      <c r="Z83">
        <v>4451</v>
      </c>
      <c r="AA83">
        <v>4451</v>
      </c>
      <c r="AB83">
        <v>4449</v>
      </c>
      <c r="AC83">
        <v>4422</v>
      </c>
      <c r="AD83">
        <v>4422</v>
      </c>
    </row>
    <row r="84" spans="1:30" x14ac:dyDescent="0.5">
      <c r="A84">
        <f t="shared" si="76"/>
        <v>82</v>
      </c>
      <c r="B84" t="s">
        <v>97</v>
      </c>
      <c r="C84" t="s">
        <v>15</v>
      </c>
      <c r="D84">
        <v>21168</v>
      </c>
      <c r="E84">
        <v>216075</v>
      </c>
      <c r="F84">
        <v>2829</v>
      </c>
      <c r="G84">
        <v>35284</v>
      </c>
      <c r="H84">
        <v>61</v>
      </c>
      <c r="I84">
        <v>115</v>
      </c>
      <c r="J84" s="2">
        <f t="shared" si="71"/>
        <v>4.065040650406504E-2</v>
      </c>
      <c r="K84">
        <v>0</v>
      </c>
      <c r="L84">
        <v>3895</v>
      </c>
      <c r="M84">
        <v>0</v>
      </c>
      <c r="N84">
        <v>464</v>
      </c>
      <c r="O84" s="2">
        <f t="shared" si="72"/>
        <v>0.11912708600770218</v>
      </c>
      <c r="P84">
        <v>464</v>
      </c>
      <c r="Q84" s="2">
        <f t="shared" si="73"/>
        <v>0.11912708600770218</v>
      </c>
      <c r="R84">
        <v>464</v>
      </c>
      <c r="S84" s="2">
        <f t="shared" si="74"/>
        <v>0.11912708600770218</v>
      </c>
      <c r="T84">
        <v>473</v>
      </c>
      <c r="U84" s="2">
        <f t="shared" si="69"/>
        <v>0.12143774069319641</v>
      </c>
      <c r="V84">
        <v>473</v>
      </c>
      <c r="W84" s="2">
        <f t="shared" ref="W84" si="92">V84/$L84</f>
        <v>0.12143774069319641</v>
      </c>
      <c r="X84">
        <v>67</v>
      </c>
      <c r="Y84">
        <v>138</v>
      </c>
      <c r="Z84">
        <v>89</v>
      </c>
      <c r="AA84">
        <v>89</v>
      </c>
      <c r="AB84">
        <v>88</v>
      </c>
      <c r="AC84">
        <v>87</v>
      </c>
      <c r="AD84">
        <v>87</v>
      </c>
    </row>
    <row r="85" spans="1:30" x14ac:dyDescent="0.5">
      <c r="A85">
        <f t="shared" si="76"/>
        <v>83</v>
      </c>
      <c r="B85" t="s">
        <v>98</v>
      </c>
      <c r="C85" t="s">
        <v>15</v>
      </c>
      <c r="D85">
        <v>495941</v>
      </c>
      <c r="E85">
        <v>4708730</v>
      </c>
      <c r="F85">
        <v>57733</v>
      </c>
      <c r="G85">
        <v>90188</v>
      </c>
      <c r="H85">
        <v>1128</v>
      </c>
      <c r="I85">
        <v>1706</v>
      </c>
      <c r="J85" s="2">
        <f t="shared" si="71"/>
        <v>2.9549824190670846E-2</v>
      </c>
      <c r="K85">
        <v>0</v>
      </c>
      <c r="L85">
        <v>315857</v>
      </c>
      <c r="M85">
        <v>0</v>
      </c>
      <c r="N85">
        <v>16612</v>
      </c>
      <c r="O85" s="2">
        <f t="shared" si="72"/>
        <v>5.2593420440262523E-2</v>
      </c>
      <c r="P85">
        <v>21053</v>
      </c>
      <c r="Q85" s="2">
        <f t="shared" si="73"/>
        <v>6.6653580576020166E-2</v>
      </c>
      <c r="R85">
        <v>21509</v>
      </c>
      <c r="S85" s="2">
        <f t="shared" si="74"/>
        <v>6.8097271866699172E-2</v>
      </c>
      <c r="T85">
        <v>21558</v>
      </c>
      <c r="U85" s="2">
        <f t="shared" si="69"/>
        <v>6.8252405360653717E-2</v>
      </c>
      <c r="V85">
        <v>21618</v>
      </c>
      <c r="W85" s="2">
        <f t="shared" ref="W85" si="93">V85/$L85</f>
        <v>6.844236474100622E-2</v>
      </c>
      <c r="X85">
        <v>1161</v>
      </c>
      <c r="Y85">
        <v>2953</v>
      </c>
      <c r="Z85">
        <v>2301</v>
      </c>
      <c r="AA85">
        <v>2231</v>
      </c>
      <c r="AB85">
        <v>2226</v>
      </c>
      <c r="AC85">
        <v>2225</v>
      </c>
      <c r="AD85">
        <v>2223</v>
      </c>
    </row>
    <row r="86" spans="1:30" x14ac:dyDescent="0.5">
      <c r="A86">
        <f t="shared" si="76"/>
        <v>84</v>
      </c>
      <c r="B86" t="s">
        <v>99</v>
      </c>
      <c r="C86" t="s">
        <v>15</v>
      </c>
      <c r="D86">
        <v>21343</v>
      </c>
      <c r="E86">
        <v>236987</v>
      </c>
      <c r="F86">
        <v>3210</v>
      </c>
      <c r="G86">
        <v>35665</v>
      </c>
      <c r="H86">
        <v>34</v>
      </c>
      <c r="I86">
        <v>58</v>
      </c>
      <c r="J86" s="2">
        <f t="shared" si="71"/>
        <v>1.8068535825545171E-2</v>
      </c>
      <c r="K86">
        <v>0</v>
      </c>
      <c r="L86">
        <v>2219</v>
      </c>
      <c r="M86">
        <v>0</v>
      </c>
      <c r="N86">
        <v>350</v>
      </c>
      <c r="O86" s="2">
        <f t="shared" si="72"/>
        <v>0.15772870662460567</v>
      </c>
      <c r="P86">
        <v>350</v>
      </c>
      <c r="Q86" s="2">
        <f t="shared" si="73"/>
        <v>0.15772870662460567</v>
      </c>
      <c r="R86">
        <v>362</v>
      </c>
      <c r="S86" s="2">
        <f t="shared" si="74"/>
        <v>0.16313654799459215</v>
      </c>
      <c r="T86">
        <v>362</v>
      </c>
      <c r="U86" s="2">
        <f t="shared" si="69"/>
        <v>0.16313654799459215</v>
      </c>
      <c r="V86">
        <v>362</v>
      </c>
      <c r="W86" s="2">
        <f t="shared" ref="W86" si="94">V86/$L86</f>
        <v>0.16313654799459215</v>
      </c>
      <c r="X86">
        <v>43</v>
      </c>
      <c r="Y86">
        <v>153</v>
      </c>
      <c r="Z86">
        <v>53</v>
      </c>
      <c r="AA86">
        <v>53</v>
      </c>
      <c r="AB86">
        <v>51</v>
      </c>
      <c r="AC86">
        <v>51</v>
      </c>
      <c r="AD86">
        <v>51</v>
      </c>
    </row>
    <row r="87" spans="1:30" x14ac:dyDescent="0.5">
      <c r="A87">
        <f t="shared" si="76"/>
        <v>85</v>
      </c>
      <c r="B87" t="s">
        <v>100</v>
      </c>
      <c r="C87" t="s">
        <v>15</v>
      </c>
      <c r="D87">
        <v>25302835</v>
      </c>
      <c r="E87">
        <v>155910240</v>
      </c>
      <c r="F87">
        <v>1924713</v>
      </c>
      <c r="G87">
        <v>1957168</v>
      </c>
      <c r="H87">
        <v>41584</v>
      </c>
      <c r="I87">
        <v>9792</v>
      </c>
      <c r="J87" s="2">
        <f t="shared" si="71"/>
        <v>5.0875117485048417E-3</v>
      </c>
      <c r="K87">
        <v>0</v>
      </c>
      <c r="L87">
        <v>8721353</v>
      </c>
      <c r="M87">
        <v>0</v>
      </c>
      <c r="N87">
        <v>823468</v>
      </c>
      <c r="O87" s="2">
        <f t="shared" si="72"/>
        <v>9.4419753448805474E-2</v>
      </c>
      <c r="P87">
        <v>850502</v>
      </c>
      <c r="Q87" s="2">
        <f t="shared" si="73"/>
        <v>9.7519501847935744E-2</v>
      </c>
      <c r="R87">
        <v>867758</v>
      </c>
      <c r="S87" s="2">
        <f t="shared" si="74"/>
        <v>9.9498093931067802E-2</v>
      </c>
      <c r="T87">
        <v>931494</v>
      </c>
      <c r="U87" s="2">
        <f t="shared" si="69"/>
        <v>0.10680613432342435</v>
      </c>
      <c r="V87">
        <v>935238</v>
      </c>
      <c r="W87" s="2">
        <f t="shared" ref="W87" si="95">V87/$L87</f>
        <v>0.10723542551253229</v>
      </c>
      <c r="X87">
        <v>42701</v>
      </c>
      <c r="Y87">
        <v>96872</v>
      </c>
      <c r="Z87">
        <v>77042</v>
      </c>
      <c r="AA87">
        <v>76674</v>
      </c>
      <c r="AB87">
        <v>76671</v>
      </c>
      <c r="AC87">
        <v>72510</v>
      </c>
      <c r="AD87">
        <v>72503</v>
      </c>
    </row>
    <row r="88" spans="1:30" x14ac:dyDescent="0.5">
      <c r="A88">
        <f t="shared" si="76"/>
        <v>86</v>
      </c>
      <c r="B88" t="s">
        <v>101</v>
      </c>
      <c r="C88" t="s">
        <v>15</v>
      </c>
      <c r="D88">
        <v>52439</v>
      </c>
      <c r="E88">
        <v>380892</v>
      </c>
      <c r="F88">
        <v>5049</v>
      </c>
      <c r="G88">
        <v>37504</v>
      </c>
      <c r="H88">
        <v>167</v>
      </c>
      <c r="I88">
        <v>544</v>
      </c>
      <c r="J88" s="2">
        <f t="shared" si="71"/>
        <v>0.10774410774410774</v>
      </c>
      <c r="K88">
        <v>0</v>
      </c>
      <c r="L88">
        <v>10298</v>
      </c>
      <c r="M88">
        <v>0</v>
      </c>
      <c r="N88">
        <v>1264</v>
      </c>
      <c r="O88" s="2">
        <f t="shared" si="72"/>
        <v>0.1227422800543795</v>
      </c>
      <c r="P88">
        <v>1264</v>
      </c>
      <c r="Q88" s="2">
        <f t="shared" si="73"/>
        <v>0.1227422800543795</v>
      </c>
      <c r="R88">
        <v>1272</v>
      </c>
      <c r="S88" s="2">
        <f t="shared" si="74"/>
        <v>0.12351912992814139</v>
      </c>
      <c r="T88">
        <v>1301</v>
      </c>
      <c r="U88" s="2">
        <f t="shared" si="69"/>
        <v>0.12633521072052825</v>
      </c>
      <c r="V88">
        <v>1301</v>
      </c>
      <c r="W88" s="2">
        <f t="shared" ref="W88" si="96">V88/$L88</f>
        <v>0.12633521072052825</v>
      </c>
      <c r="X88">
        <v>191</v>
      </c>
      <c r="Y88">
        <v>363</v>
      </c>
      <c r="Z88">
        <v>226</v>
      </c>
      <c r="AA88">
        <v>226</v>
      </c>
      <c r="AB88">
        <v>225</v>
      </c>
      <c r="AC88">
        <v>223</v>
      </c>
      <c r="AD88">
        <v>223</v>
      </c>
    </row>
    <row r="89" spans="1:30" x14ac:dyDescent="0.5">
      <c r="A89">
        <f t="shared" si="76"/>
        <v>87</v>
      </c>
      <c r="B89" t="s">
        <v>102</v>
      </c>
      <c r="C89" t="s">
        <v>15</v>
      </c>
      <c r="D89">
        <v>21904</v>
      </c>
      <c r="E89">
        <v>246758</v>
      </c>
      <c r="F89">
        <v>3341</v>
      </c>
      <c r="G89">
        <v>35796</v>
      </c>
      <c r="H89">
        <v>42</v>
      </c>
      <c r="I89">
        <v>142</v>
      </c>
      <c r="J89" s="2">
        <f t="shared" si="71"/>
        <v>4.2502244836875189E-2</v>
      </c>
      <c r="K89">
        <v>0</v>
      </c>
      <c r="L89">
        <v>4025</v>
      </c>
      <c r="M89">
        <v>0</v>
      </c>
      <c r="N89">
        <v>478</v>
      </c>
      <c r="O89" s="2">
        <f t="shared" si="72"/>
        <v>0.11875776397515528</v>
      </c>
      <c r="P89">
        <v>478</v>
      </c>
      <c r="Q89" s="2">
        <f t="shared" si="73"/>
        <v>0.11875776397515528</v>
      </c>
      <c r="R89">
        <v>478</v>
      </c>
      <c r="S89" s="2">
        <f t="shared" si="74"/>
        <v>0.11875776397515528</v>
      </c>
      <c r="T89">
        <v>478</v>
      </c>
      <c r="U89" s="2">
        <f t="shared" si="69"/>
        <v>0.11875776397515528</v>
      </c>
      <c r="V89">
        <v>478</v>
      </c>
      <c r="W89" s="2">
        <f t="shared" ref="W89" si="97">V89/$L89</f>
        <v>0.11875776397515528</v>
      </c>
      <c r="X89">
        <v>63</v>
      </c>
      <c r="Y89">
        <v>139</v>
      </c>
      <c r="Z89">
        <v>73</v>
      </c>
      <c r="AA89">
        <v>73</v>
      </c>
      <c r="AB89">
        <v>72</v>
      </c>
      <c r="AC89">
        <v>72</v>
      </c>
      <c r="AD89">
        <v>72</v>
      </c>
    </row>
    <row r="90" spans="1:30" x14ac:dyDescent="0.5">
      <c r="A90">
        <f t="shared" si="76"/>
        <v>88</v>
      </c>
      <c r="B90" t="s">
        <v>103</v>
      </c>
      <c r="C90" t="s">
        <v>15</v>
      </c>
      <c r="D90">
        <v>91219</v>
      </c>
      <c r="E90">
        <v>611745</v>
      </c>
      <c r="F90">
        <v>7973</v>
      </c>
      <c r="G90">
        <v>40428</v>
      </c>
      <c r="H90">
        <v>209</v>
      </c>
      <c r="I90">
        <v>137</v>
      </c>
      <c r="J90" s="2">
        <f t="shared" si="71"/>
        <v>1.7182992600025086E-2</v>
      </c>
      <c r="K90">
        <v>0</v>
      </c>
      <c r="L90">
        <v>13325</v>
      </c>
      <c r="M90">
        <v>0</v>
      </c>
      <c r="N90">
        <v>1830</v>
      </c>
      <c r="O90" s="2">
        <f t="shared" si="72"/>
        <v>0.1373358348968105</v>
      </c>
      <c r="P90">
        <v>1830</v>
      </c>
      <c r="Q90" s="2">
        <f t="shared" si="73"/>
        <v>0.1373358348968105</v>
      </c>
      <c r="R90">
        <v>1838</v>
      </c>
      <c r="S90" s="2">
        <f t="shared" si="74"/>
        <v>0.13793621013133209</v>
      </c>
      <c r="T90">
        <v>1957</v>
      </c>
      <c r="U90" s="2">
        <f t="shared" si="69"/>
        <v>0.14686679174484052</v>
      </c>
      <c r="V90">
        <v>1957</v>
      </c>
      <c r="W90" s="2">
        <f t="shared" ref="W90" si="98">V90/$L90</f>
        <v>0.14686679174484052</v>
      </c>
      <c r="X90">
        <v>225</v>
      </c>
      <c r="Y90">
        <v>508</v>
      </c>
      <c r="Z90">
        <v>246</v>
      </c>
      <c r="AA90">
        <v>246</v>
      </c>
      <c r="AB90">
        <v>245</v>
      </c>
      <c r="AC90">
        <v>243</v>
      </c>
      <c r="AD90">
        <v>243</v>
      </c>
    </row>
    <row r="91" spans="1:30" x14ac:dyDescent="0.5">
      <c r="A91">
        <f t="shared" si="76"/>
        <v>89</v>
      </c>
      <c r="B91" t="s">
        <v>104</v>
      </c>
      <c r="C91" t="s">
        <v>15</v>
      </c>
      <c r="D91">
        <v>12088278</v>
      </c>
      <c r="E91">
        <v>145949741</v>
      </c>
      <c r="F91">
        <v>1784585</v>
      </c>
      <c r="G91">
        <v>1817040</v>
      </c>
      <c r="H91">
        <v>1538</v>
      </c>
      <c r="I91">
        <v>15786</v>
      </c>
      <c r="J91" s="2">
        <f t="shared" si="71"/>
        <v>8.8457540548642962E-3</v>
      </c>
      <c r="K91">
        <v>0</v>
      </c>
      <c r="L91">
        <v>7259020</v>
      </c>
      <c r="M91">
        <v>0</v>
      </c>
      <c r="N91">
        <v>31800</v>
      </c>
      <c r="O91" s="2">
        <f t="shared" si="72"/>
        <v>4.380756631060391E-3</v>
      </c>
      <c r="P91">
        <v>31860</v>
      </c>
      <c r="Q91" s="2">
        <f t="shared" si="73"/>
        <v>4.3890222096095617E-3</v>
      </c>
      <c r="R91">
        <v>33424</v>
      </c>
      <c r="S91" s="2">
        <f t="shared" si="74"/>
        <v>4.6044782904579402E-3</v>
      </c>
      <c r="T91">
        <v>37275</v>
      </c>
      <c r="U91" s="2">
        <f t="shared" si="69"/>
        <v>5.1349906736722038E-3</v>
      </c>
      <c r="V91">
        <v>42366</v>
      </c>
      <c r="W91" s="2">
        <f t="shared" ref="W91" si="99">V91/$L91</f>
        <v>5.8363250135693252E-3</v>
      </c>
      <c r="X91">
        <v>2279</v>
      </c>
      <c r="Y91">
        <v>36369</v>
      </c>
      <c r="Z91">
        <v>3351</v>
      </c>
      <c r="AA91">
        <v>3333</v>
      </c>
      <c r="AB91">
        <v>3331</v>
      </c>
      <c r="AC91">
        <v>3118</v>
      </c>
      <c r="AD91">
        <v>3116</v>
      </c>
    </row>
    <row r="92" spans="1:30" x14ac:dyDescent="0.5">
      <c r="A92">
        <f t="shared" si="76"/>
        <v>90</v>
      </c>
      <c r="B92" t="s">
        <v>105</v>
      </c>
      <c r="C92" t="s">
        <v>15</v>
      </c>
      <c r="D92">
        <v>41121610</v>
      </c>
      <c r="E92">
        <v>417299302</v>
      </c>
      <c r="F92">
        <v>5106403</v>
      </c>
      <c r="G92">
        <v>5138858</v>
      </c>
      <c r="H92">
        <v>10605</v>
      </c>
      <c r="I92">
        <v>2963088</v>
      </c>
      <c r="J92" s="2">
        <f t="shared" si="71"/>
        <v>0.58026912486147297</v>
      </c>
      <c r="K92">
        <v>0</v>
      </c>
      <c r="L92">
        <v>32399383</v>
      </c>
      <c r="M92">
        <v>0</v>
      </c>
      <c r="N92">
        <v>1539316</v>
      </c>
      <c r="O92" s="2">
        <f t="shared" si="72"/>
        <v>4.7510657841848408E-2</v>
      </c>
      <c r="P92">
        <v>1561193</v>
      </c>
      <c r="Q92" s="2">
        <f t="shared" si="73"/>
        <v>4.8185886749756934E-2</v>
      </c>
      <c r="R92">
        <v>1561205</v>
      </c>
      <c r="S92" s="2">
        <f t="shared" si="74"/>
        <v>4.8186257127180478E-2</v>
      </c>
      <c r="T92">
        <v>1576555</v>
      </c>
      <c r="U92" s="2">
        <f t="shared" si="69"/>
        <v>4.8660031581465611E-2</v>
      </c>
      <c r="V92">
        <v>1576555</v>
      </c>
      <c r="W92" s="2">
        <f t="shared" ref="W92" si="100">V92/$L92</f>
        <v>4.8660031581465611E-2</v>
      </c>
      <c r="X92">
        <v>73526</v>
      </c>
      <c r="Y92">
        <v>149085</v>
      </c>
      <c r="Z92">
        <v>133674</v>
      </c>
      <c r="AA92">
        <v>133538</v>
      </c>
      <c r="AB92">
        <v>133537</v>
      </c>
      <c r="AC92">
        <v>133521</v>
      </c>
      <c r="AD92">
        <v>133521</v>
      </c>
    </row>
    <row r="93" spans="1:30" x14ac:dyDescent="0.5">
      <c r="A93">
        <f t="shared" si="76"/>
        <v>91</v>
      </c>
      <c r="B93" t="s">
        <v>106</v>
      </c>
      <c r="C93" t="s">
        <v>15</v>
      </c>
      <c r="D93">
        <v>13964</v>
      </c>
      <c r="E93">
        <v>169470</v>
      </c>
      <c r="F93">
        <v>2293</v>
      </c>
      <c r="G93">
        <v>34748</v>
      </c>
      <c r="H93">
        <v>26</v>
      </c>
      <c r="I93">
        <v>12</v>
      </c>
      <c r="J93" s="2">
        <f t="shared" si="71"/>
        <v>5.233318796336677E-3</v>
      </c>
      <c r="K93">
        <v>0</v>
      </c>
      <c r="L93">
        <v>1314</v>
      </c>
      <c r="M93">
        <v>0</v>
      </c>
      <c r="N93">
        <v>134</v>
      </c>
      <c r="O93" s="2">
        <f t="shared" si="72"/>
        <v>0.1019786910197869</v>
      </c>
      <c r="P93">
        <v>134</v>
      </c>
      <c r="Q93" s="2">
        <f t="shared" si="73"/>
        <v>0.1019786910197869</v>
      </c>
      <c r="R93">
        <v>134</v>
      </c>
      <c r="S93" s="2">
        <f t="shared" si="74"/>
        <v>0.1019786910197869</v>
      </c>
      <c r="T93">
        <v>134</v>
      </c>
      <c r="U93" s="2">
        <f t="shared" si="69"/>
        <v>0.1019786910197869</v>
      </c>
      <c r="V93">
        <v>134</v>
      </c>
      <c r="W93" s="2">
        <f t="shared" ref="W93" si="101">V93/$L93</f>
        <v>0.1019786910197869</v>
      </c>
      <c r="X93">
        <v>28</v>
      </c>
      <c r="Y93">
        <v>114</v>
      </c>
      <c r="Z93">
        <v>34</v>
      </c>
      <c r="AA93">
        <v>34</v>
      </c>
      <c r="AB93">
        <v>34</v>
      </c>
      <c r="AC93">
        <v>34</v>
      </c>
      <c r="AD93">
        <v>34</v>
      </c>
    </row>
    <row r="94" spans="1:30" x14ac:dyDescent="0.5">
      <c r="A94">
        <f t="shared" si="76"/>
        <v>92</v>
      </c>
      <c r="B94" t="s">
        <v>107</v>
      </c>
      <c r="C94" t="s">
        <v>15</v>
      </c>
      <c r="D94">
        <v>3888431</v>
      </c>
      <c r="E94">
        <v>33152553</v>
      </c>
      <c r="F94">
        <v>395161</v>
      </c>
      <c r="G94">
        <v>427616</v>
      </c>
      <c r="H94">
        <v>13500</v>
      </c>
      <c r="I94">
        <v>124</v>
      </c>
      <c r="J94" s="2">
        <f t="shared" si="71"/>
        <v>3.1379614891145633E-4</v>
      </c>
      <c r="K94">
        <v>0</v>
      </c>
      <c r="L94">
        <v>2285740</v>
      </c>
      <c r="M94">
        <v>0</v>
      </c>
      <c r="N94">
        <v>114382</v>
      </c>
      <c r="O94" s="2">
        <f t="shared" si="72"/>
        <v>5.0041562032427135E-2</v>
      </c>
      <c r="P94">
        <v>136472</v>
      </c>
      <c r="Q94" s="2">
        <f t="shared" si="73"/>
        <v>5.9705828309431518E-2</v>
      </c>
      <c r="R94">
        <v>136472</v>
      </c>
      <c r="S94" s="2">
        <f t="shared" si="74"/>
        <v>5.9705828309431518E-2</v>
      </c>
      <c r="T94">
        <v>136472</v>
      </c>
      <c r="U94" s="2">
        <f t="shared" si="69"/>
        <v>5.9705828309431518E-2</v>
      </c>
      <c r="V94">
        <v>136480</v>
      </c>
      <c r="W94" s="2">
        <f t="shared" ref="W94" si="102">V94/$L94</f>
        <v>5.9709328270056962E-2</v>
      </c>
      <c r="X94">
        <v>13513</v>
      </c>
      <c r="Y94">
        <v>23263</v>
      </c>
      <c r="Z94">
        <v>20326</v>
      </c>
      <c r="AA94">
        <v>20323</v>
      </c>
      <c r="AB94">
        <v>20322</v>
      </c>
      <c r="AC94">
        <v>20322</v>
      </c>
      <c r="AD94">
        <v>20321</v>
      </c>
    </row>
    <row r="95" spans="1:30" x14ac:dyDescent="0.5">
      <c r="A95">
        <f t="shared" si="76"/>
        <v>93</v>
      </c>
      <c r="B95" t="s">
        <v>108</v>
      </c>
      <c r="C95" t="s">
        <v>15</v>
      </c>
      <c r="D95">
        <v>80318141</v>
      </c>
      <c r="E95">
        <v>797019725</v>
      </c>
      <c r="F95">
        <v>9797883</v>
      </c>
      <c r="G95">
        <v>9830338</v>
      </c>
      <c r="H95">
        <v>66217</v>
      </c>
      <c r="I95">
        <v>165156</v>
      </c>
      <c r="J95" s="2">
        <f t="shared" si="71"/>
        <v>1.6856294364813298E-2</v>
      </c>
      <c r="K95">
        <v>0</v>
      </c>
      <c r="L95">
        <v>105990211</v>
      </c>
      <c r="M95">
        <v>0</v>
      </c>
      <c r="N95">
        <v>1543516</v>
      </c>
      <c r="O95" s="2">
        <f t="shared" si="72"/>
        <v>1.4562816560484061E-2</v>
      </c>
      <c r="P95">
        <v>1734797</v>
      </c>
      <c r="Q95" s="2">
        <f t="shared" si="73"/>
        <v>1.6367520959081779E-2</v>
      </c>
      <c r="R95">
        <v>1734797</v>
      </c>
      <c r="S95" s="2">
        <f t="shared" si="74"/>
        <v>1.6367520959081779E-2</v>
      </c>
      <c r="T95">
        <v>2046861</v>
      </c>
      <c r="U95" s="2">
        <f t="shared" si="69"/>
        <v>1.9311792859814197E-2</v>
      </c>
      <c r="V95">
        <v>2049545</v>
      </c>
      <c r="W95" s="2">
        <f t="shared" ref="W95" si="103">V95/$L95</f>
        <v>1.9337115953094952E-2</v>
      </c>
      <c r="X95">
        <v>100135</v>
      </c>
      <c r="Y95">
        <v>485906</v>
      </c>
      <c r="Z95">
        <v>365515</v>
      </c>
      <c r="AA95">
        <v>365457</v>
      </c>
      <c r="AB95">
        <v>365456</v>
      </c>
      <c r="AC95">
        <v>354338</v>
      </c>
      <c r="AD95">
        <v>354205</v>
      </c>
    </row>
    <row r="96" spans="1:30" x14ac:dyDescent="0.5">
      <c r="A96">
        <f t="shared" si="76"/>
        <v>94</v>
      </c>
      <c r="B96" t="s">
        <v>109</v>
      </c>
      <c r="C96" t="s">
        <v>15</v>
      </c>
      <c r="D96">
        <v>90368</v>
      </c>
      <c r="E96">
        <v>1343985</v>
      </c>
      <c r="F96">
        <v>17106</v>
      </c>
      <c r="G96">
        <v>49561</v>
      </c>
      <c r="H96">
        <v>11</v>
      </c>
      <c r="I96">
        <v>2</v>
      </c>
      <c r="J96" s="2">
        <f t="shared" si="71"/>
        <v>1.1691804045364199E-4</v>
      </c>
      <c r="K96">
        <v>0</v>
      </c>
      <c r="L96">
        <v>738</v>
      </c>
      <c r="M96">
        <v>0</v>
      </c>
      <c r="N96">
        <v>30</v>
      </c>
      <c r="O96" s="2">
        <f t="shared" si="72"/>
        <v>4.065040650406504E-2</v>
      </c>
      <c r="P96">
        <v>30</v>
      </c>
      <c r="Q96" s="2">
        <f t="shared" si="73"/>
        <v>4.065040650406504E-2</v>
      </c>
      <c r="R96">
        <v>30</v>
      </c>
      <c r="S96" s="2">
        <f t="shared" si="74"/>
        <v>4.065040650406504E-2</v>
      </c>
      <c r="T96">
        <v>30</v>
      </c>
      <c r="U96" s="2">
        <f t="shared" si="69"/>
        <v>4.065040650406504E-2</v>
      </c>
      <c r="V96">
        <v>30</v>
      </c>
      <c r="W96" s="2">
        <f t="shared" ref="W96" si="104">V96/$L96</f>
        <v>4.065040650406504E-2</v>
      </c>
      <c r="X96">
        <v>12</v>
      </c>
      <c r="Y96">
        <v>305</v>
      </c>
      <c r="Z96">
        <v>16</v>
      </c>
      <c r="AA96">
        <v>16</v>
      </c>
      <c r="AB96">
        <v>15</v>
      </c>
      <c r="AC96">
        <v>15</v>
      </c>
      <c r="AD96">
        <v>15</v>
      </c>
    </row>
    <row r="97" spans="1:30" x14ac:dyDescent="0.5">
      <c r="A97">
        <f t="shared" si="76"/>
        <v>95</v>
      </c>
      <c r="B97" t="s">
        <v>110</v>
      </c>
      <c r="C97" t="s">
        <v>15</v>
      </c>
      <c r="D97">
        <v>22402887</v>
      </c>
      <c r="E97">
        <v>215022617</v>
      </c>
      <c r="F97">
        <v>2680458</v>
      </c>
      <c r="G97">
        <v>2712913</v>
      </c>
      <c r="H97">
        <v>21292</v>
      </c>
      <c r="I97">
        <v>96333</v>
      </c>
      <c r="J97" s="2">
        <f t="shared" si="71"/>
        <v>3.5939007438281073E-2</v>
      </c>
      <c r="K97">
        <v>0</v>
      </c>
      <c r="L97">
        <v>42383525</v>
      </c>
      <c r="M97">
        <v>0</v>
      </c>
      <c r="N97">
        <v>420552</v>
      </c>
      <c r="O97" s="2">
        <f t="shared" si="72"/>
        <v>9.9225347584940143E-3</v>
      </c>
      <c r="P97">
        <v>460654</v>
      </c>
      <c r="Q97" s="2">
        <f t="shared" si="73"/>
        <v>1.0868704290169352E-2</v>
      </c>
      <c r="R97">
        <v>460658</v>
      </c>
      <c r="S97" s="2">
        <f t="shared" si="74"/>
        <v>1.0868798666462971E-2</v>
      </c>
      <c r="T97">
        <v>537943</v>
      </c>
      <c r="U97" s="2">
        <f t="shared" si="69"/>
        <v>1.2692266629545325E-2</v>
      </c>
      <c r="V97">
        <v>538335</v>
      </c>
      <c r="W97" s="2">
        <f t="shared" ref="W97" si="105">V97/$L97</f>
        <v>1.2701515506319967E-2</v>
      </c>
      <c r="X97">
        <v>29821</v>
      </c>
      <c r="Y97">
        <v>134949</v>
      </c>
      <c r="Z97">
        <v>88488</v>
      </c>
      <c r="AA97">
        <v>88451</v>
      </c>
      <c r="AB97">
        <v>88450</v>
      </c>
      <c r="AC97">
        <v>86550</v>
      </c>
      <c r="AD97">
        <v>86534</v>
      </c>
    </row>
    <row r="98" spans="1:30" x14ac:dyDescent="0.5">
      <c r="A98">
        <f t="shared" si="76"/>
        <v>96</v>
      </c>
      <c r="B98" t="s">
        <v>111</v>
      </c>
      <c r="C98" t="s">
        <v>21</v>
      </c>
      <c r="D98">
        <v>27176969</v>
      </c>
      <c r="E98">
        <v>267742521</v>
      </c>
      <c r="F98">
        <v>3336617</v>
      </c>
      <c r="G98">
        <v>3374506</v>
      </c>
      <c r="H98">
        <v>21195</v>
      </c>
      <c r="I98">
        <v>97199</v>
      </c>
      <c r="J98" s="2">
        <f t="shared" si="71"/>
        <v>2.9131003048896532E-2</v>
      </c>
      <c r="K98">
        <v>0</v>
      </c>
      <c r="L98">
        <v>59887884</v>
      </c>
      <c r="M98">
        <v>0</v>
      </c>
      <c r="N98">
        <v>542026</v>
      </c>
      <c r="O98" s="2">
        <f t="shared" si="72"/>
        <v>9.0506787650069583E-3</v>
      </c>
      <c r="P98">
        <v>583911</v>
      </c>
      <c r="Q98" s="2">
        <f t="shared" si="73"/>
        <v>9.7500689788939613E-3</v>
      </c>
      <c r="R98">
        <v>583911</v>
      </c>
      <c r="S98" s="2">
        <f t="shared" si="74"/>
        <v>9.7500689788939613E-3</v>
      </c>
      <c r="T98">
        <v>660895</v>
      </c>
      <c r="U98" s="2">
        <f t="shared" si="69"/>
        <v>1.1035537672361241E-2</v>
      </c>
      <c r="V98">
        <v>661287</v>
      </c>
      <c r="W98" s="2">
        <f t="shared" ref="W98" si="106">V98/$L98</f>
        <v>1.1042083236736165E-2</v>
      </c>
      <c r="X98">
        <v>29723</v>
      </c>
      <c r="Y98">
        <v>169404</v>
      </c>
      <c r="Z98">
        <v>114573</v>
      </c>
      <c r="AA98">
        <v>114536</v>
      </c>
      <c r="AB98">
        <v>114535</v>
      </c>
      <c r="AC98">
        <v>112636</v>
      </c>
      <c r="AD98">
        <v>112620</v>
      </c>
    </row>
    <row r="99" spans="1:30" x14ac:dyDescent="0.5">
      <c r="A99">
        <f t="shared" si="76"/>
        <v>97</v>
      </c>
      <c r="B99" t="s">
        <v>112</v>
      </c>
      <c r="C99" t="s">
        <v>15</v>
      </c>
      <c r="D99">
        <v>70327151</v>
      </c>
      <c r="E99">
        <v>695392453</v>
      </c>
      <c r="F99">
        <v>8607707</v>
      </c>
      <c r="G99">
        <v>8640162</v>
      </c>
      <c r="H99">
        <v>40295</v>
      </c>
      <c r="I99">
        <v>84662</v>
      </c>
      <c r="J99" s="2">
        <f t="shared" si="71"/>
        <v>9.8356043020516384E-3</v>
      </c>
      <c r="K99">
        <v>0</v>
      </c>
      <c r="L99">
        <v>34464205</v>
      </c>
      <c r="M99">
        <v>0</v>
      </c>
      <c r="N99">
        <v>1040190</v>
      </c>
      <c r="O99" s="2">
        <f t="shared" si="72"/>
        <v>3.0181749441195581E-2</v>
      </c>
      <c r="P99">
        <v>1111994</v>
      </c>
      <c r="Q99" s="2">
        <f t="shared" si="73"/>
        <v>3.226518644489261E-2</v>
      </c>
      <c r="R99">
        <v>1111998</v>
      </c>
      <c r="S99" s="2">
        <f t="shared" si="74"/>
        <v>3.2265302507340589E-2</v>
      </c>
      <c r="T99">
        <v>1295129</v>
      </c>
      <c r="U99" s="2">
        <f t="shared" si="69"/>
        <v>3.7578960547617446E-2</v>
      </c>
      <c r="V99">
        <v>1297117</v>
      </c>
      <c r="W99" s="2">
        <f t="shared" ref="W99" si="107">V99/$L99</f>
        <v>3.7636643584263732E-2</v>
      </c>
      <c r="X99">
        <v>51850</v>
      </c>
      <c r="Y99">
        <v>372071</v>
      </c>
      <c r="Z99">
        <v>262982</v>
      </c>
      <c r="AA99">
        <v>262923</v>
      </c>
      <c r="AB99">
        <v>262922</v>
      </c>
      <c r="AC99">
        <v>258955</v>
      </c>
      <c r="AD99">
        <v>258890</v>
      </c>
    </row>
    <row r="100" spans="1:30" x14ac:dyDescent="0.5">
      <c r="A100">
        <f t="shared" si="76"/>
        <v>98</v>
      </c>
      <c r="B100" t="s">
        <v>113</v>
      </c>
      <c r="C100" t="s">
        <v>15</v>
      </c>
      <c r="D100">
        <v>7193</v>
      </c>
      <c r="E100">
        <v>80440</v>
      </c>
      <c r="F100">
        <v>1120</v>
      </c>
      <c r="G100">
        <v>33575</v>
      </c>
      <c r="H100">
        <v>14</v>
      </c>
      <c r="I100">
        <v>2</v>
      </c>
      <c r="J100" s="2">
        <f t="shared" si="71"/>
        <v>1.7857142857142857E-3</v>
      </c>
      <c r="K100">
        <v>0</v>
      </c>
      <c r="L100">
        <v>978</v>
      </c>
      <c r="M100">
        <v>0</v>
      </c>
      <c r="N100">
        <v>60</v>
      </c>
      <c r="O100" s="2">
        <f t="shared" si="72"/>
        <v>6.1349693251533742E-2</v>
      </c>
      <c r="P100">
        <v>60</v>
      </c>
      <c r="Q100" s="2">
        <f t="shared" si="73"/>
        <v>6.1349693251533742E-2</v>
      </c>
      <c r="R100">
        <v>60</v>
      </c>
      <c r="S100" s="2">
        <f t="shared" si="74"/>
        <v>6.1349693251533742E-2</v>
      </c>
      <c r="T100">
        <v>60</v>
      </c>
      <c r="U100" s="2">
        <f t="shared" si="69"/>
        <v>6.1349693251533742E-2</v>
      </c>
      <c r="V100">
        <v>60</v>
      </c>
      <c r="W100" s="2">
        <f t="shared" ref="W100" si="108">V100/$L100</f>
        <v>6.1349693251533742E-2</v>
      </c>
      <c r="X100">
        <v>15</v>
      </c>
      <c r="Y100">
        <v>51</v>
      </c>
      <c r="Z100">
        <v>19</v>
      </c>
      <c r="AA100">
        <v>19</v>
      </c>
      <c r="AB100">
        <v>18</v>
      </c>
      <c r="AC100">
        <v>18</v>
      </c>
      <c r="AD100">
        <v>18</v>
      </c>
    </row>
    <row r="101" spans="1:30" x14ac:dyDescent="0.5">
      <c r="A101">
        <f t="shared" si="76"/>
        <v>99</v>
      </c>
      <c r="B101" t="s">
        <v>114</v>
      </c>
      <c r="C101" t="s">
        <v>15</v>
      </c>
      <c r="D101">
        <v>4722</v>
      </c>
      <c r="E101">
        <v>42456</v>
      </c>
      <c r="F101">
        <v>610</v>
      </c>
      <c r="G101">
        <v>33065</v>
      </c>
      <c r="H101">
        <v>14</v>
      </c>
      <c r="I101">
        <v>24</v>
      </c>
      <c r="J101" s="2">
        <f t="shared" si="71"/>
        <v>3.9344262295081971E-2</v>
      </c>
      <c r="K101">
        <v>0</v>
      </c>
      <c r="L101">
        <v>596</v>
      </c>
      <c r="M101">
        <v>0</v>
      </c>
      <c r="N101">
        <v>56</v>
      </c>
      <c r="O101" s="2">
        <f t="shared" si="72"/>
        <v>9.3959731543624164E-2</v>
      </c>
      <c r="P101">
        <v>56</v>
      </c>
      <c r="Q101" s="2">
        <f t="shared" si="73"/>
        <v>9.3959731543624164E-2</v>
      </c>
      <c r="R101">
        <v>60</v>
      </c>
      <c r="S101" s="2">
        <f t="shared" si="74"/>
        <v>0.10067114093959731</v>
      </c>
      <c r="T101">
        <v>60</v>
      </c>
      <c r="U101" s="2">
        <f t="shared" si="69"/>
        <v>0.10067114093959731</v>
      </c>
      <c r="V101">
        <v>60</v>
      </c>
      <c r="W101" s="2">
        <f t="shared" ref="W101" si="109">V101/$L101</f>
        <v>0.10067114093959731</v>
      </c>
      <c r="X101">
        <v>18</v>
      </c>
      <c r="Y101">
        <v>40</v>
      </c>
      <c r="Z101">
        <v>24</v>
      </c>
      <c r="AA101">
        <v>24</v>
      </c>
      <c r="AB101">
        <v>23</v>
      </c>
      <c r="AC101">
        <v>23</v>
      </c>
      <c r="AD101">
        <v>23</v>
      </c>
    </row>
    <row r="102" spans="1:30" x14ac:dyDescent="0.5">
      <c r="A102">
        <f t="shared" si="76"/>
        <v>100</v>
      </c>
      <c r="B102" t="s">
        <v>115</v>
      </c>
      <c r="C102" t="s">
        <v>15</v>
      </c>
      <c r="D102">
        <v>5960</v>
      </c>
      <c r="E102">
        <v>49783</v>
      </c>
      <c r="F102">
        <v>682</v>
      </c>
      <c r="G102">
        <v>33137</v>
      </c>
      <c r="H102">
        <v>13</v>
      </c>
      <c r="I102">
        <v>70</v>
      </c>
      <c r="J102" s="2">
        <f t="shared" si="71"/>
        <v>0.10263929618768329</v>
      </c>
      <c r="K102">
        <v>0</v>
      </c>
      <c r="L102">
        <v>1009</v>
      </c>
      <c r="M102">
        <v>0</v>
      </c>
      <c r="N102">
        <v>96</v>
      </c>
      <c r="O102" s="2">
        <f t="shared" si="72"/>
        <v>9.5143706640237857E-2</v>
      </c>
      <c r="P102">
        <v>100</v>
      </c>
      <c r="Q102" s="2">
        <f t="shared" si="73"/>
        <v>9.9108027750247768E-2</v>
      </c>
      <c r="R102">
        <v>116</v>
      </c>
      <c r="S102" s="2">
        <f t="shared" si="74"/>
        <v>0.11496531219028741</v>
      </c>
      <c r="T102">
        <v>116</v>
      </c>
      <c r="U102" s="2">
        <f t="shared" si="69"/>
        <v>0.11496531219028741</v>
      </c>
      <c r="V102">
        <v>116</v>
      </c>
      <c r="W102" s="2">
        <f t="shared" ref="W102" si="110">V102/$L102</f>
        <v>0.11496531219028741</v>
      </c>
      <c r="X102">
        <v>23</v>
      </c>
      <c r="Y102">
        <v>55</v>
      </c>
      <c r="Z102">
        <v>37</v>
      </c>
      <c r="AA102">
        <v>36</v>
      </c>
      <c r="AB102">
        <v>34</v>
      </c>
      <c r="AC102">
        <v>34</v>
      </c>
      <c r="AD102">
        <v>34</v>
      </c>
    </row>
    <row r="103" spans="1:30" x14ac:dyDescent="0.5">
      <c r="A103">
        <f t="shared" si="76"/>
        <v>101</v>
      </c>
      <c r="B103" t="s">
        <v>116</v>
      </c>
      <c r="C103" t="s">
        <v>15</v>
      </c>
      <c r="D103">
        <v>564621</v>
      </c>
      <c r="E103">
        <v>6249475</v>
      </c>
      <c r="F103">
        <v>77900</v>
      </c>
      <c r="G103">
        <v>110355</v>
      </c>
      <c r="H103">
        <v>1090</v>
      </c>
      <c r="I103">
        <v>5033</v>
      </c>
      <c r="J103" s="2">
        <f t="shared" si="71"/>
        <v>6.4608472400513484E-2</v>
      </c>
      <c r="K103">
        <v>0</v>
      </c>
      <c r="L103">
        <v>194235</v>
      </c>
      <c r="M103">
        <v>0</v>
      </c>
      <c r="N103">
        <v>19016</v>
      </c>
      <c r="O103" s="2">
        <f t="shared" si="72"/>
        <v>9.7902025896465628E-2</v>
      </c>
      <c r="P103">
        <v>21119</v>
      </c>
      <c r="Q103" s="2">
        <f t="shared" si="73"/>
        <v>0.10872911679151544</v>
      </c>
      <c r="R103">
        <v>22951</v>
      </c>
      <c r="S103" s="2">
        <f t="shared" si="74"/>
        <v>0.11816099055268103</v>
      </c>
      <c r="T103">
        <v>23121</v>
      </c>
      <c r="U103" s="2">
        <f t="shared" si="69"/>
        <v>0.1190362190130512</v>
      </c>
      <c r="V103">
        <v>23437</v>
      </c>
      <c r="W103" s="2">
        <f t="shared" ref="W103" si="111">V103/$L103</f>
        <v>0.12066311426879811</v>
      </c>
      <c r="X103">
        <v>1241</v>
      </c>
      <c r="Y103">
        <v>4442</v>
      </c>
      <c r="Z103">
        <v>3530</v>
      </c>
      <c r="AA103">
        <v>3522</v>
      </c>
      <c r="AB103">
        <v>3460</v>
      </c>
      <c r="AC103">
        <v>3449</v>
      </c>
      <c r="AD103">
        <v>3442</v>
      </c>
    </row>
    <row r="104" spans="1:30" x14ac:dyDescent="0.5">
      <c r="A104">
        <f t="shared" si="76"/>
        <v>102</v>
      </c>
      <c r="B104" t="s">
        <v>117</v>
      </c>
      <c r="C104" t="s">
        <v>15</v>
      </c>
      <c r="D104">
        <v>90531</v>
      </c>
      <c r="E104">
        <v>1145856</v>
      </c>
      <c r="F104">
        <v>14668</v>
      </c>
      <c r="G104">
        <v>47123</v>
      </c>
      <c r="H104">
        <v>91</v>
      </c>
      <c r="I104">
        <v>591</v>
      </c>
      <c r="J104" s="2">
        <f t="shared" si="71"/>
        <v>4.0291791655304061E-2</v>
      </c>
      <c r="K104">
        <v>0</v>
      </c>
      <c r="L104">
        <v>30760</v>
      </c>
      <c r="M104">
        <v>0</v>
      </c>
      <c r="N104">
        <v>3292</v>
      </c>
      <c r="O104" s="2">
        <f t="shared" si="72"/>
        <v>0.10702210663198959</v>
      </c>
      <c r="P104">
        <v>3744</v>
      </c>
      <c r="Q104" s="2">
        <f t="shared" si="73"/>
        <v>0.12171651495448635</v>
      </c>
      <c r="R104">
        <v>3744</v>
      </c>
      <c r="S104" s="2">
        <f t="shared" si="74"/>
        <v>0.12171651495448635</v>
      </c>
      <c r="T104">
        <v>3744</v>
      </c>
      <c r="U104" s="2">
        <f t="shared" si="69"/>
        <v>0.12171651495448635</v>
      </c>
      <c r="V104">
        <v>3744</v>
      </c>
      <c r="W104" s="2">
        <f t="shared" ref="W104" si="112">V104/$L104</f>
        <v>0.12171651495448635</v>
      </c>
      <c r="X104">
        <v>136</v>
      </c>
      <c r="Y104">
        <v>864</v>
      </c>
      <c r="Z104">
        <v>671</v>
      </c>
      <c r="AA104">
        <v>668</v>
      </c>
      <c r="AB104">
        <v>667</v>
      </c>
      <c r="AC104">
        <v>667</v>
      </c>
      <c r="AD104">
        <v>667</v>
      </c>
    </row>
    <row r="107" spans="1:30" x14ac:dyDescent="0.5">
      <c r="D107" s="1">
        <f>SUM(D3:D104)</f>
        <v>1433706599</v>
      </c>
      <c r="E107" s="1">
        <f t="shared" ref="E107:AD107" si="113">SUM(E3:E104)</f>
        <v>13778918073</v>
      </c>
      <c r="F107" s="1">
        <f t="shared" si="113"/>
        <v>169964171</v>
      </c>
      <c r="G107" s="1">
        <f t="shared" si="113"/>
        <v>173323487</v>
      </c>
      <c r="H107" s="1">
        <f t="shared" si="113"/>
        <v>1700897</v>
      </c>
      <c r="I107" s="1">
        <f t="shared" si="113"/>
        <v>7967085</v>
      </c>
      <c r="J107" s="2">
        <f>AVERAGE(J3:J104)</f>
        <v>3.6713008042468534E-2</v>
      </c>
      <c r="K107" s="1">
        <f t="shared" si="113"/>
        <v>0</v>
      </c>
      <c r="L107" s="1">
        <f t="shared" si="113"/>
        <v>2011418586</v>
      </c>
      <c r="M107" s="1">
        <f t="shared" si="113"/>
        <v>0</v>
      </c>
      <c r="N107" s="1">
        <f t="shared" si="113"/>
        <v>29140296</v>
      </c>
      <c r="O107" s="1"/>
      <c r="P107" s="1">
        <f t="shared" si="113"/>
        <v>31814922</v>
      </c>
      <c r="Q107" s="1"/>
      <c r="R107" s="1">
        <f t="shared" si="113"/>
        <v>32285307</v>
      </c>
      <c r="S107" s="1"/>
      <c r="T107" s="1">
        <f t="shared" si="113"/>
        <v>38099377</v>
      </c>
      <c r="U107" s="1"/>
      <c r="V107" s="1">
        <f t="shared" si="113"/>
        <v>38345792</v>
      </c>
      <c r="W107" s="1"/>
      <c r="X107" s="1">
        <f t="shared" si="113"/>
        <v>2120600</v>
      </c>
      <c r="Y107" s="1">
        <f t="shared" si="113"/>
        <v>7444920</v>
      </c>
      <c r="Z107" s="1">
        <f t="shared" si="113"/>
        <v>5802014</v>
      </c>
      <c r="AA107" s="1">
        <f t="shared" si="113"/>
        <v>5790763</v>
      </c>
      <c r="AB107" s="1">
        <f t="shared" si="113"/>
        <v>5790062</v>
      </c>
      <c r="AC107" s="1">
        <f t="shared" si="113"/>
        <v>5588511</v>
      </c>
      <c r="AD107" s="1">
        <f t="shared" si="113"/>
        <v>5583304</v>
      </c>
    </row>
    <row r="108" spans="1:30" x14ac:dyDescent="0.5">
      <c r="M108" s="2">
        <f>M107/$L$107</f>
        <v>0</v>
      </c>
      <c r="N108" s="2"/>
      <c r="O108" s="2">
        <f>AVERAGE(O3:O104)</f>
        <v>8.9209714447345087E-2</v>
      </c>
      <c r="P108" s="2"/>
      <c r="Q108" s="2">
        <f>AVERAGE(Q3:Q104)</f>
        <v>9.3899819152708716E-2</v>
      </c>
      <c r="R108" s="2"/>
      <c r="S108" s="2">
        <f>AVERAGE(S3:S104)</f>
        <v>9.6870823517969301E-2</v>
      </c>
      <c r="T108" s="2"/>
      <c r="U108" s="2">
        <f>AVERAGE(U3:U104)</f>
        <v>0.10157796951050459</v>
      </c>
      <c r="V108" s="2"/>
      <c r="W108" s="2">
        <f>AVERAGE(W3:W104)</f>
        <v>0.10228896887118721</v>
      </c>
    </row>
    <row r="109" spans="1:30" x14ac:dyDescent="0.5">
      <c r="H109" t="s">
        <v>126</v>
      </c>
      <c r="I109" s="2">
        <f>1-J107</f>
        <v>0.96328699195753142</v>
      </c>
      <c r="J109" s="2"/>
      <c r="K109" s="2"/>
    </row>
    <row r="110" spans="1:30" x14ac:dyDescent="0.5">
      <c r="H110" t="s">
        <v>142</v>
      </c>
      <c r="I110" s="2">
        <f>1-0</f>
        <v>1</v>
      </c>
      <c r="J110" s="2"/>
      <c r="K110" s="2"/>
    </row>
    <row r="113" spans="14:15" x14ac:dyDescent="0.5">
      <c r="N113" s="2" t="str">
        <f>M2</f>
        <v>Shared sets are separated</v>
      </c>
      <c r="O113" s="2">
        <f>M108</f>
        <v>0</v>
      </c>
    </row>
    <row r="114" spans="14:15" x14ac:dyDescent="0.5">
      <c r="N114" t="str">
        <f>N2</f>
        <v>Shared  triples unseparated when triple count  &lt; 3</v>
      </c>
      <c r="O114" s="2">
        <f>O108</f>
        <v>8.9209714447345087E-2</v>
      </c>
    </row>
    <row r="115" spans="14:15" x14ac:dyDescent="0.5">
      <c r="N115" t="str">
        <f>P2</f>
        <v>Shared  triples unseparated when triple count  &lt; 4</v>
      </c>
      <c r="O115" s="2">
        <f>Q108</f>
        <v>9.3899819152708716E-2</v>
      </c>
    </row>
    <row r="116" spans="14:15" x14ac:dyDescent="0.5">
      <c r="N116" t="str">
        <f>R2</f>
        <v>Shared  triples unseparated when triple count  &lt; 5</v>
      </c>
      <c r="O116" s="2">
        <f>S108</f>
        <v>9.6870823517969301E-2</v>
      </c>
    </row>
    <row r="117" spans="14:15" x14ac:dyDescent="0.5">
      <c r="N117" t="str">
        <f>T2</f>
        <v>Shared  triples unseparated when triple count  &lt; 6</v>
      </c>
      <c r="O117" s="2">
        <f>U108</f>
        <v>0.10157796951050459</v>
      </c>
    </row>
    <row r="118" spans="14:15" x14ac:dyDescent="0.5">
      <c r="N118" t="str">
        <f>V2</f>
        <v>Shared  triples unseparated when triple count  &lt; 7</v>
      </c>
      <c r="O118" s="2">
        <f>W108</f>
        <v>0.10228896887118721</v>
      </c>
    </row>
    <row r="119" spans="14:15" x14ac:dyDescent="0.5">
      <c r="O119" s="2"/>
    </row>
    <row r="120" spans="14:15" x14ac:dyDescent="0.5">
      <c r="O120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75FDC-FFB3-4D66-8CCA-07B4C36D3D41}">
  <dimension ref="B1:D104"/>
  <sheetViews>
    <sheetView topLeftCell="A84" workbookViewId="0">
      <selection activeCell="E107" sqref="E107"/>
    </sheetView>
  </sheetViews>
  <sheetFormatPr defaultRowHeight="14.35" x14ac:dyDescent="0.5"/>
  <cols>
    <col min="2" max="2" width="10.703125" bestFit="1" customWidth="1"/>
    <col min="3" max="3" width="10.703125" customWidth="1"/>
    <col min="4" max="4" width="9" bestFit="1" customWidth="1"/>
  </cols>
  <sheetData>
    <row r="1" spans="2:4" x14ac:dyDescent="0.5">
      <c r="D1" t="str">
        <f>result!$Y1</f>
        <v>IPFS file count when shared sets are separated</v>
      </c>
    </row>
    <row r="2" spans="2:4" x14ac:dyDescent="0.5">
      <c r="B2" t="str">
        <f>result!$D2</f>
        <v>IFC filesize</v>
      </c>
      <c r="C2" t="s">
        <v>141</v>
      </c>
      <c r="D2" t="s">
        <v>123</v>
      </c>
    </row>
    <row r="3" spans="2:4" x14ac:dyDescent="0.5">
      <c r="B3" s="1">
        <f>result!$D3</f>
        <v>1876173</v>
      </c>
      <c r="C3" s="3">
        <f>(B3/1024/1024)</f>
        <v>1.7892580032348633</v>
      </c>
      <c r="D3" s="1">
        <f>result!$Y3</f>
        <v>11201</v>
      </c>
    </row>
    <row r="4" spans="2:4" x14ac:dyDescent="0.5">
      <c r="B4" s="1">
        <f>result!$D4</f>
        <v>652467</v>
      </c>
      <c r="C4" s="3">
        <f t="shared" ref="C4:C67" si="0">(B4/1024/1024)</f>
        <v>0.62224102020263672</v>
      </c>
      <c r="D4" s="1">
        <f>result!$Y4</f>
        <v>1215</v>
      </c>
    </row>
    <row r="5" spans="2:4" x14ac:dyDescent="0.5">
      <c r="B5" s="1">
        <f>result!$D5</f>
        <v>12846</v>
      </c>
      <c r="C5" s="3">
        <f t="shared" si="0"/>
        <v>1.2250900268554688E-2</v>
      </c>
      <c r="D5" s="1">
        <f>result!$Y5</f>
        <v>91</v>
      </c>
    </row>
    <row r="6" spans="2:4" x14ac:dyDescent="0.5">
      <c r="B6" s="1">
        <f>result!$D6</f>
        <v>10400593</v>
      </c>
      <c r="C6" s="3">
        <f t="shared" si="0"/>
        <v>9.9187784194946289</v>
      </c>
      <c r="D6" s="1">
        <f>result!$Y6</f>
        <v>19363</v>
      </c>
    </row>
    <row r="7" spans="2:4" x14ac:dyDescent="0.5">
      <c r="B7" s="1">
        <f>result!$D7</f>
        <v>51942603</v>
      </c>
      <c r="C7" s="3">
        <f t="shared" si="0"/>
        <v>49.53632640838623</v>
      </c>
      <c r="D7" s="1">
        <f>result!$Y7</f>
        <v>46313</v>
      </c>
    </row>
    <row r="8" spans="2:4" x14ac:dyDescent="0.5">
      <c r="B8" s="1">
        <f>result!$D8</f>
        <v>73047260</v>
      </c>
      <c r="C8" s="3">
        <f t="shared" si="0"/>
        <v>69.663295745849609</v>
      </c>
      <c r="D8" s="1">
        <f>result!$Y8</f>
        <v>436692</v>
      </c>
    </row>
    <row r="9" spans="2:4" x14ac:dyDescent="0.5">
      <c r="B9" s="1">
        <f>result!$D9</f>
        <v>12321</v>
      </c>
      <c r="C9" s="3">
        <f t="shared" si="0"/>
        <v>1.1750221252441406E-2</v>
      </c>
      <c r="D9" s="1">
        <f>result!$Y9</f>
        <v>95</v>
      </c>
    </row>
    <row r="10" spans="2:4" x14ac:dyDescent="0.5">
      <c r="B10" s="1">
        <f>result!$D10</f>
        <v>51844</v>
      </c>
      <c r="C10" s="3">
        <f t="shared" si="0"/>
        <v>4.9442291259765625E-2</v>
      </c>
      <c r="D10" s="1">
        <f>result!$Y10</f>
        <v>429</v>
      </c>
    </row>
    <row r="11" spans="2:4" x14ac:dyDescent="0.5">
      <c r="B11" s="1">
        <f>result!$D11</f>
        <v>103088</v>
      </c>
      <c r="C11" s="3">
        <f t="shared" si="0"/>
        <v>9.83123779296875E-2</v>
      </c>
      <c r="D11" s="1">
        <f>result!$Y11</f>
        <v>806</v>
      </c>
    </row>
    <row r="12" spans="2:4" x14ac:dyDescent="0.5">
      <c r="B12" s="1">
        <f>result!$D12</f>
        <v>184992</v>
      </c>
      <c r="C12" s="3">
        <f t="shared" si="0"/>
        <v>0.176422119140625</v>
      </c>
      <c r="D12" s="1">
        <f>result!$Y12</f>
        <v>657</v>
      </c>
    </row>
    <row r="13" spans="2:4" x14ac:dyDescent="0.5">
      <c r="B13" s="1">
        <f>result!$D13</f>
        <v>4148151</v>
      </c>
      <c r="C13" s="3">
        <f t="shared" si="0"/>
        <v>3.9559850692749023</v>
      </c>
      <c r="D13" s="1">
        <f>result!$Y13</f>
        <v>31012</v>
      </c>
    </row>
    <row r="14" spans="2:4" x14ac:dyDescent="0.5">
      <c r="B14" s="1">
        <f>result!$D14</f>
        <v>320921</v>
      </c>
      <c r="C14" s="3">
        <f t="shared" si="0"/>
        <v>0.30605411529541016</v>
      </c>
      <c r="D14" s="1">
        <f>result!$Y14</f>
        <v>2195</v>
      </c>
    </row>
    <row r="15" spans="2:4" x14ac:dyDescent="0.5">
      <c r="B15" s="1">
        <f>result!$D15</f>
        <v>18144</v>
      </c>
      <c r="C15" s="3">
        <f t="shared" si="0"/>
        <v>1.7303466796875E-2</v>
      </c>
      <c r="D15" s="1">
        <f>result!$Y15</f>
        <v>141</v>
      </c>
    </row>
    <row r="16" spans="2:4" x14ac:dyDescent="0.5">
      <c r="B16" s="1">
        <f>result!$D16</f>
        <v>3288889</v>
      </c>
      <c r="C16" s="3">
        <f t="shared" si="0"/>
        <v>3.1365289688110352</v>
      </c>
      <c r="D16" s="1">
        <f>result!$Y16</f>
        <v>18637</v>
      </c>
    </row>
    <row r="17" spans="2:4" x14ac:dyDescent="0.5">
      <c r="B17" s="1">
        <f>result!$D17</f>
        <v>35659244</v>
      </c>
      <c r="C17" s="3">
        <f t="shared" si="0"/>
        <v>34.007305145263672</v>
      </c>
      <c r="D17" s="1">
        <f>result!$Y17</f>
        <v>220122</v>
      </c>
    </row>
    <row r="18" spans="2:4" x14ac:dyDescent="0.5">
      <c r="B18" s="1">
        <f>result!$D18</f>
        <v>8166</v>
      </c>
      <c r="C18" s="3">
        <f t="shared" si="0"/>
        <v>7.7877044677734375E-3</v>
      </c>
      <c r="D18" s="1">
        <f>result!$Y18</f>
        <v>53</v>
      </c>
    </row>
    <row r="19" spans="2:4" x14ac:dyDescent="0.5">
      <c r="B19" s="1">
        <f>result!$D19</f>
        <v>7875</v>
      </c>
      <c r="C19" s="3">
        <f t="shared" si="0"/>
        <v>7.5101852416992188E-3</v>
      </c>
      <c r="D19" s="1">
        <f>result!$Y19</f>
        <v>62</v>
      </c>
    </row>
    <row r="20" spans="2:4" x14ac:dyDescent="0.5">
      <c r="B20" s="1">
        <f>result!$D20</f>
        <v>3162297</v>
      </c>
      <c r="C20" s="3">
        <f t="shared" si="0"/>
        <v>3.0158014297485352</v>
      </c>
      <c r="D20" s="1">
        <f>result!$Y20</f>
        <v>8218</v>
      </c>
    </row>
    <row r="21" spans="2:4" x14ac:dyDescent="0.5">
      <c r="B21" s="1">
        <f>result!$D21</f>
        <v>402084</v>
      </c>
      <c r="C21" s="3">
        <f t="shared" si="0"/>
        <v>0.38345718383789063</v>
      </c>
      <c r="D21" s="1">
        <f>result!$Y21</f>
        <v>1478</v>
      </c>
    </row>
    <row r="22" spans="2:4" x14ac:dyDescent="0.5">
      <c r="B22" s="1">
        <f>result!$D22</f>
        <v>24407345</v>
      </c>
      <c r="C22" s="3">
        <f t="shared" si="0"/>
        <v>23.276658058166504</v>
      </c>
      <c r="D22" s="1">
        <f>result!$Y22</f>
        <v>110239</v>
      </c>
    </row>
    <row r="23" spans="2:4" x14ac:dyDescent="0.5">
      <c r="B23" s="1">
        <f>result!$D23</f>
        <v>10471</v>
      </c>
      <c r="C23" s="3">
        <f t="shared" si="0"/>
        <v>9.9859237670898438E-3</v>
      </c>
      <c r="D23" s="1">
        <f>result!$Y23</f>
        <v>77</v>
      </c>
    </row>
    <row r="24" spans="2:4" x14ac:dyDescent="0.5">
      <c r="B24" s="1">
        <f>result!$D24</f>
        <v>59542</v>
      </c>
      <c r="C24" s="3">
        <f t="shared" si="0"/>
        <v>5.6783676147460938E-2</v>
      </c>
      <c r="D24" s="1">
        <f>result!$Y24</f>
        <v>136</v>
      </c>
    </row>
    <row r="25" spans="2:4" x14ac:dyDescent="0.5">
      <c r="B25" s="1">
        <f>result!$D25</f>
        <v>309423</v>
      </c>
      <c r="C25" s="3">
        <f t="shared" si="0"/>
        <v>0.29508876800537109</v>
      </c>
      <c r="D25" s="1">
        <f>result!$Y25</f>
        <v>289</v>
      </c>
    </row>
    <row r="26" spans="2:4" x14ac:dyDescent="0.5">
      <c r="B26" s="1">
        <f>result!$D26</f>
        <v>18069624</v>
      </c>
      <c r="C26" s="3">
        <f t="shared" si="0"/>
        <v>17.232536315917969</v>
      </c>
      <c r="D26" s="1">
        <f>result!$Y26</f>
        <v>114074</v>
      </c>
    </row>
    <row r="27" spans="2:4" x14ac:dyDescent="0.5">
      <c r="B27" s="1">
        <f>result!$D27</f>
        <v>67777132</v>
      </c>
      <c r="C27" s="3">
        <f t="shared" si="0"/>
        <v>64.637310028076172</v>
      </c>
      <c r="D27" s="1">
        <f>result!$Y27</f>
        <v>370676</v>
      </c>
    </row>
    <row r="28" spans="2:4" x14ac:dyDescent="0.5">
      <c r="B28" s="1">
        <f>result!$D28</f>
        <v>564621</v>
      </c>
      <c r="C28" s="3">
        <f t="shared" si="0"/>
        <v>0.53846454620361328</v>
      </c>
      <c r="D28" s="1">
        <f>result!$Y28</f>
        <v>4442</v>
      </c>
    </row>
    <row r="29" spans="2:4" x14ac:dyDescent="0.5">
      <c r="B29" s="1">
        <f>result!$D29</f>
        <v>30486</v>
      </c>
      <c r="C29" s="3">
        <f t="shared" si="0"/>
        <v>2.9073715209960938E-2</v>
      </c>
      <c r="D29" s="1">
        <f>result!$Y29</f>
        <v>255</v>
      </c>
    </row>
    <row r="30" spans="2:4" x14ac:dyDescent="0.5">
      <c r="B30" s="1">
        <f>result!$D30</f>
        <v>229435</v>
      </c>
      <c r="C30" s="3">
        <f t="shared" si="0"/>
        <v>0.21880626678466797</v>
      </c>
      <c r="D30" s="1">
        <f>result!$Y30</f>
        <v>488</v>
      </c>
    </row>
    <row r="31" spans="2:4" x14ac:dyDescent="0.5">
      <c r="B31" s="1">
        <f>result!$D31</f>
        <v>13460</v>
      </c>
      <c r="C31" s="3">
        <f t="shared" si="0"/>
        <v>1.2836456298828125E-2</v>
      </c>
      <c r="D31" s="1">
        <f>result!$Y31</f>
        <v>94</v>
      </c>
    </row>
    <row r="32" spans="2:4" x14ac:dyDescent="0.5">
      <c r="B32" s="1">
        <f>result!$D32</f>
        <v>92606</v>
      </c>
      <c r="C32" s="3">
        <f t="shared" si="0"/>
        <v>8.8315963745117188E-2</v>
      </c>
      <c r="D32" s="1">
        <f>result!$Y32</f>
        <v>312</v>
      </c>
    </row>
    <row r="33" spans="2:4" x14ac:dyDescent="0.5">
      <c r="B33" s="1">
        <f>result!$D33</f>
        <v>10409</v>
      </c>
      <c r="C33" s="3">
        <f t="shared" si="0"/>
        <v>9.9267959594726563E-3</v>
      </c>
      <c r="D33" s="1">
        <f>result!$Y33</f>
        <v>49</v>
      </c>
    </row>
    <row r="34" spans="2:4" x14ac:dyDescent="0.5">
      <c r="B34" s="1">
        <f>result!$D34</f>
        <v>7618</v>
      </c>
      <c r="C34" s="3">
        <f t="shared" si="0"/>
        <v>7.2650909423828125E-3</v>
      </c>
      <c r="D34" s="1">
        <f>result!$Y34</f>
        <v>89</v>
      </c>
    </row>
    <row r="35" spans="2:4" x14ac:dyDescent="0.5">
      <c r="B35" s="1">
        <f>result!$D35</f>
        <v>2149806</v>
      </c>
      <c r="C35" s="3">
        <f t="shared" si="0"/>
        <v>2.0502147674560547</v>
      </c>
      <c r="D35" s="1">
        <f>result!$Y35</f>
        <v>15695</v>
      </c>
    </row>
    <row r="36" spans="2:4" x14ac:dyDescent="0.5">
      <c r="B36" s="1">
        <f>result!$D36</f>
        <v>68367143</v>
      </c>
      <c r="C36" s="3">
        <f t="shared" si="0"/>
        <v>65.19998836517334</v>
      </c>
      <c r="D36" s="1">
        <f>result!$Y36</f>
        <v>423490</v>
      </c>
    </row>
    <row r="37" spans="2:4" x14ac:dyDescent="0.5">
      <c r="B37" s="1">
        <f>result!$D37</f>
        <v>3542847</v>
      </c>
      <c r="C37" s="3">
        <f t="shared" si="0"/>
        <v>3.3787221908569336</v>
      </c>
      <c r="D37" s="1">
        <f>result!$Y37</f>
        <v>18701</v>
      </c>
    </row>
    <row r="38" spans="2:4" x14ac:dyDescent="0.5">
      <c r="B38" s="1">
        <f>result!$D38</f>
        <v>65314727</v>
      </c>
      <c r="C38" s="3">
        <f t="shared" si="0"/>
        <v>62.28897762298584</v>
      </c>
      <c r="D38" s="1">
        <f>result!$Y38</f>
        <v>346958</v>
      </c>
    </row>
    <row r="39" spans="2:4" x14ac:dyDescent="0.5">
      <c r="B39" s="1">
        <f>result!$D39</f>
        <v>3579</v>
      </c>
      <c r="C39" s="3">
        <f t="shared" si="0"/>
        <v>3.4132003784179688E-3</v>
      </c>
      <c r="D39" s="1">
        <f>result!$Y39</f>
        <v>32</v>
      </c>
    </row>
    <row r="40" spans="2:4" x14ac:dyDescent="0.5">
      <c r="B40" s="1">
        <f>result!$D40</f>
        <v>2462031</v>
      </c>
      <c r="C40" s="3">
        <f t="shared" si="0"/>
        <v>2.3479757308959961</v>
      </c>
      <c r="D40" s="1">
        <f>result!$Y40</f>
        <v>1950</v>
      </c>
    </row>
    <row r="41" spans="2:4" x14ac:dyDescent="0.5">
      <c r="B41" s="1">
        <f>result!$D41</f>
        <v>15472026</v>
      </c>
      <c r="C41" s="3">
        <f t="shared" si="0"/>
        <v>14.755273818969727</v>
      </c>
      <c r="D41" s="1">
        <f>result!$Y41</f>
        <v>96901</v>
      </c>
    </row>
    <row r="42" spans="2:4" x14ac:dyDescent="0.5">
      <c r="B42" s="1">
        <f>result!$D42</f>
        <v>890714</v>
      </c>
      <c r="C42" s="3">
        <f t="shared" si="0"/>
        <v>0.84945106506347656</v>
      </c>
      <c r="D42" s="1">
        <f>result!$Y42</f>
        <v>5711</v>
      </c>
    </row>
    <row r="43" spans="2:4" x14ac:dyDescent="0.5">
      <c r="B43" s="1">
        <f>result!$D43</f>
        <v>4725101</v>
      </c>
      <c r="C43" s="3">
        <f t="shared" si="0"/>
        <v>4.5062074661254883</v>
      </c>
      <c r="D43" s="1">
        <f>result!$Y43</f>
        <v>31202</v>
      </c>
    </row>
    <row r="44" spans="2:4" x14ac:dyDescent="0.5">
      <c r="B44" s="1">
        <f>result!$D44</f>
        <v>1913237</v>
      </c>
      <c r="C44" s="3">
        <f t="shared" si="0"/>
        <v>1.8246049880981445</v>
      </c>
      <c r="D44" s="1">
        <f>result!$Y44</f>
        <v>11740</v>
      </c>
    </row>
    <row r="45" spans="2:4" x14ac:dyDescent="0.5">
      <c r="B45" s="1">
        <f>result!$D45</f>
        <v>4264085</v>
      </c>
      <c r="C45" s="3">
        <f t="shared" si="0"/>
        <v>4.0665483474731445</v>
      </c>
      <c r="D45" s="1">
        <f>result!$Y45</f>
        <v>28058</v>
      </c>
    </row>
    <row r="46" spans="2:4" x14ac:dyDescent="0.5">
      <c r="B46" s="1">
        <f>result!$D46</f>
        <v>4148151</v>
      </c>
      <c r="C46" s="3">
        <f t="shared" si="0"/>
        <v>3.9559850692749023</v>
      </c>
      <c r="D46" s="1">
        <f>result!$Y46</f>
        <v>31012</v>
      </c>
    </row>
    <row r="47" spans="2:4" x14ac:dyDescent="0.5">
      <c r="B47" s="1">
        <f>result!$D47</f>
        <v>78764170</v>
      </c>
      <c r="C47" s="3">
        <f t="shared" si="0"/>
        <v>75.115365982055664</v>
      </c>
      <c r="D47" s="1">
        <f>result!$Y47</f>
        <v>493071</v>
      </c>
    </row>
    <row r="48" spans="2:4" x14ac:dyDescent="0.5">
      <c r="B48" s="1">
        <f>result!$D48</f>
        <v>31120</v>
      </c>
      <c r="C48" s="3">
        <f t="shared" si="0"/>
        <v>2.96783447265625E-2</v>
      </c>
      <c r="D48" s="1">
        <f>result!$Y48</f>
        <v>108</v>
      </c>
    </row>
    <row r="49" spans="2:4" x14ac:dyDescent="0.5">
      <c r="B49" s="1">
        <f>result!$D49</f>
        <v>56842596</v>
      </c>
      <c r="C49" s="3">
        <f t="shared" si="0"/>
        <v>54.209323883056641</v>
      </c>
      <c r="D49" s="1">
        <f>result!$Y49</f>
        <v>306639</v>
      </c>
    </row>
    <row r="50" spans="2:4" x14ac:dyDescent="0.5">
      <c r="B50" s="1">
        <f>result!$D50</f>
        <v>6398139</v>
      </c>
      <c r="C50" s="3">
        <f t="shared" si="0"/>
        <v>6.101740837097168</v>
      </c>
      <c r="D50" s="1">
        <f>result!$Y50</f>
        <v>35334</v>
      </c>
    </row>
    <row r="51" spans="2:4" x14ac:dyDescent="0.5">
      <c r="B51" s="1">
        <f>result!$D51</f>
        <v>6484576</v>
      </c>
      <c r="C51" s="3">
        <f t="shared" si="0"/>
        <v>6.184173583984375</v>
      </c>
      <c r="D51" s="1">
        <f>result!$Y51</f>
        <v>35474</v>
      </c>
    </row>
    <row r="52" spans="2:4" x14ac:dyDescent="0.5">
      <c r="B52" s="1">
        <f>result!$D52</f>
        <v>61900</v>
      </c>
      <c r="C52" s="3">
        <f t="shared" si="0"/>
        <v>5.9032440185546875E-2</v>
      </c>
      <c r="D52" s="1">
        <f>result!$Y52</f>
        <v>628</v>
      </c>
    </row>
    <row r="53" spans="2:4" x14ac:dyDescent="0.5">
      <c r="B53" s="1">
        <f>result!$D53</f>
        <v>1277864</v>
      </c>
      <c r="C53" s="3">
        <f t="shared" si="0"/>
        <v>1.2186660766601563</v>
      </c>
      <c r="D53" s="1">
        <f>result!$Y53</f>
        <v>10018</v>
      </c>
    </row>
    <row r="54" spans="2:4" x14ac:dyDescent="0.5">
      <c r="B54" s="1">
        <f>result!$D54</f>
        <v>10173</v>
      </c>
      <c r="C54" s="3">
        <f t="shared" si="0"/>
        <v>9.7017288208007813E-3</v>
      </c>
      <c r="D54" s="1">
        <f>result!$Y54</f>
        <v>58</v>
      </c>
    </row>
    <row r="55" spans="2:4" x14ac:dyDescent="0.5">
      <c r="B55" s="1">
        <f>result!$D55</f>
        <v>80937122</v>
      </c>
      <c r="C55" s="3">
        <f t="shared" si="0"/>
        <v>77.187654495239258</v>
      </c>
      <c r="D55" s="1">
        <f>result!$Y55</f>
        <v>486186</v>
      </c>
    </row>
    <row r="56" spans="2:4" x14ac:dyDescent="0.5">
      <c r="B56" s="1">
        <f>result!$D56</f>
        <v>7362885</v>
      </c>
      <c r="C56" s="3">
        <f t="shared" si="0"/>
        <v>7.021794319152832</v>
      </c>
      <c r="D56" s="1">
        <f>result!$Y56</f>
        <v>47038</v>
      </c>
    </row>
    <row r="57" spans="2:4" x14ac:dyDescent="0.5">
      <c r="B57" s="1">
        <f>result!$D57</f>
        <v>71700417</v>
      </c>
      <c r="C57" s="3">
        <f t="shared" si="0"/>
        <v>68.378846168518066</v>
      </c>
      <c r="D57" s="1">
        <f>result!$Y57</f>
        <v>389763</v>
      </c>
    </row>
    <row r="58" spans="2:4" x14ac:dyDescent="0.5">
      <c r="B58" s="1">
        <f>result!$D58</f>
        <v>2366050</v>
      </c>
      <c r="C58" s="3">
        <f t="shared" si="0"/>
        <v>2.2564411163330078</v>
      </c>
      <c r="D58" s="1">
        <f>result!$Y58</f>
        <v>14582</v>
      </c>
    </row>
    <row r="59" spans="2:4" x14ac:dyDescent="0.5">
      <c r="B59" s="1">
        <f>result!$D59</f>
        <v>906328</v>
      </c>
      <c r="C59" s="3">
        <f t="shared" si="0"/>
        <v>0.86434173583984375</v>
      </c>
      <c r="D59" s="1">
        <f>result!$Y59</f>
        <v>5725</v>
      </c>
    </row>
    <row r="60" spans="2:4" x14ac:dyDescent="0.5">
      <c r="B60" s="1">
        <f>result!$D60</f>
        <v>112635286</v>
      </c>
      <c r="C60" s="3">
        <f t="shared" si="0"/>
        <v>107.41737937927246</v>
      </c>
      <c r="D60" s="1">
        <f>result!$Y60</f>
        <v>530231</v>
      </c>
    </row>
    <row r="61" spans="2:4" x14ac:dyDescent="0.5">
      <c r="B61" s="1">
        <f>result!$D61</f>
        <v>2836276</v>
      </c>
      <c r="C61" s="3">
        <f t="shared" si="0"/>
        <v>2.7048835754394531</v>
      </c>
      <c r="D61" s="1">
        <f>result!$Y61</f>
        <v>11999</v>
      </c>
    </row>
    <row r="62" spans="2:4" x14ac:dyDescent="0.5">
      <c r="B62" s="1">
        <f>result!$D62</f>
        <v>10282</v>
      </c>
      <c r="C62" s="3">
        <f t="shared" si="0"/>
        <v>9.8056793212890625E-3</v>
      </c>
      <c r="D62" s="1">
        <f>result!$Y62</f>
        <v>48</v>
      </c>
    </row>
    <row r="63" spans="2:4" x14ac:dyDescent="0.5">
      <c r="B63" s="1">
        <f>result!$D63</f>
        <v>20056</v>
      </c>
      <c r="C63" s="3">
        <f t="shared" si="0"/>
        <v>1.912689208984375E-2</v>
      </c>
      <c r="D63" s="1">
        <f>result!$Y63</f>
        <v>218</v>
      </c>
    </row>
    <row r="64" spans="2:4" x14ac:dyDescent="0.5">
      <c r="B64" s="1">
        <f>result!$D64</f>
        <v>24998920</v>
      </c>
      <c r="C64" s="3">
        <f t="shared" si="0"/>
        <v>23.840827941894531</v>
      </c>
      <c r="D64" s="1">
        <f>result!$Y64</f>
        <v>151034</v>
      </c>
    </row>
    <row r="65" spans="2:4" x14ac:dyDescent="0.5">
      <c r="B65" s="1">
        <f>result!$D65</f>
        <v>6406519</v>
      </c>
      <c r="C65" s="3">
        <f t="shared" si="0"/>
        <v>6.1097326278686523</v>
      </c>
      <c r="D65" s="1">
        <f>result!$Y65</f>
        <v>33586</v>
      </c>
    </row>
    <row r="66" spans="2:4" x14ac:dyDescent="0.5">
      <c r="B66" s="1">
        <f>result!$D66</f>
        <v>727142</v>
      </c>
      <c r="C66" s="3">
        <f t="shared" si="0"/>
        <v>0.69345664978027344</v>
      </c>
      <c r="D66" s="1">
        <f>result!$Y66</f>
        <v>481</v>
      </c>
    </row>
    <row r="67" spans="2:4" x14ac:dyDescent="0.5">
      <c r="B67" s="1">
        <f>result!$D67</f>
        <v>66813</v>
      </c>
      <c r="C67" s="3">
        <f t="shared" si="0"/>
        <v>6.3717842102050781E-2</v>
      </c>
      <c r="D67" s="1">
        <f>result!$Y67</f>
        <v>396</v>
      </c>
    </row>
    <row r="68" spans="2:4" x14ac:dyDescent="0.5">
      <c r="B68" s="1">
        <f>result!$D68</f>
        <v>9502195</v>
      </c>
      <c r="C68" s="3">
        <f t="shared" ref="C68:C104" si="1">(B68/1024/1024)</f>
        <v>9.0619993209838867</v>
      </c>
      <c r="D68" s="1">
        <f>result!$Y68</f>
        <v>62422</v>
      </c>
    </row>
    <row r="69" spans="2:4" x14ac:dyDescent="0.5">
      <c r="B69" s="1">
        <f>result!$D69</f>
        <v>8228</v>
      </c>
      <c r="C69" s="3">
        <f t="shared" si="1"/>
        <v>7.846832275390625E-3</v>
      </c>
      <c r="D69" s="1">
        <f>result!$Y69</f>
        <v>65</v>
      </c>
    </row>
    <row r="70" spans="2:4" x14ac:dyDescent="0.5">
      <c r="B70" s="1">
        <f>result!$D70</f>
        <v>6450027</v>
      </c>
      <c r="C70" s="3">
        <f t="shared" si="1"/>
        <v>6.1512250900268555</v>
      </c>
      <c r="D70" s="1">
        <f>result!$Y70</f>
        <v>33768</v>
      </c>
    </row>
    <row r="71" spans="2:4" x14ac:dyDescent="0.5">
      <c r="B71" s="1">
        <f>result!$D71</f>
        <v>6113609</v>
      </c>
      <c r="C71" s="3">
        <f t="shared" si="1"/>
        <v>5.8303918838500977</v>
      </c>
      <c r="D71" s="1">
        <f>result!$Y71</f>
        <v>12346</v>
      </c>
    </row>
    <row r="72" spans="2:4" x14ac:dyDescent="0.5">
      <c r="B72" s="1">
        <f>result!$D72</f>
        <v>3371711</v>
      </c>
      <c r="C72" s="3">
        <f t="shared" si="1"/>
        <v>3.2155141830444336</v>
      </c>
      <c r="D72" s="1">
        <f>result!$Y72</f>
        <v>17465</v>
      </c>
    </row>
    <row r="73" spans="2:4" x14ac:dyDescent="0.5">
      <c r="B73" s="1">
        <f>result!$D73</f>
        <v>3600518</v>
      </c>
      <c r="C73" s="3">
        <f t="shared" si="1"/>
        <v>3.4337215423583984</v>
      </c>
      <c r="D73" s="1">
        <f>result!$Y73</f>
        <v>18942</v>
      </c>
    </row>
    <row r="74" spans="2:4" x14ac:dyDescent="0.5">
      <c r="B74" s="1">
        <f>result!$D74</f>
        <v>36615</v>
      </c>
      <c r="C74" s="3">
        <f t="shared" si="1"/>
        <v>3.4918785095214844E-2</v>
      </c>
      <c r="D74" s="1">
        <f>result!$Y74</f>
        <v>161</v>
      </c>
    </row>
    <row r="75" spans="2:4" x14ac:dyDescent="0.5">
      <c r="B75" s="1">
        <f>result!$D75</f>
        <v>177465622</v>
      </c>
      <c r="C75" s="3">
        <f t="shared" si="1"/>
        <v>169.24440574645996</v>
      </c>
      <c r="D75" s="1">
        <f>result!$Y75</f>
        <v>791803</v>
      </c>
    </row>
    <row r="76" spans="2:4" x14ac:dyDescent="0.5">
      <c r="B76" s="1">
        <f>result!$D76</f>
        <v>7106679</v>
      </c>
      <c r="C76" s="3">
        <f t="shared" si="1"/>
        <v>6.7774572372436523</v>
      </c>
      <c r="D76" s="1">
        <f>result!$Y76</f>
        <v>46172</v>
      </c>
    </row>
    <row r="77" spans="2:4" x14ac:dyDescent="0.5">
      <c r="B77" s="1">
        <f>result!$D77</f>
        <v>167115</v>
      </c>
      <c r="C77" s="3">
        <f t="shared" si="1"/>
        <v>0.15937328338623047</v>
      </c>
      <c r="D77" s="1">
        <f>result!$Y77</f>
        <v>1131</v>
      </c>
    </row>
    <row r="78" spans="2:4" x14ac:dyDescent="0.5">
      <c r="B78" s="1">
        <f>result!$D78</f>
        <v>491049</v>
      </c>
      <c r="C78" s="3">
        <f t="shared" si="1"/>
        <v>0.46830081939697266</v>
      </c>
      <c r="D78" s="1">
        <f>result!$Y78</f>
        <v>2422</v>
      </c>
    </row>
    <row r="79" spans="2:4" x14ac:dyDescent="0.5">
      <c r="B79" s="1">
        <f>result!$D79</f>
        <v>28072</v>
      </c>
      <c r="C79" s="3">
        <f t="shared" si="1"/>
        <v>2.677154541015625E-2</v>
      </c>
      <c r="D79" s="1">
        <f>result!$Y79</f>
        <v>187</v>
      </c>
    </row>
    <row r="80" spans="2:4" x14ac:dyDescent="0.5">
      <c r="B80" s="1">
        <f>result!$D80</f>
        <v>7675</v>
      </c>
      <c r="C80" s="3">
        <f t="shared" si="1"/>
        <v>7.3194503784179688E-3</v>
      </c>
      <c r="D80" s="1">
        <f>result!$Y80</f>
        <v>55</v>
      </c>
    </row>
    <row r="81" spans="2:4" x14ac:dyDescent="0.5">
      <c r="B81" s="1">
        <f>result!$D81</f>
        <v>71341</v>
      </c>
      <c r="C81" s="3">
        <f t="shared" si="1"/>
        <v>6.8036079406738281E-2</v>
      </c>
      <c r="D81" s="1">
        <f>result!$Y81</f>
        <v>660</v>
      </c>
    </row>
    <row r="82" spans="2:4" x14ac:dyDescent="0.5">
      <c r="B82" s="1">
        <f>result!$D82</f>
        <v>1018086</v>
      </c>
      <c r="C82" s="3">
        <f t="shared" si="1"/>
        <v>0.97092247009277344</v>
      </c>
      <c r="D82" s="1">
        <f>result!$Y82</f>
        <v>6948</v>
      </c>
    </row>
    <row r="83" spans="2:4" x14ac:dyDescent="0.5">
      <c r="B83" s="1">
        <f>result!$D83</f>
        <v>3180171</v>
      </c>
      <c r="C83" s="3">
        <f t="shared" si="1"/>
        <v>3.0328474044799805</v>
      </c>
      <c r="D83" s="1">
        <f>result!$Y83</f>
        <v>8262</v>
      </c>
    </row>
    <row r="84" spans="2:4" x14ac:dyDescent="0.5">
      <c r="B84" s="1">
        <f>result!$D84</f>
        <v>21168</v>
      </c>
      <c r="C84" s="3">
        <f t="shared" si="1"/>
        <v>2.01873779296875E-2</v>
      </c>
      <c r="D84" s="1">
        <f>result!$Y84</f>
        <v>138</v>
      </c>
    </row>
    <row r="85" spans="2:4" x14ac:dyDescent="0.5">
      <c r="B85" s="1">
        <f>result!$D85</f>
        <v>495941</v>
      </c>
      <c r="C85" s="3">
        <f t="shared" si="1"/>
        <v>0.47296619415283203</v>
      </c>
      <c r="D85" s="1">
        <f>result!$Y85</f>
        <v>2953</v>
      </c>
    </row>
    <row r="86" spans="2:4" x14ac:dyDescent="0.5">
      <c r="B86" s="1">
        <f>result!$D86</f>
        <v>21343</v>
      </c>
      <c r="C86" s="3">
        <f t="shared" si="1"/>
        <v>2.0354270935058594E-2</v>
      </c>
      <c r="D86" s="1">
        <f>result!$Y86</f>
        <v>153</v>
      </c>
    </row>
    <row r="87" spans="2:4" x14ac:dyDescent="0.5">
      <c r="B87" s="1">
        <f>result!$D87</f>
        <v>25302835</v>
      </c>
      <c r="C87" s="3">
        <f t="shared" si="1"/>
        <v>24.130663871765137</v>
      </c>
      <c r="D87" s="1">
        <f>result!$Y87</f>
        <v>96872</v>
      </c>
    </row>
    <row r="88" spans="2:4" x14ac:dyDescent="0.5">
      <c r="B88" s="1">
        <f>result!$D88</f>
        <v>52439</v>
      </c>
      <c r="C88" s="3">
        <f t="shared" si="1"/>
        <v>5.0009727478027344E-2</v>
      </c>
      <c r="D88" s="1">
        <f>result!$Y88</f>
        <v>363</v>
      </c>
    </row>
    <row r="89" spans="2:4" x14ac:dyDescent="0.5">
      <c r="B89" s="1">
        <f>result!$D89</f>
        <v>21904</v>
      </c>
      <c r="C89" s="3">
        <f t="shared" si="1"/>
        <v>2.08892822265625E-2</v>
      </c>
      <c r="D89" s="1">
        <f>result!$Y89</f>
        <v>139</v>
      </c>
    </row>
    <row r="90" spans="2:4" x14ac:dyDescent="0.5">
      <c r="B90" s="1">
        <f>result!$D90</f>
        <v>91219</v>
      </c>
      <c r="C90" s="3">
        <f t="shared" si="1"/>
        <v>8.6993217468261719E-2</v>
      </c>
      <c r="D90" s="1">
        <f>result!$Y90</f>
        <v>508</v>
      </c>
    </row>
    <row r="91" spans="2:4" x14ac:dyDescent="0.5">
      <c r="B91" s="1">
        <f>result!$D91</f>
        <v>12088278</v>
      </c>
      <c r="C91" s="3">
        <f t="shared" si="1"/>
        <v>11.528280258178711</v>
      </c>
      <c r="D91" s="1">
        <f>result!$Y91</f>
        <v>36369</v>
      </c>
    </row>
    <row r="92" spans="2:4" x14ac:dyDescent="0.5">
      <c r="B92" s="1">
        <f>result!$D92</f>
        <v>41121610</v>
      </c>
      <c r="C92" s="3">
        <f t="shared" si="1"/>
        <v>39.216623306274414</v>
      </c>
      <c r="D92" s="1">
        <f>result!$Y92</f>
        <v>149085</v>
      </c>
    </row>
    <row r="93" spans="2:4" x14ac:dyDescent="0.5">
      <c r="B93" s="1">
        <f>result!$D93</f>
        <v>13964</v>
      </c>
      <c r="C93" s="3">
        <f t="shared" si="1"/>
        <v>1.3317108154296875E-2</v>
      </c>
      <c r="D93" s="1">
        <f>result!$Y93</f>
        <v>114</v>
      </c>
    </row>
    <row r="94" spans="2:4" x14ac:dyDescent="0.5">
      <c r="B94" s="1">
        <f>result!$D94</f>
        <v>3888431</v>
      </c>
      <c r="C94" s="3">
        <f t="shared" si="1"/>
        <v>3.7082967758178711</v>
      </c>
      <c r="D94" s="1">
        <f>result!$Y94</f>
        <v>23263</v>
      </c>
    </row>
    <row r="95" spans="2:4" x14ac:dyDescent="0.5">
      <c r="B95" s="1">
        <f>result!$D95</f>
        <v>80318141</v>
      </c>
      <c r="C95" s="3">
        <f t="shared" si="1"/>
        <v>76.597348213195801</v>
      </c>
      <c r="D95" s="1">
        <f>result!$Y95</f>
        <v>485906</v>
      </c>
    </row>
    <row r="96" spans="2:4" x14ac:dyDescent="0.5">
      <c r="B96" s="1">
        <f>result!$D96</f>
        <v>90368</v>
      </c>
      <c r="C96" s="3">
        <f t="shared" si="1"/>
        <v>8.6181640625E-2</v>
      </c>
      <c r="D96" s="1">
        <f>result!$Y96</f>
        <v>305</v>
      </c>
    </row>
    <row r="97" spans="2:4" x14ac:dyDescent="0.5">
      <c r="B97" s="1">
        <f>result!$D97</f>
        <v>22402887</v>
      </c>
      <c r="C97" s="3">
        <f t="shared" si="1"/>
        <v>21.365057945251465</v>
      </c>
      <c r="D97" s="1">
        <f>result!$Y97</f>
        <v>134949</v>
      </c>
    </row>
    <row r="98" spans="2:4" x14ac:dyDescent="0.5">
      <c r="B98" s="1">
        <f>result!$D98</f>
        <v>27176969</v>
      </c>
      <c r="C98" s="3">
        <f t="shared" si="1"/>
        <v>25.917977333068848</v>
      </c>
      <c r="D98" s="1">
        <f>result!$Y98</f>
        <v>169404</v>
      </c>
    </row>
    <row r="99" spans="2:4" x14ac:dyDescent="0.5">
      <c r="B99" s="1">
        <f>result!$D99</f>
        <v>70327151</v>
      </c>
      <c r="C99" s="3">
        <f t="shared" si="1"/>
        <v>67.069197654724121</v>
      </c>
      <c r="D99" s="1">
        <f>result!$Y99</f>
        <v>372071</v>
      </c>
    </row>
    <row r="100" spans="2:4" x14ac:dyDescent="0.5">
      <c r="B100" s="1">
        <f>result!$D100</f>
        <v>7193</v>
      </c>
      <c r="C100" s="3">
        <f t="shared" si="1"/>
        <v>6.8597793579101563E-3</v>
      </c>
      <c r="D100" s="1">
        <f>result!$Y100</f>
        <v>51</v>
      </c>
    </row>
    <row r="101" spans="2:4" x14ac:dyDescent="0.5">
      <c r="B101" s="1">
        <f>result!$D101</f>
        <v>4722</v>
      </c>
      <c r="C101" s="3">
        <f t="shared" si="1"/>
        <v>4.5032501220703125E-3</v>
      </c>
      <c r="D101" s="1">
        <f>result!$Y101</f>
        <v>40</v>
      </c>
    </row>
    <row r="102" spans="2:4" x14ac:dyDescent="0.5">
      <c r="B102" s="1">
        <f>result!$D102</f>
        <v>5960</v>
      </c>
      <c r="C102" s="3">
        <f t="shared" si="1"/>
        <v>5.68389892578125E-3</v>
      </c>
      <c r="D102" s="1">
        <f>result!$Y102</f>
        <v>55</v>
      </c>
    </row>
    <row r="103" spans="2:4" x14ac:dyDescent="0.5">
      <c r="B103" s="1">
        <f>result!$D103</f>
        <v>564621</v>
      </c>
      <c r="C103" s="3">
        <f t="shared" si="1"/>
        <v>0.53846454620361328</v>
      </c>
      <c r="D103" s="1">
        <f>result!$Y103</f>
        <v>4442</v>
      </c>
    </row>
    <row r="104" spans="2:4" x14ac:dyDescent="0.5">
      <c r="B104" s="1">
        <f>result!$D104</f>
        <v>90531</v>
      </c>
      <c r="C104" s="3">
        <f t="shared" si="1"/>
        <v>8.6337089538574219E-2</v>
      </c>
      <c r="D104" s="1">
        <f>result!$Y104</f>
        <v>864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E2499-AFE1-4F64-BD6B-45A857AA5A70}">
  <dimension ref="C1:D104"/>
  <sheetViews>
    <sheetView topLeftCell="A98" workbookViewId="0">
      <selection activeCell="D118" sqref="D118"/>
    </sheetView>
  </sheetViews>
  <sheetFormatPr defaultRowHeight="14.35" x14ac:dyDescent="0.5"/>
  <cols>
    <col min="3" max="3" width="9.703125" bestFit="1" customWidth="1"/>
    <col min="4" max="4" width="9.05859375" bestFit="1" customWidth="1"/>
  </cols>
  <sheetData>
    <row r="1" spans="3:4" x14ac:dyDescent="0.5">
      <c r="D1" t="str">
        <f>result!$Y1</f>
        <v>IPFS file count when shared sets are separated</v>
      </c>
    </row>
    <row r="2" spans="3:4" x14ac:dyDescent="0.5">
      <c r="C2" t="str">
        <f>result!$F2</f>
        <v>IfcOWL triples</v>
      </c>
      <c r="D2" t="s">
        <v>123</v>
      </c>
    </row>
    <row r="3" spans="3:4" x14ac:dyDescent="0.5">
      <c r="C3" s="1">
        <f>result!$F3</f>
        <v>199162</v>
      </c>
      <c r="D3" s="1">
        <f>result!$Y3</f>
        <v>11201</v>
      </c>
    </row>
    <row r="4" spans="3:4" x14ac:dyDescent="0.5">
      <c r="C4" s="1">
        <f>result!$F4</f>
        <v>103440</v>
      </c>
      <c r="D4" s="1">
        <f>result!$Y4</f>
        <v>1215</v>
      </c>
    </row>
    <row r="5" spans="3:4" x14ac:dyDescent="0.5">
      <c r="C5" s="1">
        <f>result!$F5</f>
        <v>2068</v>
      </c>
      <c r="D5" s="1">
        <f>result!$Y5</f>
        <v>91</v>
      </c>
    </row>
    <row r="6" spans="3:4" x14ac:dyDescent="0.5">
      <c r="C6" s="1">
        <f>result!$F6</f>
        <v>1396465</v>
      </c>
      <c r="D6" s="1">
        <f>result!$Y6</f>
        <v>19363</v>
      </c>
    </row>
    <row r="7" spans="3:4" x14ac:dyDescent="0.5">
      <c r="C7" s="1">
        <f>result!$F7</f>
        <v>7957153</v>
      </c>
      <c r="D7" s="1">
        <f>result!$Y7</f>
        <v>46313</v>
      </c>
    </row>
    <row r="8" spans="3:4" x14ac:dyDescent="0.5">
      <c r="C8" s="1">
        <f>result!$F8</f>
        <v>8837660</v>
      </c>
      <c r="D8" s="1">
        <f>result!$Y8</f>
        <v>436692</v>
      </c>
    </row>
    <row r="9" spans="3:4" x14ac:dyDescent="0.5">
      <c r="C9" s="1">
        <f>result!$F9</f>
        <v>1482</v>
      </c>
      <c r="D9" s="1">
        <f>result!$Y9</f>
        <v>95</v>
      </c>
    </row>
    <row r="10" spans="3:4" x14ac:dyDescent="0.5">
      <c r="C10" s="1">
        <f>result!$F10</f>
        <v>7179</v>
      </c>
      <c r="D10" s="1">
        <f>result!$Y10</f>
        <v>429</v>
      </c>
    </row>
    <row r="11" spans="3:4" x14ac:dyDescent="0.5">
      <c r="C11" s="1">
        <f>result!$F11</f>
        <v>16877</v>
      </c>
      <c r="D11" s="1">
        <f>result!$Y11</f>
        <v>806</v>
      </c>
    </row>
    <row r="12" spans="3:4" x14ac:dyDescent="0.5">
      <c r="C12" s="1">
        <f>result!$F12</f>
        <v>19082</v>
      </c>
      <c r="D12" s="1">
        <f>result!$Y12</f>
        <v>657</v>
      </c>
    </row>
    <row r="13" spans="3:4" x14ac:dyDescent="0.5">
      <c r="C13" s="1">
        <f>result!$F13</f>
        <v>603847</v>
      </c>
      <c r="D13" s="1">
        <f>result!$Y13</f>
        <v>31012</v>
      </c>
    </row>
    <row r="14" spans="3:4" x14ac:dyDescent="0.5">
      <c r="C14" s="1">
        <f>result!$F14</f>
        <v>34331</v>
      </c>
      <c r="D14" s="1">
        <f>result!$Y14</f>
        <v>2195</v>
      </c>
    </row>
    <row r="15" spans="3:4" x14ac:dyDescent="0.5">
      <c r="C15" s="1">
        <f>result!$F15</f>
        <v>2057</v>
      </c>
      <c r="D15" s="1">
        <f>result!$Y15</f>
        <v>141</v>
      </c>
    </row>
    <row r="16" spans="3:4" x14ac:dyDescent="0.5">
      <c r="C16" s="1">
        <f>result!$F16</f>
        <v>291613</v>
      </c>
      <c r="D16" s="1">
        <f>result!$Y16</f>
        <v>18637</v>
      </c>
    </row>
    <row r="17" spans="3:4" x14ac:dyDescent="0.5">
      <c r="C17" s="1">
        <f>result!$F17</f>
        <v>3806076</v>
      </c>
      <c r="D17" s="1">
        <f>result!$Y17</f>
        <v>220122</v>
      </c>
    </row>
    <row r="18" spans="3:4" x14ac:dyDescent="0.5">
      <c r="C18" s="1">
        <f>result!$F18</f>
        <v>1064</v>
      </c>
      <c r="D18" s="1">
        <f>result!$Y18</f>
        <v>53</v>
      </c>
    </row>
    <row r="19" spans="3:4" x14ac:dyDescent="0.5">
      <c r="C19" s="1">
        <f>result!$F19</f>
        <v>1200</v>
      </c>
      <c r="D19" s="1">
        <f>result!$Y19</f>
        <v>62</v>
      </c>
    </row>
    <row r="20" spans="3:4" x14ac:dyDescent="0.5">
      <c r="C20" s="1">
        <f>result!$F20</f>
        <v>226243</v>
      </c>
      <c r="D20" s="1">
        <f>result!$Y20</f>
        <v>8218</v>
      </c>
    </row>
    <row r="21" spans="3:4" x14ac:dyDescent="0.5">
      <c r="C21" s="1">
        <f>result!$F21</f>
        <v>48102</v>
      </c>
      <c r="D21" s="1">
        <f>result!$Y21</f>
        <v>1478</v>
      </c>
    </row>
    <row r="22" spans="3:4" x14ac:dyDescent="0.5">
      <c r="C22" s="1">
        <f>result!$F22</f>
        <v>2954498</v>
      </c>
      <c r="D22" s="1">
        <f>result!$Y22</f>
        <v>110239</v>
      </c>
    </row>
    <row r="23" spans="3:4" x14ac:dyDescent="0.5">
      <c r="C23" s="1">
        <f>result!$F23</f>
        <v>1266</v>
      </c>
      <c r="D23" s="1">
        <f>result!$Y23</f>
        <v>77</v>
      </c>
    </row>
    <row r="24" spans="3:4" x14ac:dyDescent="0.5">
      <c r="C24" s="1">
        <f>result!$F24</f>
        <v>9988</v>
      </c>
      <c r="D24" s="1">
        <f>result!$Y24</f>
        <v>136</v>
      </c>
    </row>
    <row r="25" spans="3:4" x14ac:dyDescent="0.5">
      <c r="C25" s="1">
        <f>result!$F25</f>
        <v>47235</v>
      </c>
      <c r="D25" s="1">
        <f>result!$Y25</f>
        <v>289</v>
      </c>
    </row>
    <row r="26" spans="3:4" x14ac:dyDescent="0.5">
      <c r="C26" s="1">
        <f>result!$F26</f>
        <v>2163243</v>
      </c>
      <c r="D26" s="1">
        <f>result!$Y26</f>
        <v>114074</v>
      </c>
    </row>
    <row r="27" spans="3:4" x14ac:dyDescent="0.5">
      <c r="C27" s="1">
        <f>result!$F27</f>
        <v>8605004</v>
      </c>
      <c r="D27" s="1">
        <f>result!$Y27</f>
        <v>370676</v>
      </c>
    </row>
    <row r="28" spans="3:4" x14ac:dyDescent="0.5">
      <c r="C28" s="1">
        <f>result!$F28</f>
        <v>77900</v>
      </c>
      <c r="D28" s="1">
        <f>result!$Y28</f>
        <v>4442</v>
      </c>
    </row>
    <row r="29" spans="3:4" x14ac:dyDescent="0.5">
      <c r="C29" s="1">
        <f>result!$F29</f>
        <v>4220</v>
      </c>
      <c r="D29" s="1">
        <f>result!$Y29</f>
        <v>255</v>
      </c>
    </row>
    <row r="30" spans="3:4" x14ac:dyDescent="0.5">
      <c r="C30" s="1">
        <f>result!$F30</f>
        <v>43701</v>
      </c>
      <c r="D30" s="1">
        <f>result!$Y30</f>
        <v>488</v>
      </c>
    </row>
    <row r="31" spans="3:4" x14ac:dyDescent="0.5">
      <c r="C31" s="1">
        <f>result!$F31</f>
        <v>1603</v>
      </c>
      <c r="D31" s="1">
        <f>result!$Y31</f>
        <v>94</v>
      </c>
    </row>
    <row r="32" spans="3:4" x14ac:dyDescent="0.5">
      <c r="C32" s="1">
        <f>result!$F32</f>
        <v>6369</v>
      </c>
      <c r="D32" s="1">
        <f>result!$Y32</f>
        <v>312</v>
      </c>
    </row>
    <row r="33" spans="3:4" x14ac:dyDescent="0.5">
      <c r="C33" s="1">
        <f>result!$F33</f>
        <v>1261</v>
      </c>
      <c r="D33" s="1">
        <f>result!$Y33</f>
        <v>49</v>
      </c>
    </row>
    <row r="34" spans="3:4" x14ac:dyDescent="0.5">
      <c r="C34" s="1">
        <f>result!$F34</f>
        <v>905</v>
      </c>
      <c r="D34" s="1">
        <f>result!$Y34</f>
        <v>89</v>
      </c>
    </row>
    <row r="35" spans="3:4" x14ac:dyDescent="0.5">
      <c r="C35" s="1">
        <f>result!$F35</f>
        <v>288378</v>
      </c>
      <c r="D35" s="1">
        <f>result!$Y35</f>
        <v>15695</v>
      </c>
    </row>
    <row r="36" spans="3:4" x14ac:dyDescent="0.5">
      <c r="C36" s="1">
        <f>result!$F36</f>
        <v>6632668</v>
      </c>
      <c r="D36" s="1">
        <f>result!$Y36</f>
        <v>423490</v>
      </c>
    </row>
    <row r="37" spans="3:4" x14ac:dyDescent="0.5">
      <c r="C37" s="1">
        <f>result!$F37</f>
        <v>360607</v>
      </c>
      <c r="D37" s="1">
        <f>result!$Y37</f>
        <v>18701</v>
      </c>
    </row>
    <row r="38" spans="3:4" x14ac:dyDescent="0.5">
      <c r="C38" s="1">
        <f>result!$F38</f>
        <v>8345042</v>
      </c>
      <c r="D38" s="1">
        <f>result!$Y38</f>
        <v>346958</v>
      </c>
    </row>
    <row r="39" spans="3:4" x14ac:dyDescent="0.5">
      <c r="C39" s="1">
        <f>result!$F39</f>
        <v>375</v>
      </c>
      <c r="D39" s="1">
        <f>result!$Y39</f>
        <v>32</v>
      </c>
    </row>
    <row r="40" spans="3:4" x14ac:dyDescent="0.5">
      <c r="C40" s="1">
        <f>result!$F40</f>
        <v>382771</v>
      </c>
      <c r="D40" s="1">
        <f>result!$Y40</f>
        <v>1950</v>
      </c>
    </row>
    <row r="41" spans="3:4" x14ac:dyDescent="0.5">
      <c r="C41" s="1">
        <f>result!$F41</f>
        <v>1519725</v>
      </c>
      <c r="D41" s="1">
        <f>result!$Y41</f>
        <v>96901</v>
      </c>
    </row>
    <row r="42" spans="3:4" x14ac:dyDescent="0.5">
      <c r="C42" s="1">
        <f>result!$F42</f>
        <v>130068</v>
      </c>
      <c r="D42" s="1">
        <f>result!$Y42</f>
        <v>5711</v>
      </c>
    </row>
    <row r="43" spans="3:4" x14ac:dyDescent="0.5">
      <c r="C43" s="1">
        <f>result!$F43</f>
        <v>507530</v>
      </c>
      <c r="D43" s="1">
        <f>result!$Y43</f>
        <v>31202</v>
      </c>
    </row>
    <row r="44" spans="3:4" x14ac:dyDescent="0.5">
      <c r="C44" s="1">
        <f>result!$F44</f>
        <v>286534</v>
      </c>
      <c r="D44" s="1">
        <f>result!$Y44</f>
        <v>11740</v>
      </c>
    </row>
    <row r="45" spans="3:4" x14ac:dyDescent="0.5">
      <c r="C45" s="1">
        <f>result!$F45</f>
        <v>455982</v>
      </c>
      <c r="D45" s="1">
        <f>result!$Y45</f>
        <v>28058</v>
      </c>
    </row>
    <row r="46" spans="3:4" x14ac:dyDescent="0.5">
      <c r="C46" s="1">
        <f>result!$F46</f>
        <v>603847</v>
      </c>
      <c r="D46" s="1">
        <f>result!$Y46</f>
        <v>31012</v>
      </c>
    </row>
    <row r="47" spans="3:4" x14ac:dyDescent="0.5">
      <c r="C47" s="1">
        <f>result!$F47</f>
        <v>9444909</v>
      </c>
      <c r="D47" s="1">
        <f>result!$Y47</f>
        <v>493071</v>
      </c>
    </row>
    <row r="48" spans="3:4" x14ac:dyDescent="0.5">
      <c r="C48" s="1">
        <f>result!$F48</f>
        <v>5262</v>
      </c>
      <c r="D48" s="1">
        <f>result!$Y48</f>
        <v>108</v>
      </c>
    </row>
    <row r="49" spans="3:4" x14ac:dyDescent="0.5">
      <c r="C49" s="1">
        <f>result!$F49</f>
        <v>6655261</v>
      </c>
      <c r="D49" s="1">
        <f>result!$Y49</f>
        <v>306639</v>
      </c>
    </row>
    <row r="50" spans="3:4" x14ac:dyDescent="0.5">
      <c r="C50" s="1">
        <f>result!$F50</f>
        <v>686087</v>
      </c>
      <c r="D50" s="1">
        <f>result!$Y50</f>
        <v>35334</v>
      </c>
    </row>
    <row r="51" spans="3:4" x14ac:dyDescent="0.5">
      <c r="C51" s="1">
        <f>result!$F51</f>
        <v>694688</v>
      </c>
      <c r="D51" s="1">
        <f>result!$Y51</f>
        <v>35474</v>
      </c>
    </row>
    <row r="52" spans="3:4" x14ac:dyDescent="0.5">
      <c r="C52" s="1">
        <f>result!$F52</f>
        <v>10066</v>
      </c>
      <c r="D52" s="1">
        <f>result!$Y52</f>
        <v>628</v>
      </c>
    </row>
    <row r="53" spans="3:4" x14ac:dyDescent="0.5">
      <c r="C53" s="1">
        <f>result!$F53</f>
        <v>179434</v>
      </c>
      <c r="D53" s="1">
        <f>result!$Y53</f>
        <v>10018</v>
      </c>
    </row>
    <row r="54" spans="3:4" x14ac:dyDescent="0.5">
      <c r="C54" s="1">
        <f>result!$F54</f>
        <v>1290</v>
      </c>
      <c r="D54" s="1">
        <f>result!$Y54</f>
        <v>58</v>
      </c>
    </row>
    <row r="55" spans="3:4" x14ac:dyDescent="0.5">
      <c r="C55" s="1">
        <f>result!$F55</f>
        <v>9874524</v>
      </c>
      <c r="D55" s="1">
        <f>result!$Y55</f>
        <v>486186</v>
      </c>
    </row>
    <row r="56" spans="3:4" x14ac:dyDescent="0.5">
      <c r="C56" s="1">
        <f>result!$F56</f>
        <v>961770</v>
      </c>
      <c r="D56" s="1">
        <f>result!$Y56</f>
        <v>47038</v>
      </c>
    </row>
    <row r="57" spans="3:4" x14ac:dyDescent="0.5">
      <c r="C57" s="1">
        <f>result!$F57</f>
        <v>8968743</v>
      </c>
      <c r="D57" s="1">
        <f>result!$Y57</f>
        <v>389763</v>
      </c>
    </row>
    <row r="58" spans="3:4" x14ac:dyDescent="0.5">
      <c r="C58" s="1">
        <f>result!$F58</f>
        <v>260331</v>
      </c>
      <c r="D58" s="1">
        <f>result!$Y58</f>
        <v>14582</v>
      </c>
    </row>
    <row r="59" spans="3:4" x14ac:dyDescent="0.5">
      <c r="C59" s="1">
        <f>result!$F59</f>
        <v>115044</v>
      </c>
      <c r="D59" s="1">
        <f>result!$Y59</f>
        <v>5725</v>
      </c>
    </row>
    <row r="60" spans="3:4" x14ac:dyDescent="0.5">
      <c r="C60" s="1">
        <f>result!$F60</f>
        <v>13078551</v>
      </c>
      <c r="D60" s="1">
        <f>result!$Y60</f>
        <v>530231</v>
      </c>
    </row>
    <row r="61" spans="3:4" x14ac:dyDescent="0.5">
      <c r="C61" s="1">
        <f>result!$F61</f>
        <v>347443</v>
      </c>
      <c r="D61" s="1">
        <f>result!$Y61</f>
        <v>11999</v>
      </c>
    </row>
    <row r="62" spans="3:4" x14ac:dyDescent="0.5">
      <c r="C62" s="1">
        <f>result!$F62</f>
        <v>1258</v>
      </c>
      <c r="D62" s="1">
        <f>result!$Y62</f>
        <v>48</v>
      </c>
    </row>
    <row r="63" spans="3:4" x14ac:dyDescent="0.5">
      <c r="C63" s="1">
        <f>result!$F63</f>
        <v>3085</v>
      </c>
      <c r="D63" s="1">
        <f>result!$Y63</f>
        <v>218</v>
      </c>
    </row>
    <row r="64" spans="3:4" x14ac:dyDescent="0.5">
      <c r="C64" s="1">
        <f>result!$F64</f>
        <v>2739422</v>
      </c>
      <c r="D64" s="1">
        <f>result!$Y64</f>
        <v>151034</v>
      </c>
    </row>
    <row r="65" spans="3:4" x14ac:dyDescent="0.5">
      <c r="C65" s="1">
        <f>result!$F65</f>
        <v>750664</v>
      </c>
      <c r="D65" s="1">
        <f>result!$Y65</f>
        <v>33586</v>
      </c>
    </row>
    <row r="66" spans="3:4" x14ac:dyDescent="0.5">
      <c r="C66" s="1">
        <f>result!$F66</f>
        <v>109660</v>
      </c>
      <c r="D66" s="1">
        <f>result!$Y66</f>
        <v>481</v>
      </c>
    </row>
    <row r="67" spans="3:4" x14ac:dyDescent="0.5">
      <c r="C67" s="1">
        <f>result!$F67</f>
        <v>7517</v>
      </c>
      <c r="D67" s="1">
        <f>result!$Y67</f>
        <v>396</v>
      </c>
    </row>
    <row r="68" spans="3:4" x14ac:dyDescent="0.5">
      <c r="C68" s="1">
        <f>result!$F68</f>
        <v>1172314</v>
      </c>
      <c r="D68" s="1">
        <f>result!$Y68</f>
        <v>62422</v>
      </c>
    </row>
    <row r="69" spans="3:4" x14ac:dyDescent="0.5">
      <c r="C69" s="1">
        <f>result!$F69</f>
        <v>1141</v>
      </c>
      <c r="D69" s="1">
        <f>result!$Y69</f>
        <v>65</v>
      </c>
    </row>
    <row r="70" spans="3:4" x14ac:dyDescent="0.5">
      <c r="C70" s="1">
        <f>result!$F70</f>
        <v>752912</v>
      </c>
      <c r="D70" s="1">
        <f>result!$Y70</f>
        <v>33768</v>
      </c>
    </row>
    <row r="71" spans="3:4" x14ac:dyDescent="0.5">
      <c r="C71" s="1">
        <f>result!$F71</f>
        <v>745512</v>
      </c>
      <c r="D71" s="1">
        <f>result!$Y71</f>
        <v>12346</v>
      </c>
    </row>
    <row r="72" spans="3:4" x14ac:dyDescent="0.5">
      <c r="C72" s="1">
        <f>result!$F72</f>
        <v>446461</v>
      </c>
      <c r="D72" s="1">
        <f>result!$Y72</f>
        <v>17465</v>
      </c>
    </row>
    <row r="73" spans="3:4" x14ac:dyDescent="0.5">
      <c r="C73" s="1">
        <f>result!$F73</f>
        <v>364904</v>
      </c>
      <c r="D73" s="1">
        <f>result!$Y73</f>
        <v>18942</v>
      </c>
    </row>
    <row r="74" spans="3:4" x14ac:dyDescent="0.5">
      <c r="C74" s="1">
        <f>result!$F74</f>
        <v>4809</v>
      </c>
      <c r="D74" s="1">
        <f>result!$Y74</f>
        <v>161</v>
      </c>
    </row>
    <row r="75" spans="3:4" x14ac:dyDescent="0.5">
      <c r="C75" s="1">
        <f>result!$F75</f>
        <v>19472092</v>
      </c>
      <c r="D75" s="1">
        <f>result!$Y75</f>
        <v>791803</v>
      </c>
    </row>
    <row r="76" spans="3:4" x14ac:dyDescent="0.5">
      <c r="C76" s="1">
        <f>result!$F76</f>
        <v>853654</v>
      </c>
      <c r="D76" s="1">
        <f>result!$Y76</f>
        <v>46172</v>
      </c>
    </row>
    <row r="77" spans="3:4" x14ac:dyDescent="0.5">
      <c r="C77" s="1">
        <f>result!$F77</f>
        <v>22914</v>
      </c>
      <c r="D77" s="1">
        <f>result!$Y77</f>
        <v>1131</v>
      </c>
    </row>
    <row r="78" spans="3:4" x14ac:dyDescent="0.5">
      <c r="C78" s="1">
        <f>result!$F78</f>
        <v>48514</v>
      </c>
      <c r="D78" s="1">
        <f>result!$Y78</f>
        <v>2422</v>
      </c>
    </row>
    <row r="79" spans="3:4" x14ac:dyDescent="0.5">
      <c r="C79" s="1">
        <f>result!$F79</f>
        <v>3362</v>
      </c>
      <c r="D79" s="1">
        <f>result!$Y79</f>
        <v>187</v>
      </c>
    </row>
    <row r="80" spans="3:4" x14ac:dyDescent="0.5">
      <c r="C80" s="1">
        <f>result!$F80</f>
        <v>1226</v>
      </c>
      <c r="D80" s="1">
        <f>result!$Y80</f>
        <v>55</v>
      </c>
    </row>
    <row r="81" spans="3:4" x14ac:dyDescent="0.5">
      <c r="C81" s="1">
        <f>result!$F81</f>
        <v>11463</v>
      </c>
      <c r="D81" s="1">
        <f>result!$Y81</f>
        <v>660</v>
      </c>
    </row>
    <row r="82" spans="3:4" x14ac:dyDescent="0.5">
      <c r="C82" s="1">
        <f>result!$F82</f>
        <v>125719</v>
      </c>
      <c r="D82" s="1">
        <f>result!$Y82</f>
        <v>6948</v>
      </c>
    </row>
    <row r="83" spans="3:4" x14ac:dyDescent="0.5">
      <c r="C83" s="1">
        <f>result!$F83</f>
        <v>228303</v>
      </c>
      <c r="D83" s="1">
        <f>result!$Y83</f>
        <v>8262</v>
      </c>
    </row>
    <row r="84" spans="3:4" x14ac:dyDescent="0.5">
      <c r="C84" s="1">
        <f>result!$F84</f>
        <v>2829</v>
      </c>
      <c r="D84" s="1">
        <f>result!$Y84</f>
        <v>138</v>
      </c>
    </row>
    <row r="85" spans="3:4" x14ac:dyDescent="0.5">
      <c r="C85" s="1">
        <f>result!$F85</f>
        <v>57733</v>
      </c>
      <c r="D85" s="1">
        <f>result!$Y85</f>
        <v>2953</v>
      </c>
    </row>
    <row r="86" spans="3:4" x14ac:dyDescent="0.5">
      <c r="C86" s="1">
        <f>result!$F86</f>
        <v>3210</v>
      </c>
      <c r="D86" s="1">
        <f>result!$Y86</f>
        <v>153</v>
      </c>
    </row>
    <row r="87" spans="3:4" x14ac:dyDescent="0.5">
      <c r="C87" s="1">
        <f>result!$F87</f>
        <v>1924713</v>
      </c>
      <c r="D87" s="1">
        <f>result!$Y87</f>
        <v>96872</v>
      </c>
    </row>
    <row r="88" spans="3:4" x14ac:dyDescent="0.5">
      <c r="C88" s="1">
        <f>result!$F88</f>
        <v>5049</v>
      </c>
      <c r="D88" s="1">
        <f>result!$Y88</f>
        <v>363</v>
      </c>
    </row>
    <row r="89" spans="3:4" x14ac:dyDescent="0.5">
      <c r="C89" s="1">
        <f>result!$F89</f>
        <v>3341</v>
      </c>
      <c r="D89" s="1">
        <f>result!$Y89</f>
        <v>139</v>
      </c>
    </row>
    <row r="90" spans="3:4" x14ac:dyDescent="0.5">
      <c r="C90" s="1">
        <f>result!$F90</f>
        <v>7973</v>
      </c>
      <c r="D90" s="1">
        <f>result!$Y90</f>
        <v>508</v>
      </c>
    </row>
    <row r="91" spans="3:4" x14ac:dyDescent="0.5">
      <c r="C91" s="1">
        <f>result!$F91</f>
        <v>1784585</v>
      </c>
      <c r="D91" s="1">
        <f>result!$Y91</f>
        <v>36369</v>
      </c>
    </row>
    <row r="92" spans="3:4" x14ac:dyDescent="0.5">
      <c r="C92" s="1">
        <f>result!$F92</f>
        <v>5106403</v>
      </c>
      <c r="D92" s="1">
        <f>result!$Y92</f>
        <v>149085</v>
      </c>
    </row>
    <row r="93" spans="3:4" x14ac:dyDescent="0.5">
      <c r="C93" s="1">
        <f>result!$F93</f>
        <v>2293</v>
      </c>
      <c r="D93" s="1">
        <f>result!$Y93</f>
        <v>114</v>
      </c>
    </row>
    <row r="94" spans="3:4" x14ac:dyDescent="0.5">
      <c r="C94" s="1">
        <f>result!$F94</f>
        <v>395161</v>
      </c>
      <c r="D94" s="1">
        <f>result!$Y94</f>
        <v>23263</v>
      </c>
    </row>
    <row r="95" spans="3:4" x14ac:dyDescent="0.5">
      <c r="C95" s="1">
        <f>result!$F95</f>
        <v>9797883</v>
      </c>
      <c r="D95" s="1">
        <f>result!$Y95</f>
        <v>485906</v>
      </c>
    </row>
    <row r="96" spans="3:4" x14ac:dyDescent="0.5">
      <c r="C96" s="1">
        <f>result!$F96</f>
        <v>17106</v>
      </c>
      <c r="D96" s="1">
        <f>result!$Y96</f>
        <v>305</v>
      </c>
    </row>
    <row r="97" spans="3:4" x14ac:dyDescent="0.5">
      <c r="C97" s="1">
        <f>result!$F97</f>
        <v>2680458</v>
      </c>
      <c r="D97" s="1">
        <f>result!$Y97</f>
        <v>134949</v>
      </c>
    </row>
    <row r="98" spans="3:4" x14ac:dyDescent="0.5">
      <c r="C98" s="1">
        <f>result!$F98</f>
        <v>3336617</v>
      </c>
      <c r="D98" s="1">
        <f>result!$Y98</f>
        <v>169404</v>
      </c>
    </row>
    <row r="99" spans="3:4" x14ac:dyDescent="0.5">
      <c r="C99" s="1">
        <f>result!$F99</f>
        <v>8607707</v>
      </c>
      <c r="D99" s="1">
        <f>result!$Y99</f>
        <v>372071</v>
      </c>
    </row>
    <row r="100" spans="3:4" x14ac:dyDescent="0.5">
      <c r="C100" s="1">
        <f>result!$F100</f>
        <v>1120</v>
      </c>
      <c r="D100" s="1">
        <f>result!$Y100</f>
        <v>51</v>
      </c>
    </row>
    <row r="101" spans="3:4" x14ac:dyDescent="0.5">
      <c r="C101" s="1">
        <f>result!$F101</f>
        <v>610</v>
      </c>
      <c r="D101" s="1">
        <f>result!$Y101</f>
        <v>40</v>
      </c>
    </row>
    <row r="102" spans="3:4" x14ac:dyDescent="0.5">
      <c r="C102" s="1">
        <f>result!$F102</f>
        <v>682</v>
      </c>
      <c r="D102" s="1">
        <f>result!$Y102</f>
        <v>55</v>
      </c>
    </row>
    <row r="103" spans="3:4" x14ac:dyDescent="0.5">
      <c r="C103" s="1">
        <f>result!$F103</f>
        <v>77900</v>
      </c>
      <c r="D103" s="1">
        <f>result!$Y103</f>
        <v>4442</v>
      </c>
    </row>
    <row r="104" spans="3:4" x14ac:dyDescent="0.5">
      <c r="C104" s="1">
        <f>result!$F104</f>
        <v>14668</v>
      </c>
      <c r="D104" s="1">
        <f>result!$Y104</f>
        <v>864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result</vt:lpstr>
      <vt:lpstr>IFC File Size IPFS File Count </vt:lpstr>
      <vt:lpstr>ifcOWL triples IPFS File 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Jyrki Oraskari</cp:lastModifiedBy>
  <dcterms:created xsi:type="dcterms:W3CDTF">2019-06-03T15:05:56Z</dcterms:created>
  <dcterms:modified xsi:type="dcterms:W3CDTF">2019-06-12T23:20:55Z</dcterms:modified>
</cp:coreProperties>
</file>