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Proyecto_ADSI\app\app_documentacion\4to_tri\Informe de costos\"/>
    </mc:Choice>
  </mc:AlternateContent>
  <xr:revisionPtr revIDLastSave="0" documentId="13_ncr:1_{8B11634B-7985-40E6-B218-7B370C1B2B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mun., honor., incent." sheetId="1" r:id="rId1"/>
    <sheet name="Subcontratos" sheetId="2" r:id="rId2"/>
    <sheet name="Capacitación" sheetId="3" r:id="rId3"/>
    <sheet name="Pasajes y viáticos" sheetId="4" r:id="rId4"/>
    <sheet name="Equipos e infra" sheetId="5" r:id="rId5"/>
    <sheet name="Software, fungibles" sheetId="6" r:id="rId6"/>
    <sheet name="Otros" sheetId="7" r:id="rId7"/>
    <sheet name="TOTAL" sheetId="8" r:id="rId8"/>
  </sheets>
  <calcPr calcId="191029"/>
  <extLst>
    <ext uri="GoogleSheetsCustomDataVersion1">
      <go:sheetsCustomData xmlns:go="http://customooxmlschemas.google.com/" r:id="rId12" roundtripDataSignature="AMtx7mhg5PO+EOZxarNcp6yBWMEZ7f0vyA=="/>
    </ext>
  </extLst>
</workbook>
</file>

<file path=xl/calcChain.xml><?xml version="1.0" encoding="utf-8"?>
<calcChain xmlns="http://schemas.openxmlformats.org/spreadsheetml/2006/main">
  <c r="C18" i="8" l="1"/>
  <c r="D17" i="8"/>
  <c r="C17" i="8"/>
  <c r="B17" i="8" s="1"/>
  <c r="F15" i="8"/>
  <c r="C13" i="8"/>
  <c r="H68" i="7"/>
  <c r="F19" i="8" s="1"/>
  <c r="G68" i="7"/>
  <c r="E19" i="8" s="1"/>
  <c r="F68" i="7"/>
  <c r="D19" i="8" s="1"/>
  <c r="E68" i="7"/>
  <c r="C19" i="8" s="1"/>
  <c r="D67" i="7"/>
  <c r="D66" i="7"/>
  <c r="D68" i="7" s="1"/>
  <c r="H53" i="7"/>
  <c r="F17" i="8" s="1"/>
  <c r="G53" i="7"/>
  <c r="E17" i="8" s="1"/>
  <c r="F53" i="7"/>
  <c r="E53" i="7"/>
  <c r="D52" i="7"/>
  <c r="D51" i="7"/>
  <c r="D50" i="7"/>
  <c r="D49" i="7"/>
  <c r="D53" i="7" s="1"/>
  <c r="H38" i="7"/>
  <c r="F18" i="8" s="1"/>
  <c r="G38" i="7"/>
  <c r="E18" i="8" s="1"/>
  <c r="F38" i="7"/>
  <c r="D18" i="8" s="1"/>
  <c r="D37" i="7"/>
  <c r="D36" i="7"/>
  <c r="D35" i="7"/>
  <c r="D34" i="7"/>
  <c r="D33" i="7"/>
  <c r="D32" i="7"/>
  <c r="D38" i="7" s="1"/>
  <c r="H24" i="7"/>
  <c r="F16" i="8" s="1"/>
  <c r="G24" i="7"/>
  <c r="E16" i="8" s="1"/>
  <c r="F24" i="7"/>
  <c r="D16" i="8" s="1"/>
  <c r="E24" i="7"/>
  <c r="C16" i="8" s="1"/>
  <c r="B16" i="8" s="1"/>
  <c r="D24" i="7"/>
  <c r="D23" i="7"/>
  <c r="D22" i="7"/>
  <c r="D21" i="7"/>
  <c r="H11" i="7"/>
  <c r="G11" i="7"/>
  <c r="E15" i="8" s="1"/>
  <c r="F11" i="7"/>
  <c r="D15" i="8" s="1"/>
  <c r="E11" i="7"/>
  <c r="C15" i="8" s="1"/>
  <c r="B15" i="8" s="1"/>
  <c r="D11" i="7"/>
  <c r="D10" i="7"/>
  <c r="D9" i="7"/>
  <c r="D8" i="7"/>
  <c r="D7" i="7"/>
  <c r="D6" i="7"/>
  <c r="H34" i="6"/>
  <c r="F14" i="8" s="1"/>
  <c r="G34" i="6"/>
  <c r="E14" i="8" s="1"/>
  <c r="F34" i="6"/>
  <c r="D14" i="8" s="1"/>
  <c r="E34" i="6"/>
  <c r="C14" i="8" s="1"/>
  <c r="B14" i="8" s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34" i="6" s="1"/>
  <c r="D19" i="6"/>
  <c r="H8" i="6"/>
  <c r="F13" i="8" s="1"/>
  <c r="G8" i="6"/>
  <c r="E13" i="8" s="1"/>
  <c r="F8" i="6"/>
  <c r="D13" i="8" s="1"/>
  <c r="D7" i="6"/>
  <c r="D6" i="6"/>
  <c r="D8" i="6" s="1"/>
  <c r="J31" i="5"/>
  <c r="F12" i="8" s="1"/>
  <c r="I31" i="5"/>
  <c r="E12" i="8" s="1"/>
  <c r="H31" i="5"/>
  <c r="D12" i="8" s="1"/>
  <c r="G31" i="5"/>
  <c r="C12" i="8" s="1"/>
  <c r="B12" i="8" s="1"/>
  <c r="F30" i="5"/>
  <c r="F29" i="5"/>
  <c r="F28" i="5"/>
  <c r="F27" i="5"/>
  <c r="F26" i="5"/>
  <c r="F25" i="5"/>
  <c r="F24" i="5"/>
  <c r="F23" i="5"/>
  <c r="F22" i="5"/>
  <c r="F21" i="5"/>
  <c r="F31" i="5" s="1"/>
  <c r="J12" i="5"/>
  <c r="F11" i="8" s="1"/>
  <c r="I12" i="5"/>
  <c r="E11" i="8" s="1"/>
  <c r="H12" i="5"/>
  <c r="D11" i="8" s="1"/>
  <c r="G12" i="5"/>
  <c r="C11" i="8" s="1"/>
  <c r="B11" i="8" s="1"/>
  <c r="F11" i="5"/>
  <c r="F10" i="5"/>
  <c r="F9" i="5"/>
  <c r="F8" i="5"/>
  <c r="F7" i="5"/>
  <c r="F6" i="5"/>
  <c r="F12" i="5" s="1"/>
  <c r="M15" i="4"/>
  <c r="F10" i="8" s="1"/>
  <c r="L15" i="4"/>
  <c r="E10" i="8" s="1"/>
  <c r="K15" i="4"/>
  <c r="D10" i="8" s="1"/>
  <c r="J15" i="4"/>
  <c r="C10" i="8" s="1"/>
  <c r="B10" i="8" s="1"/>
  <c r="H14" i="4"/>
  <c r="I14" i="4" s="1"/>
  <c r="E14" i="4"/>
  <c r="H13" i="4"/>
  <c r="E13" i="4"/>
  <c r="I13" i="4" s="1"/>
  <c r="H12" i="4"/>
  <c r="I12" i="4" s="1"/>
  <c r="E12" i="4"/>
  <c r="I11" i="4"/>
  <c r="H11" i="4"/>
  <c r="E11" i="4"/>
  <c r="H10" i="4"/>
  <c r="E10" i="4"/>
  <c r="I10" i="4" s="1"/>
  <c r="I9" i="4"/>
  <c r="H9" i="4"/>
  <c r="E9" i="4"/>
  <c r="H8" i="4"/>
  <c r="E8" i="4"/>
  <c r="I8" i="4" s="1"/>
  <c r="H7" i="4"/>
  <c r="H15" i="4" s="1"/>
  <c r="E7" i="4"/>
  <c r="I7" i="4" s="1"/>
  <c r="H6" i="4"/>
  <c r="I6" i="4" s="1"/>
  <c r="E6" i="4"/>
  <c r="I12" i="3"/>
  <c r="F9" i="8" s="1"/>
  <c r="H12" i="3"/>
  <c r="E9" i="8" s="1"/>
  <c r="G12" i="3"/>
  <c r="D9" i="8" s="1"/>
  <c r="F12" i="3"/>
  <c r="C9" i="8" s="1"/>
  <c r="B9" i="8" s="1"/>
  <c r="E12" i="3"/>
  <c r="G7" i="2"/>
  <c r="F8" i="8" s="1"/>
  <c r="F7" i="2"/>
  <c r="E8" i="8" s="1"/>
  <c r="E7" i="2"/>
  <c r="D8" i="8" s="1"/>
  <c r="D7" i="2"/>
  <c r="C8" i="8" s="1"/>
  <c r="C7" i="2"/>
  <c r="L21" i="1"/>
  <c r="F7" i="8" s="1"/>
  <c r="K21" i="1"/>
  <c r="E7" i="8" s="1"/>
  <c r="J21" i="1"/>
  <c r="D7" i="8" s="1"/>
  <c r="D20" i="8" s="1"/>
  <c r="I21" i="1"/>
  <c r="C7" i="8" s="1"/>
  <c r="E20" i="1"/>
  <c r="H20" i="1" s="1"/>
  <c r="E19" i="1"/>
  <c r="H19" i="1" s="1"/>
  <c r="E18" i="1"/>
  <c r="H18" i="1" s="1"/>
  <c r="E16" i="1"/>
  <c r="H16" i="1" s="1"/>
  <c r="H21" i="1" s="1"/>
  <c r="E20" i="8" l="1"/>
  <c r="B8" i="8"/>
  <c r="B18" i="8"/>
  <c r="B33" i="8"/>
  <c r="I15" i="4"/>
  <c r="B13" i="8"/>
  <c r="C20" i="8"/>
  <c r="B7" i="8"/>
  <c r="F20" i="8"/>
  <c r="B19" i="8"/>
  <c r="E15" i="4"/>
  <c r="B34" i="8" l="1"/>
  <c r="B20" i="8"/>
  <c r="C21" i="8"/>
  <c r="F21" i="8"/>
  <c r="B35" i="8" l="1"/>
  <c r="B36" i="8" s="1"/>
  <c r="D21" i="8"/>
  <c r="B21" i="8" s="1"/>
  <c r="E21" i="8"/>
</calcChain>
</file>

<file path=xl/sharedStrings.xml><?xml version="1.0" encoding="utf-8"?>
<sst xmlns="http://schemas.openxmlformats.org/spreadsheetml/2006/main" count="401" uniqueCount="144">
  <si>
    <t>DETALLE DE RECURSOS PARA EJECUTAR EL PROYECTO - SAIA</t>
  </si>
  <si>
    <t>INSTITUCION BENEFICIARIA :</t>
  </si>
  <si>
    <t>Centro tecnico automotriz S.A.S</t>
  </si>
  <si>
    <t>REMUNERACIONES, HONORARIOS E INCENTIVOS</t>
  </si>
  <si>
    <t>En HONORARIOS, INCENTIVOS Y REMUNERACIONES INDIQUE EL EQUIVALENTE A UNA JORNADA TOTAL EN LAS COLUMNAS, B,C o D, según corresponda</t>
  </si>
  <si>
    <t>En la columna F, "Dedicación al proyecto" indique el porcentaje de la jornada que se va a considerar y enla columna G, "Meses" indique la duración.</t>
  </si>
  <si>
    <t>En las columnas I, J o K, "Financiamiento" indique la fuente de financiamiento (Fondef financia Incentivos u Honorarios, no financia Remuneraciones. Empresas e Institución no financian incentivos)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</si>
  <si>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</si>
  <si>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</si>
  <si>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</si>
  <si>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</si>
  <si>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</si>
  <si>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</si>
  <si>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</si>
  <si>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FINANCIAMIENTO</t>
  </si>
  <si>
    <t>ITEM</t>
  </si>
  <si>
    <t>J. COMPLETA</t>
  </si>
  <si>
    <t>SUBTOTAL</t>
  </si>
  <si>
    <t>AL PROYECTO</t>
  </si>
  <si>
    <t>CONTRATAR</t>
  </si>
  <si>
    <t>PROYECTO</t>
  </si>
  <si>
    <t>INSTITUCIONAL</t>
  </si>
  <si>
    <t>EMPRESA U OTRA SOCIA CONTRAPARTE</t>
  </si>
  <si>
    <t>FONDEF</t>
  </si>
  <si>
    <t>M$/MES</t>
  </si>
  <si>
    <t>% DE JORNADA</t>
  </si>
  <si>
    <t>Nº</t>
  </si>
  <si>
    <t>M$</t>
  </si>
  <si>
    <t>INCREMENTAL (*)</t>
  </si>
  <si>
    <t>NO INCREMENTAL (*)</t>
  </si>
  <si>
    <t>Profesionales</t>
  </si>
  <si>
    <t>Ingeniero Programación y desarrollo (Asesoria)</t>
  </si>
  <si>
    <t>Técnicos</t>
  </si>
  <si>
    <t>Tecnólogo ADSI (Diseño WEB)</t>
  </si>
  <si>
    <t>Tecnólogo ADSI (Programador BACK-END)</t>
  </si>
  <si>
    <t>Tecnólogo ADSI (Admin BD)</t>
  </si>
  <si>
    <t>El monto total máximo de incentivos no deberá exceder el aporte institucional total de remuneraciones equivalentes</t>
  </si>
  <si>
    <t>SUBCONTRATOS</t>
  </si>
  <si>
    <t>COSTO</t>
  </si>
  <si>
    <t>Nombre de subcontrato</t>
  </si>
  <si>
    <t>OBJETIVO (DESCRIPCION)</t>
  </si>
  <si>
    <t>M/$</t>
  </si>
  <si>
    <t>conforme a programa de actividades</t>
  </si>
  <si>
    <t>Montaje de circuito cerrado de televisión</t>
  </si>
  <si>
    <t>Montar el CCTV en la oficina para monitoreo de seguridad</t>
  </si>
  <si>
    <t>CAPACITACIÓN</t>
  </si>
  <si>
    <t>DESTINO</t>
  </si>
  <si>
    <t>PERSONAL</t>
  </si>
  <si>
    <t>OBJETIVOS</t>
  </si>
  <si>
    <t>Institución capacitadora/</t>
  </si>
  <si>
    <t>Personal a capacitar (indicar función en</t>
  </si>
  <si>
    <t>nombre del programa</t>
  </si>
  <si>
    <t>el proyecto en caso de NN)</t>
  </si>
  <si>
    <t>PASAJES Y VIÁTICOS</t>
  </si>
  <si>
    <t>NUMERO DE</t>
  </si>
  <si>
    <t>VALOR</t>
  </si>
  <si>
    <t>VIÁTICOS</t>
  </si>
  <si>
    <t>CANTIDAD</t>
  </si>
  <si>
    <t>OBJETIVO DEL VIAJE</t>
  </si>
  <si>
    <t>PERSONA(S)</t>
  </si>
  <si>
    <t>UNITARIO</t>
  </si>
  <si>
    <t>PASAJE</t>
  </si>
  <si>
    <t>DIARIOS (miles</t>
  </si>
  <si>
    <t>DE DÍAS</t>
  </si>
  <si>
    <t>(M/$)</t>
  </si>
  <si>
    <t>QUE VIAJA(N)</t>
  </si>
  <si>
    <t>PASAJE (M/$)</t>
  </si>
  <si>
    <t xml:space="preserve"> (M/$)</t>
  </si>
  <si>
    <t>pesos diarios)</t>
  </si>
  <si>
    <t>EQUIPOS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</si>
  <si>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</si>
  <si>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</si>
  <si>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</si>
  <si>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</si>
  <si>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</si>
  <si>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</si>
  <si>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</si>
  <si>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</si>
  <si>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ThinkPad E14 3ra Gen - Black (AMD)</t>
  </si>
  <si>
    <t>Equipo Portatil Lenovo con AMD Ryzen 3 de 4 cores a 8 threads y disco de estado solido de 256 GB m2 con windows 10 pro y tarjeta grafica AMD Radeon</t>
  </si>
  <si>
    <t>IdeaCentre 3 23.8" AIO - White</t>
  </si>
  <si>
    <t>Equipo All in one para uso administrativo AMD ryzen   5  6 cores a 6threads 4GB ram 1TB HDD</t>
  </si>
  <si>
    <t>Impresora Epson L3160</t>
  </si>
  <si>
    <t>Impresora epson ecotank para impresión compartida via wifi</t>
  </si>
  <si>
    <t>Telefono panasonic kx-t 7700</t>
  </si>
  <si>
    <t>Telefonos para la conexión del servicio de etb</t>
  </si>
  <si>
    <t xml:space="preserve">DVR </t>
  </si>
  <si>
    <t>Dispositivo central de un CCTV importante para la seguridad de la oficina</t>
  </si>
  <si>
    <t>Camaras</t>
  </si>
  <si>
    <t>Camaras que seran designadas en lugares estrategicos para monitoear la oficina</t>
  </si>
  <si>
    <t>INFRAESTRUCTURA</t>
  </si>
  <si>
    <t>NOMBRE DE LA INFRAESTRUCTURA</t>
  </si>
  <si>
    <t>O HABILITACIÓNM$/UNIDAD</t>
  </si>
  <si>
    <t>Microsoft Azure Estimate</t>
  </si>
  <si>
    <t>Tu estimacion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</si>
  <si>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</si>
  <si>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</si>
  <si>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</si>
  <si>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</si>
  <si>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</si>
  <si>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</si>
  <si>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</si>
  <si>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Computo</t>
  </si>
  <si>
    <t>Virtual Machines</t>
  </si>
  <si>
    <t>West US 3</t>
  </si>
  <si>
    <t>1 A2 v2 (2 vCPUs, 4 GB RAM) x 31 Days (Pay as you go), Linux, On Demand (1 year reserved); 0 managed disks – S4, 100 transaction units; Inter Region transfer type, 5 GB outbound data transfer from West US 3 to East Asia</t>
  </si>
  <si>
    <t>$56.59</t>
  </si>
  <si>
    <t>$420.04</t>
  </si>
  <si>
    <t>Amazon EC2</t>
  </si>
  <si>
    <t>SAIA</t>
  </si>
  <si>
    <t>US East (Ohio)</t>
  </si>
  <si>
    <r>
      <rPr>
        <b/>
        <sz val="11"/>
        <color theme="1"/>
        <rFont val="Arial"/>
      </rPr>
      <t>Sistema operativo:</t>
    </r>
    <r>
      <rPr>
        <sz val="11"/>
        <color theme="1"/>
        <rFont val="Arial"/>
      </rPr>
      <t xml:space="preserve"> (Linux), </t>
    </r>
    <r>
      <rPr>
        <b/>
        <sz val="11"/>
        <color theme="1"/>
        <rFont val="Arial"/>
      </rPr>
      <t>Cantidad:</t>
    </r>
    <r>
      <rPr>
        <sz val="11"/>
        <color theme="1"/>
        <rFont val="Arial"/>
      </rPr>
      <t xml:space="preserve"> (1), </t>
    </r>
    <r>
      <rPr>
        <b/>
        <sz val="11"/>
        <color theme="1"/>
        <rFont val="Arial"/>
      </rPr>
      <t>Estrategia deprecios:</t>
    </r>
    <r>
      <rPr>
        <sz val="11"/>
        <color theme="1"/>
        <rFont val="Arial"/>
      </rPr>
      <t xml:space="preserve"> (EC2 Instance Savings Plan por 3 años Sin pagos iniciales), </t>
    </r>
    <r>
      <rPr>
        <b/>
        <sz val="11"/>
        <color theme="1"/>
        <rFont val="Arial"/>
      </rPr>
      <t>Cantidad de al macenamiento:</t>
    </r>
    <r>
      <rPr>
        <sz val="11"/>
        <color theme="1"/>
        <rFont val="Arial"/>
      </rPr>
      <t xml:space="preserve"> (3 TB), </t>
    </r>
    <r>
      <rPr>
        <b/>
        <sz val="11"/>
        <color theme="1"/>
        <rFont val="Arial"/>
      </rPr>
      <t>Tipo de instancia:</t>
    </r>
    <r>
      <rPr>
        <sz val="11"/>
        <color theme="1"/>
        <rFont val="Arial"/>
      </rPr>
      <t xml:space="preserve"> (t4g.2xlarge)</t>
    </r>
  </si>
  <si>
    <t>$222,99 USD</t>
  </si>
  <si>
    <t>$2675,88</t>
  </si>
  <si>
    <t>Google Cloud</t>
  </si>
  <si>
    <t>Santiago</t>
  </si>
  <si>
    <r>
      <rPr>
        <b/>
        <sz val="11"/>
        <color theme="1"/>
        <rFont val="Arial"/>
      </rPr>
      <t>Commitment v1</t>
    </r>
    <r>
      <rPr>
        <sz val="11"/>
        <color theme="1"/>
        <rFont val="Arial"/>
      </rPr>
      <t xml:space="preserve">: E2 Cpu in Santiago for 3 Year,5840,southamerica-west1,6F81-5844-456A,ACA7-B502-4924,CP-COMPUTEENGINE-VMIMAGE-E2-STANDARD-8,0.014035758,81.96882672000001
</t>
    </r>
    <r>
      <rPr>
        <b/>
        <sz val="11"/>
        <color theme="1"/>
        <rFont val="Arial"/>
      </rPr>
      <t>Numeros de instancias:</t>
    </r>
    <r>
      <rPr>
        <sz val="11"/>
        <color theme="1"/>
        <rFont val="Arial"/>
      </rPr>
      <t xml:space="preserve">
1                                                   </t>
    </r>
    <r>
      <rPr>
        <b/>
        <sz val="11"/>
        <color theme="1"/>
        <rFont val="Arial"/>
      </rPr>
      <t>These instances are for:</t>
    </r>
    <r>
      <rPr>
        <sz val="11"/>
        <color theme="1"/>
        <rFont val="Arial"/>
      </rPr>
      <t xml:space="preserve">
Free: Debian, CentOS, CoreOS, Ubuntu or BYOL (Bring Your Own License)
</t>
    </r>
    <r>
      <rPr>
        <b/>
        <sz val="11"/>
        <color theme="1"/>
        <rFont val="Arial"/>
      </rPr>
      <t>Modelo de aprovisionamiento:</t>
    </r>
    <r>
      <rPr>
        <sz val="11"/>
        <color theme="1"/>
        <rFont val="Arial"/>
      </rPr>
      <t xml:space="preserve">
Regular
</t>
    </r>
    <r>
      <rPr>
        <b/>
        <sz val="11"/>
        <color theme="1"/>
        <rFont val="Arial"/>
      </rPr>
      <t>Familia de máquinas:</t>
    </r>
    <r>
      <rPr>
        <sz val="11"/>
        <color theme="1"/>
        <rFont val="Arial"/>
      </rPr>
      <t xml:space="preserve">
General purpose
</t>
    </r>
    <r>
      <rPr>
        <b/>
        <sz val="11"/>
        <color theme="1"/>
        <rFont val="Arial"/>
      </rPr>
      <t>Series:</t>
    </r>
    <r>
      <rPr>
        <sz val="11"/>
        <color theme="1"/>
        <rFont val="Arial"/>
      </rPr>
      <t xml:space="preserve">
E2
</t>
    </r>
    <r>
      <rPr>
        <b/>
        <sz val="11"/>
        <color theme="1"/>
        <rFont val="Arial"/>
      </rPr>
      <t>Tipo de máquina:</t>
    </r>
    <r>
      <rPr>
        <sz val="11"/>
        <color theme="1"/>
        <rFont val="Arial"/>
      </rPr>
      <t xml:space="preserve">
e2-standard-8 (vCPUs: 8, RAM: 32GB)
</t>
    </r>
    <r>
      <rPr>
        <b/>
        <sz val="11"/>
        <color theme="1"/>
        <rFont val="Arial"/>
      </rPr>
      <t>Hilos por núcleo:</t>
    </r>
    <r>
      <rPr>
        <sz val="11"/>
        <color theme="1"/>
        <rFont val="Arial"/>
      </rPr>
      <t xml:space="preserve">
2 threads per core
</t>
    </r>
    <r>
      <rPr>
        <b/>
        <sz val="11"/>
        <color theme="1"/>
        <rFont val="Arial"/>
      </rPr>
      <t>Tipo de disco de arranque:</t>
    </r>
    <r>
      <rPr>
        <sz val="11"/>
        <color theme="1"/>
        <rFont val="Arial"/>
      </rPr>
      <t xml:space="preserve">
Balanced persistent disk</t>
    </r>
  </si>
  <si>
    <t>125.92 USD</t>
  </si>
  <si>
    <t>$1511.04</t>
  </si>
  <si>
    <t>SOFTWARE</t>
  </si>
  <si>
    <t>Licencia de office 365 Bussines (Por los 2 años de proyecto)</t>
  </si>
  <si>
    <t>Licencia Norton premium (por los 2 años de proyecto)</t>
  </si>
  <si>
    <t>FUNGIBLES</t>
  </si>
  <si>
    <t>PUBLICACIONES Y SEMINARIOS</t>
  </si>
  <si>
    <t>PROPIEDAD INTELECTUAL</t>
  </si>
  <si>
    <t>GASTOS GENERALES E IMPREVISTOS</t>
  </si>
  <si>
    <t>Arriendo oficina</t>
  </si>
  <si>
    <t>Servicios Publicos</t>
  </si>
  <si>
    <t>Servicio de internet</t>
  </si>
  <si>
    <t>Papeleria</t>
  </si>
  <si>
    <t>Elementos de aseo</t>
  </si>
  <si>
    <t>Presupuesto de imprevistos</t>
  </si>
  <si>
    <t>GASTOS COMUNES</t>
  </si>
  <si>
    <t>GASTOS DE ADMINISTRACIÓN SUPERIOR</t>
  </si>
  <si>
    <t>COSTO TOTAL DEL PROYECTO</t>
  </si>
  <si>
    <t>HONORARIOS, INCENTIVOS, REMUNERACIONES</t>
  </si>
  <si>
    <t>Total Incentivos Menor a Total Remuneraciones</t>
  </si>
  <si>
    <t>PORCENTAJE</t>
  </si>
  <si>
    <t>Aportes Empresas y Otras Socias Contrap.</t>
  </si>
  <si>
    <t>Monto (M$)</t>
  </si>
  <si>
    <t>Aporte Incremental</t>
  </si>
  <si>
    <t>Aporte No Incremental</t>
  </si>
  <si>
    <t>Total</t>
  </si>
  <si>
    <t>Porcentaje de aporte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</si>
</sst>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"/>
    <numFmt numFmtId="165" formatCode="_-&quot;XDR&quot;* #,##0.00_-;\-&quot;XDR&quot;* #,##0.00_-;_-&quot;XDR&quot;* &quot;-&quot;??_-;_-@"/>
    <numFmt numFmtId="166" formatCode="&quot;$&quot;\ #,##0"/>
  </numFmts>
  <fonts count="24">
    <font>
      <sz val="10"/>
      <color rgb="FF000000"/>
      <name val="Arial"/>
      <scheme val="minor"/>
    </font>
    <font>
      <b/>
      <sz val="12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</font>
    <font>
      <sz val="6"/>
      <color theme="1"/>
      <name val="Arial"/>
    </font>
    <font>
      <sz val="10"/>
      <name val="Arial"/>
    </font>
    <font>
      <sz val="11"/>
      <color theme="1"/>
      <name val="Calibri"/>
    </font>
    <font>
      <b/>
      <sz val="10"/>
      <color rgb="FF000000"/>
      <name val="Arial"/>
    </font>
    <font>
      <b/>
      <sz val="10"/>
      <color rgb="FF3366FF"/>
      <name val="Arial"/>
    </font>
    <font>
      <sz val="8"/>
      <color theme="1"/>
      <name val="Arial"/>
    </font>
    <font>
      <sz val="10"/>
      <color rgb="FF000000"/>
      <name val="Arial"/>
    </font>
    <font>
      <sz val="10"/>
      <color rgb="FF3366FF"/>
      <name val="Arial"/>
    </font>
    <font>
      <b/>
      <strike/>
      <sz val="9"/>
      <color rgb="FF3366FF"/>
      <name val="Arial"/>
    </font>
    <font>
      <b/>
      <sz val="14"/>
      <color theme="1"/>
      <name val="&quot;Segoe UI Light&quot;"/>
    </font>
    <font>
      <sz val="11"/>
      <color theme="1"/>
      <name val="&quot;Segoe UI Light&quot;"/>
    </font>
    <font>
      <b/>
      <sz val="11"/>
      <color theme="1"/>
      <name val="&quot;Segoe UI Light&quot;"/>
    </font>
    <font>
      <sz val="11"/>
      <color theme="1"/>
      <name val="Arial"/>
    </font>
    <font>
      <b/>
      <sz val="8"/>
      <color rgb="FF3366FF"/>
      <name val="Arial"/>
    </font>
    <font>
      <sz val="10"/>
      <color theme="1"/>
      <name val="Arial"/>
      <scheme val="minor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EBF7"/>
        <bgColor rgb="FFDDEBF7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9" xfId="0" applyFont="1" applyBorder="1"/>
    <xf numFmtId="0" fontId="7" fillId="0" borderId="0" xfId="0" applyFont="1"/>
    <xf numFmtId="0" fontId="7" fillId="0" borderId="10" xfId="0" applyFont="1" applyBorder="1"/>
    <xf numFmtId="164" fontId="7" fillId="0" borderId="10" xfId="0" applyNumberFormat="1" applyFont="1" applyBorder="1"/>
    <xf numFmtId="9" fontId="7" fillId="0" borderId="10" xfId="0" applyNumberFormat="1" applyFont="1" applyBorder="1"/>
    <xf numFmtId="165" fontId="7" fillId="0" borderId="0" xfId="0" applyNumberFormat="1" applyFont="1"/>
    <xf numFmtId="164" fontId="7" fillId="0" borderId="0" xfId="0" applyNumberFormat="1" applyFont="1"/>
    <xf numFmtId="165" fontId="10" fillId="2" borderId="11" xfId="0" applyNumberFormat="1" applyFont="1" applyFill="1" applyBorder="1"/>
    <xf numFmtId="0" fontId="7" fillId="0" borderId="12" xfId="0" applyFont="1" applyBorder="1"/>
    <xf numFmtId="164" fontId="3" fillId="0" borderId="10" xfId="0" applyNumberFormat="1" applyFont="1" applyBorder="1"/>
    <xf numFmtId="0" fontId="3" fillId="0" borderId="10" xfId="0" applyFont="1" applyBorder="1"/>
    <xf numFmtId="0" fontId="11" fillId="0" borderId="0" xfId="0" applyFont="1"/>
    <xf numFmtId="0" fontId="12" fillId="0" borderId="0" xfId="0" applyFont="1"/>
    <xf numFmtId="0" fontId="7" fillId="0" borderId="5" xfId="0" applyFont="1" applyBorder="1" applyAlignment="1">
      <alignment horizontal="center"/>
    </xf>
    <xf numFmtId="0" fontId="7" fillId="0" borderId="7" xfId="0" applyFont="1" applyBorder="1"/>
    <xf numFmtId="0" fontId="13" fillId="0" borderId="10" xfId="0" applyFont="1" applyBorder="1"/>
    <xf numFmtId="166" fontId="7" fillId="0" borderId="10" xfId="0" applyNumberFormat="1" applyFont="1" applyBorder="1"/>
    <xf numFmtId="166" fontId="3" fillId="0" borderId="10" xfId="0" applyNumberFormat="1" applyFont="1" applyBorder="1"/>
    <xf numFmtId="0" fontId="14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 applyAlignment="1">
      <alignment horizontal="center"/>
    </xf>
    <xf numFmtId="0" fontId="13" fillId="0" borderId="2" xfId="0" applyFont="1" applyBorder="1"/>
    <xf numFmtId="0" fontId="13" fillId="0" borderId="1" xfId="0" applyFont="1" applyBorder="1"/>
    <xf numFmtId="0" fontId="7" fillId="0" borderId="14" xfId="0" applyFont="1" applyBorder="1"/>
    <xf numFmtId="0" fontId="3" fillId="0" borderId="14" xfId="0" applyFont="1" applyBorder="1"/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4" fontId="13" fillId="0" borderId="10" xfId="0" applyNumberFormat="1" applyFont="1" applyBorder="1"/>
    <xf numFmtId="166" fontId="13" fillId="0" borderId="10" xfId="0" applyNumberFormat="1" applyFont="1" applyBorder="1"/>
    <xf numFmtId="0" fontId="5" fillId="0" borderId="10" xfId="0" applyFont="1" applyBorder="1"/>
    <xf numFmtId="0" fontId="13" fillId="0" borderId="0" xfId="0" applyFont="1"/>
    <xf numFmtId="0" fontId="7" fillId="0" borderId="1" xfId="0" applyFont="1" applyBorder="1" applyAlignment="1">
      <alignment horizontal="right"/>
    </xf>
    <xf numFmtId="0" fontId="13" fillId="0" borderId="5" xfId="0" applyFont="1" applyBorder="1"/>
    <xf numFmtId="166" fontId="13" fillId="0" borderId="10" xfId="0" applyNumberFormat="1" applyFont="1" applyBorder="1" applyAlignment="1">
      <alignment vertical="center" wrapText="1"/>
    </xf>
    <xf numFmtId="3" fontId="13" fillId="0" borderId="10" xfId="0" applyNumberFormat="1" applyFont="1" applyBorder="1"/>
    <xf numFmtId="166" fontId="13" fillId="0" borderId="10" xfId="0" applyNumberFormat="1" applyFont="1" applyBorder="1" applyAlignment="1">
      <alignment wrapText="1"/>
    </xf>
    <xf numFmtId="0" fontId="18" fillId="0" borderId="1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5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6" xfId="0" applyFont="1" applyBorder="1" applyAlignment="1">
      <alignment vertical="top"/>
    </xf>
    <xf numFmtId="0" fontId="18" fillId="0" borderId="16" xfId="0" applyFont="1" applyBorder="1" applyAlignment="1">
      <alignment vertical="top"/>
    </xf>
    <xf numFmtId="0" fontId="18" fillId="0" borderId="16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19" fillId="3" borderId="10" xfId="0" applyFont="1" applyFill="1" applyBorder="1" applyAlignment="1">
      <alignment vertical="top"/>
    </xf>
    <xf numFmtId="0" fontId="19" fillId="3" borderId="7" xfId="0" applyFont="1" applyFill="1" applyBorder="1" applyAlignment="1">
      <alignment vertical="top"/>
    </xf>
    <xf numFmtId="0" fontId="19" fillId="3" borderId="7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18" fillId="0" borderId="10" xfId="0" applyFont="1" applyBorder="1" applyAlignment="1">
      <alignment vertical="top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0" xfId="0" applyFont="1" applyAlignment="1">
      <alignment vertical="top"/>
    </xf>
    <xf numFmtId="3" fontId="18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0" fontId="19" fillId="3" borderId="10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center"/>
    </xf>
    <xf numFmtId="0" fontId="21" fillId="0" borderId="0" xfId="0" applyFont="1"/>
    <xf numFmtId="0" fontId="7" fillId="0" borderId="15" xfId="0" applyFont="1" applyBorder="1" applyAlignment="1">
      <alignment horizontal="center"/>
    </xf>
    <xf numFmtId="0" fontId="13" fillId="0" borderId="3" xfId="0" applyFont="1" applyBorder="1"/>
    <xf numFmtId="0" fontId="22" fillId="0" borderId="0" xfId="0" applyFont="1"/>
    <xf numFmtId="0" fontId="7" fillId="0" borderId="9" xfId="0" applyFont="1" applyBorder="1"/>
    <xf numFmtId="0" fontId="3" fillId="0" borderId="5" xfId="0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9" fontId="7" fillId="0" borderId="0" xfId="0" applyNumberFormat="1" applyFont="1"/>
    <xf numFmtId="0" fontId="3" fillId="0" borderId="1" xfId="0" applyFont="1" applyBorder="1" applyAlignment="1">
      <alignment horizontal="center"/>
    </xf>
    <xf numFmtId="3" fontId="7" fillId="0" borderId="10" xfId="0" applyNumberFormat="1" applyFont="1" applyBorder="1"/>
    <xf numFmtId="0" fontId="8" fillId="0" borderId="1" xfId="0" applyFont="1" applyBorder="1" applyAlignment="1">
      <alignment horizontal="center"/>
    </xf>
    <xf numFmtId="0" fontId="9" fillId="0" borderId="3" xfId="0" applyFont="1" applyBorder="1"/>
    <xf numFmtId="0" fontId="17" fillId="0" borderId="9" xfId="0" applyFont="1" applyBorder="1" applyAlignment="1">
      <alignment vertical="top"/>
    </xf>
    <xf numFmtId="0" fontId="9" fillId="0" borderId="12" xfId="0" applyFont="1" applyBorder="1"/>
    <xf numFmtId="0" fontId="9" fillId="0" borderId="14" xfId="0" applyFont="1" applyBorder="1"/>
    <xf numFmtId="0" fontId="1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9" fillId="0" borderId="15" xfId="0" applyFont="1" applyBorder="1"/>
    <xf numFmtId="0" fontId="9" fillId="0" borderId="6" xfId="0" applyFont="1" applyBorder="1"/>
    <xf numFmtId="0" fontId="9" fillId="0" borderId="16" xfId="0" applyFont="1" applyBorder="1"/>
    <xf numFmtId="0" fontId="9" fillId="0" borderId="8" xfId="0" applyFont="1" applyBorder="1"/>
    <xf numFmtId="0" fontId="20" fillId="0" borderId="2" xfId="0" applyFont="1" applyBorder="1" applyAlignment="1">
      <alignment vertical="center"/>
    </xf>
    <xf numFmtId="0" fontId="9" fillId="0" borderId="5" xfId="0" applyFont="1" applyBorder="1"/>
    <xf numFmtId="0" fontId="9" fillId="0" borderId="7" xfId="0" applyFont="1" applyBorder="1"/>
    <xf numFmtId="0" fontId="18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tabSelected="1" workbookViewId="0">
      <selection activeCell="H21" sqref="H21"/>
    </sheetView>
  </sheetViews>
  <sheetFormatPr baseColWidth="10" defaultColWidth="12.5703125" defaultRowHeight="15" customHeight="1"/>
  <cols>
    <col min="1" max="1" width="39" customWidth="1"/>
    <col min="2" max="2" width="18.5703125" customWidth="1"/>
    <col min="3" max="3" width="13.28515625" customWidth="1"/>
    <col min="4" max="4" width="12.85546875" customWidth="1"/>
    <col min="5" max="5" width="14.28515625" customWidth="1"/>
    <col min="6" max="6" width="12.140625" customWidth="1"/>
    <col min="7" max="7" width="8.42578125" customWidth="1"/>
    <col min="8" max="8" width="16.5703125" customWidth="1"/>
    <col min="9" max="9" width="18.140625" customWidth="1"/>
    <col min="10" max="11" width="11.85546875" customWidth="1"/>
    <col min="12" max="26" width="10.5703125" customWidth="1"/>
  </cols>
  <sheetData>
    <row r="1" spans="1:26" ht="12.75" customHeight="1">
      <c r="A1" s="1"/>
    </row>
    <row r="2" spans="1:26" ht="18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2" t="s">
        <v>1</v>
      </c>
      <c r="B4" s="3"/>
      <c r="C4" s="1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6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6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7"/>
      <c r="B12" s="8" t="s">
        <v>7</v>
      </c>
      <c r="C12" s="8" t="s">
        <v>8</v>
      </c>
      <c r="D12" s="8" t="s">
        <v>9</v>
      </c>
      <c r="E12" s="8" t="s">
        <v>10</v>
      </c>
      <c r="F12" s="8" t="s">
        <v>11</v>
      </c>
      <c r="G12" s="8" t="s">
        <v>12</v>
      </c>
      <c r="H12" s="8" t="s">
        <v>13</v>
      </c>
      <c r="I12" s="9"/>
      <c r="J12" s="10" t="s">
        <v>14</v>
      </c>
      <c r="K12" s="10"/>
      <c r="L12" s="11"/>
    </row>
    <row r="13" spans="1:26" ht="12.75" customHeight="1">
      <c r="A13" s="12" t="s">
        <v>15</v>
      </c>
      <c r="B13" s="13" t="s">
        <v>16</v>
      </c>
      <c r="C13" s="13" t="s">
        <v>16</v>
      </c>
      <c r="D13" s="13" t="s">
        <v>16</v>
      </c>
      <c r="E13" s="13" t="s">
        <v>17</v>
      </c>
      <c r="F13" s="13" t="s">
        <v>18</v>
      </c>
      <c r="G13" s="13" t="s">
        <v>19</v>
      </c>
      <c r="H13" s="13" t="s">
        <v>20</v>
      </c>
      <c r="I13" s="14" t="s">
        <v>21</v>
      </c>
      <c r="J13" s="96" t="s">
        <v>22</v>
      </c>
      <c r="K13" s="97"/>
      <c r="L13" s="8" t="s">
        <v>23</v>
      </c>
    </row>
    <row r="14" spans="1:26" ht="12.75" customHeight="1">
      <c r="A14" s="15"/>
      <c r="B14" s="16" t="s">
        <v>24</v>
      </c>
      <c r="C14" s="16" t="s">
        <v>24</v>
      </c>
      <c r="D14" s="16" t="s">
        <v>24</v>
      </c>
      <c r="E14" s="16" t="s">
        <v>24</v>
      </c>
      <c r="F14" s="16" t="s">
        <v>25</v>
      </c>
      <c r="G14" s="16" t="s">
        <v>26</v>
      </c>
      <c r="H14" s="16" t="s">
        <v>27</v>
      </c>
      <c r="I14" s="17"/>
      <c r="J14" s="16" t="s">
        <v>28</v>
      </c>
      <c r="K14" s="16" t="s">
        <v>29</v>
      </c>
      <c r="L14" s="16"/>
    </row>
    <row r="15" spans="1:26" ht="12.75" customHeight="1">
      <c r="A15" s="18" t="s">
        <v>30</v>
      </c>
      <c r="B15" s="19"/>
      <c r="C15" s="19"/>
      <c r="D15" s="19"/>
      <c r="E15" s="20" t="s">
        <v>10</v>
      </c>
      <c r="F15" s="19"/>
      <c r="G15" s="19"/>
      <c r="H15" s="20" t="s">
        <v>10</v>
      </c>
      <c r="I15" s="19"/>
      <c r="J15" s="19"/>
      <c r="K15" s="19"/>
      <c r="L15" s="19"/>
    </row>
    <row r="16" spans="1:26" ht="12.75" customHeight="1">
      <c r="A16" s="20" t="s">
        <v>31</v>
      </c>
      <c r="B16" s="21">
        <v>3000000</v>
      </c>
      <c r="C16" s="21">
        <v>300000</v>
      </c>
      <c r="D16" s="21">
        <v>0</v>
      </c>
      <c r="E16" s="21">
        <f>SUM(B16:D16)</f>
        <v>3300000</v>
      </c>
      <c r="F16" s="22">
        <v>0.2</v>
      </c>
      <c r="G16" s="20">
        <v>6</v>
      </c>
      <c r="H16" s="21">
        <f>+E16*F16*G16</f>
        <v>3960000</v>
      </c>
      <c r="I16" s="21">
        <v>3960000</v>
      </c>
      <c r="J16" s="20"/>
      <c r="K16" s="20"/>
      <c r="L16" s="20"/>
    </row>
    <row r="17" spans="1:12" ht="12.75" customHeight="1">
      <c r="A17" s="18" t="s">
        <v>32</v>
      </c>
      <c r="B17" s="23"/>
      <c r="C17" s="24"/>
      <c r="D17" s="24"/>
      <c r="E17" s="21" t="s">
        <v>10</v>
      </c>
      <c r="F17" s="19"/>
      <c r="G17" s="19"/>
      <c r="H17" s="21" t="s">
        <v>10</v>
      </c>
      <c r="I17" s="21" t="s">
        <v>10</v>
      </c>
      <c r="J17" s="19"/>
      <c r="K17" s="19"/>
      <c r="L17" s="19"/>
    </row>
    <row r="18" spans="1:12" ht="12.75" customHeight="1">
      <c r="A18" s="20" t="s">
        <v>33</v>
      </c>
      <c r="B18" s="21">
        <v>1700000</v>
      </c>
      <c r="C18" s="21">
        <v>250000</v>
      </c>
      <c r="D18" s="21">
        <v>0</v>
      </c>
      <c r="E18" s="21">
        <f t="shared" ref="E18:E20" si="0">SUM(B18:D18)</f>
        <v>1950000</v>
      </c>
      <c r="F18" s="22">
        <v>1</v>
      </c>
      <c r="G18" s="20">
        <v>24</v>
      </c>
      <c r="H18" s="21">
        <f t="shared" ref="H18:H20" si="1">+E18*F18*G18</f>
        <v>46800000</v>
      </c>
      <c r="I18" s="21">
        <v>46800000</v>
      </c>
      <c r="J18" s="20"/>
      <c r="K18" s="20"/>
      <c r="L18" s="20"/>
    </row>
    <row r="19" spans="1:12" ht="12.75" customHeight="1">
      <c r="A19" s="20" t="s">
        <v>34</v>
      </c>
      <c r="B19" s="21">
        <v>1700000</v>
      </c>
      <c r="C19" s="21">
        <v>250000</v>
      </c>
      <c r="D19" s="21">
        <v>0</v>
      </c>
      <c r="E19" s="21">
        <f t="shared" si="0"/>
        <v>1950000</v>
      </c>
      <c r="F19" s="22">
        <v>1</v>
      </c>
      <c r="G19" s="20">
        <v>24</v>
      </c>
      <c r="H19" s="21">
        <f t="shared" si="1"/>
        <v>46800000</v>
      </c>
      <c r="I19" s="21">
        <v>46800000</v>
      </c>
      <c r="J19" s="20"/>
      <c r="K19" s="20"/>
      <c r="L19" s="20"/>
    </row>
    <row r="20" spans="1:12" ht="12.75" customHeight="1">
      <c r="A20" s="20" t="s">
        <v>35</v>
      </c>
      <c r="B20" s="21">
        <v>1700000</v>
      </c>
      <c r="C20" s="21">
        <v>250000</v>
      </c>
      <c r="D20" s="21">
        <v>0</v>
      </c>
      <c r="E20" s="21">
        <f t="shared" si="0"/>
        <v>1950000</v>
      </c>
      <c r="F20" s="22">
        <v>1</v>
      </c>
      <c r="G20" s="20">
        <v>24</v>
      </c>
      <c r="H20" s="21">
        <f t="shared" si="1"/>
        <v>46800000</v>
      </c>
      <c r="I20" s="21">
        <v>46800000</v>
      </c>
      <c r="J20" s="20"/>
      <c r="K20" s="20"/>
      <c r="L20" s="20"/>
    </row>
    <row r="21" spans="1:12" ht="12.75" customHeight="1">
      <c r="A21" s="18" t="s">
        <v>17</v>
      </c>
      <c r="B21" s="25"/>
      <c r="C21" s="26"/>
      <c r="D21" s="26"/>
      <c r="E21" s="26"/>
      <c r="F21" s="26"/>
      <c r="G21" s="26"/>
      <c r="H21" s="27">
        <f t="shared" ref="H21:L21" si="2">SUM(H15:H20)</f>
        <v>144360000</v>
      </c>
      <c r="I21" s="27">
        <f t="shared" si="2"/>
        <v>144360000</v>
      </c>
      <c r="J21" s="28">
        <f t="shared" si="2"/>
        <v>0</v>
      </c>
      <c r="K21" s="28">
        <f t="shared" si="2"/>
        <v>0</v>
      </c>
      <c r="L21" s="28">
        <f t="shared" si="2"/>
        <v>0</v>
      </c>
    </row>
    <row r="22" spans="1:12" ht="12.75" customHeight="1">
      <c r="A22" s="4" t="s">
        <v>36</v>
      </c>
      <c r="B22" s="23"/>
    </row>
    <row r="23" spans="1:12" ht="12.75" customHeight="1">
      <c r="A23" s="29"/>
    </row>
    <row r="24" spans="1:12" ht="12.75" customHeight="1">
      <c r="A24" s="29"/>
    </row>
    <row r="25" spans="1:12" ht="12.75" customHeight="1">
      <c r="A25" s="29"/>
    </row>
    <row r="26" spans="1:12" ht="12.75" customHeight="1">
      <c r="A26" s="29"/>
    </row>
    <row r="27" spans="1:12" ht="12.75" customHeight="1">
      <c r="A27" s="29"/>
    </row>
    <row r="28" spans="1:12" ht="12.75" customHeight="1">
      <c r="A28" s="3"/>
    </row>
    <row r="29" spans="1:12" ht="12.75" customHeight="1">
      <c r="A29" s="30" t="s">
        <v>10</v>
      </c>
    </row>
    <row r="30" spans="1:12" ht="12.75" customHeight="1">
      <c r="A30" s="30" t="s">
        <v>10</v>
      </c>
    </row>
    <row r="31" spans="1:12" ht="12.75" customHeight="1"/>
    <row r="32" spans="1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1">
    <mergeCell ref="J13:K13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workbookViewId="0"/>
  </sheetViews>
  <sheetFormatPr baseColWidth="10" defaultColWidth="12.5703125" defaultRowHeight="15" customHeight="1"/>
  <cols>
    <col min="1" max="1" width="37.5703125" customWidth="1"/>
    <col min="2" max="2" width="51" customWidth="1"/>
    <col min="3" max="4" width="10.5703125" customWidth="1"/>
    <col min="5" max="6" width="12" customWidth="1"/>
    <col min="7" max="26" width="10.5703125" customWidth="1"/>
  </cols>
  <sheetData>
    <row r="1" spans="1:7" ht="12.75" customHeight="1">
      <c r="A1" s="3" t="s">
        <v>37</v>
      </c>
    </row>
    <row r="2" spans="1:7" ht="12.75" customHeight="1"/>
    <row r="3" spans="1:7" ht="12.75" customHeight="1">
      <c r="A3" s="10" t="s">
        <v>15</v>
      </c>
      <c r="B3" s="10"/>
      <c r="C3" s="10" t="s">
        <v>38</v>
      </c>
      <c r="D3" s="9"/>
      <c r="E3" s="10" t="s">
        <v>14</v>
      </c>
      <c r="F3" s="10"/>
      <c r="G3" s="11"/>
    </row>
    <row r="4" spans="1:7" ht="12.75" customHeight="1">
      <c r="A4" s="13" t="s">
        <v>39</v>
      </c>
      <c r="B4" s="31" t="s">
        <v>40</v>
      </c>
      <c r="C4" s="31" t="s">
        <v>41</v>
      </c>
      <c r="D4" s="14" t="s">
        <v>21</v>
      </c>
      <c r="E4" s="96" t="s">
        <v>22</v>
      </c>
      <c r="F4" s="97"/>
      <c r="G4" s="8" t="s">
        <v>23</v>
      </c>
    </row>
    <row r="5" spans="1:7" ht="12.75" customHeight="1">
      <c r="A5" s="16" t="s">
        <v>42</v>
      </c>
      <c r="B5" s="32"/>
      <c r="C5" s="32"/>
      <c r="D5" s="17"/>
      <c r="E5" s="16" t="s">
        <v>28</v>
      </c>
      <c r="F5" s="16" t="s">
        <v>29</v>
      </c>
      <c r="G5" s="16"/>
    </row>
    <row r="6" spans="1:7" ht="12.75" customHeight="1">
      <c r="A6" s="33" t="s">
        <v>43</v>
      </c>
      <c r="B6" s="33" t="s">
        <v>44</v>
      </c>
      <c r="C6" s="34">
        <v>500000</v>
      </c>
      <c r="D6" s="34">
        <v>500000</v>
      </c>
      <c r="E6" s="20"/>
      <c r="F6" s="20"/>
      <c r="G6" s="20"/>
    </row>
    <row r="7" spans="1:7" ht="12.75" customHeight="1">
      <c r="A7" s="18" t="s">
        <v>17</v>
      </c>
      <c r="B7" s="26"/>
      <c r="C7" s="35">
        <f t="shared" ref="C7:G7" si="0">SUM(C6)</f>
        <v>500000</v>
      </c>
      <c r="D7" s="35">
        <f t="shared" si="0"/>
        <v>500000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ht="12.75" customHeight="1"/>
    <row r="9" spans="1:7" ht="12.75" customHeight="1"/>
    <row r="10" spans="1:7" ht="12.75" customHeight="1"/>
    <row r="11" spans="1:7" ht="12.75" customHeight="1"/>
    <row r="12" spans="1:7" ht="12.75" customHeight="1">
      <c r="A12" s="36"/>
    </row>
    <row r="13" spans="1:7" ht="12.75" customHeight="1">
      <c r="A13" s="36"/>
    </row>
    <row r="14" spans="1:7" ht="12.75" customHeight="1">
      <c r="A14" s="3"/>
    </row>
    <row r="15" spans="1:7" ht="12.75" customHeight="1">
      <c r="A15" s="30" t="s">
        <v>10</v>
      </c>
    </row>
    <row r="16" spans="1:7" ht="12.75" customHeight="1">
      <c r="A16" s="37" t="s">
        <v>10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4:F4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baseColWidth="10" defaultColWidth="12.5703125" defaultRowHeight="15" customHeight="1"/>
  <cols>
    <col min="1" max="1" width="20.28515625" customWidth="1"/>
    <col min="2" max="2" width="27.28515625" customWidth="1"/>
    <col min="3" max="3" width="20.7109375" customWidth="1"/>
    <col min="4" max="4" width="23" customWidth="1"/>
    <col min="5" max="26" width="10.5703125" customWidth="1"/>
  </cols>
  <sheetData>
    <row r="1" spans="1:9" ht="12.75" customHeight="1">
      <c r="A1" s="3" t="s">
        <v>45</v>
      </c>
    </row>
    <row r="2" spans="1:9" ht="12.75" customHeight="1"/>
    <row r="3" spans="1:9" ht="12.75" customHeight="1">
      <c r="A3" s="38" t="s">
        <v>15</v>
      </c>
      <c r="B3" s="11"/>
      <c r="C3" s="39" t="s">
        <v>46</v>
      </c>
      <c r="D3" s="10" t="s">
        <v>47</v>
      </c>
      <c r="E3" s="10" t="s">
        <v>38</v>
      </c>
      <c r="F3" s="9"/>
      <c r="G3" s="10" t="s">
        <v>14</v>
      </c>
      <c r="H3" s="10"/>
      <c r="I3" s="11"/>
    </row>
    <row r="4" spans="1:9" ht="12.75" customHeight="1">
      <c r="A4" s="40" t="s">
        <v>10</v>
      </c>
      <c r="B4" s="31" t="s">
        <v>48</v>
      </c>
      <c r="C4" s="41" t="s">
        <v>49</v>
      </c>
      <c r="D4" s="13" t="s">
        <v>50</v>
      </c>
      <c r="E4" s="31" t="s">
        <v>41</v>
      </c>
      <c r="F4" s="14" t="s">
        <v>21</v>
      </c>
      <c r="G4" s="96" t="s">
        <v>22</v>
      </c>
      <c r="H4" s="97"/>
      <c r="I4" s="8" t="s">
        <v>23</v>
      </c>
    </row>
    <row r="5" spans="1:9" ht="12.75" customHeight="1">
      <c r="A5" s="42" t="s">
        <v>10</v>
      </c>
      <c r="B5" s="32"/>
      <c r="C5" s="17" t="s">
        <v>51</v>
      </c>
      <c r="D5" s="16" t="s">
        <v>52</v>
      </c>
      <c r="E5" s="32"/>
      <c r="F5" s="17"/>
      <c r="G5" s="16" t="s">
        <v>28</v>
      </c>
      <c r="H5" s="16" t="s">
        <v>29</v>
      </c>
      <c r="I5" s="16"/>
    </row>
    <row r="6" spans="1:9" ht="12.75" customHeight="1">
      <c r="A6" s="33"/>
      <c r="B6" s="43" t="s">
        <v>10</v>
      </c>
      <c r="C6" s="33"/>
      <c r="D6" s="33"/>
      <c r="E6" s="33"/>
      <c r="F6" s="33"/>
      <c r="G6" s="33"/>
      <c r="H6" s="33"/>
      <c r="I6" s="33"/>
    </row>
    <row r="7" spans="1:9" ht="12.75" customHeight="1">
      <c r="A7" s="44" t="s">
        <v>10</v>
      </c>
      <c r="B7" s="43"/>
      <c r="C7" s="33"/>
      <c r="D7" s="33"/>
      <c r="E7" s="33"/>
      <c r="F7" s="33"/>
      <c r="G7" s="33"/>
      <c r="H7" s="33"/>
      <c r="I7" s="33"/>
    </row>
    <row r="8" spans="1:9" ht="12.75" customHeight="1">
      <c r="A8" s="33"/>
      <c r="B8" s="43"/>
      <c r="C8" s="33"/>
      <c r="D8" s="33"/>
      <c r="E8" s="33"/>
      <c r="F8" s="33"/>
      <c r="G8" s="33"/>
      <c r="H8" s="33"/>
      <c r="I8" s="33"/>
    </row>
    <row r="9" spans="1:9" ht="12.75" customHeight="1">
      <c r="A9" s="33"/>
      <c r="B9" s="43"/>
      <c r="C9" s="33"/>
      <c r="D9" s="33"/>
      <c r="E9" s="33"/>
      <c r="F9" s="33"/>
      <c r="G9" s="33"/>
      <c r="H9" s="33"/>
      <c r="I9" s="33"/>
    </row>
    <row r="10" spans="1:9" ht="12.75" customHeight="1">
      <c r="A10" s="33"/>
      <c r="B10" s="43"/>
      <c r="C10" s="33"/>
      <c r="D10" s="33"/>
      <c r="E10" s="33"/>
      <c r="F10" s="33"/>
      <c r="G10" s="33"/>
      <c r="H10" s="33"/>
      <c r="I10" s="33"/>
    </row>
    <row r="11" spans="1:9" ht="12.75" customHeight="1">
      <c r="A11" s="45"/>
      <c r="B11" s="46"/>
      <c r="C11" s="45"/>
      <c r="D11" s="45"/>
      <c r="E11" s="45"/>
      <c r="F11" s="33"/>
      <c r="G11" s="33"/>
      <c r="H11" s="33"/>
      <c r="I11" s="33"/>
    </row>
    <row r="12" spans="1:9" ht="12.75" customHeight="1">
      <c r="A12" s="18" t="s">
        <v>17</v>
      </c>
      <c r="B12" s="26"/>
      <c r="C12" s="26"/>
      <c r="D12" s="47"/>
      <c r="E12" s="28">
        <f t="shared" ref="E12:I12" si="0">SUM(E6:E11)</f>
        <v>0</v>
      </c>
      <c r="F12" s="48">
        <f t="shared" si="0"/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</row>
    <row r="13" spans="1:9" ht="12.75" customHeight="1"/>
    <row r="14" spans="1:9" ht="12.75" customHeight="1"/>
    <row r="15" spans="1:9" ht="12.75" customHeight="1"/>
    <row r="16" spans="1:9" ht="12.75" customHeight="1"/>
    <row r="17" spans="1:1" ht="12.75" customHeight="1">
      <c r="A17" s="3"/>
    </row>
    <row r="18" spans="1:1" ht="12.75" customHeight="1"/>
    <row r="19" spans="1:1" ht="12.75" customHeight="1"/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G4:H4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showGridLines="0" workbookViewId="0"/>
  </sheetViews>
  <sheetFormatPr baseColWidth="10" defaultColWidth="12.5703125" defaultRowHeight="15" customHeight="1"/>
  <cols>
    <col min="1" max="1" width="28.42578125" customWidth="1"/>
    <col min="2" max="2" width="15.7109375" customWidth="1"/>
    <col min="3" max="3" width="10.85546875" customWidth="1"/>
    <col min="4" max="4" width="10.7109375" customWidth="1"/>
    <col min="5" max="6" width="12.28515625" customWidth="1"/>
    <col min="7" max="7" width="8.42578125" customWidth="1"/>
    <col min="8" max="8" width="13.28515625" customWidth="1"/>
    <col min="9" max="9" width="16.5703125" customWidth="1"/>
    <col min="10" max="10" width="9.7109375" customWidth="1"/>
    <col min="11" max="12" width="12" customWidth="1"/>
    <col min="13" max="13" width="9.85546875" customWidth="1"/>
    <col min="14" max="26" width="10.5703125" customWidth="1"/>
  </cols>
  <sheetData>
    <row r="1" spans="1:13" ht="12.75" customHeight="1">
      <c r="A1" s="3" t="s">
        <v>53</v>
      </c>
    </row>
    <row r="2" spans="1:13" ht="12.75" customHeight="1"/>
    <row r="3" spans="1:13" ht="12.75" customHeight="1">
      <c r="A3" s="49" t="s">
        <v>10</v>
      </c>
      <c r="B3" s="49" t="s">
        <v>10</v>
      </c>
      <c r="C3" s="49" t="s">
        <v>54</v>
      </c>
      <c r="D3" s="49" t="s">
        <v>55</v>
      </c>
      <c r="E3" s="49" t="s">
        <v>17</v>
      </c>
      <c r="F3" s="49" t="s">
        <v>56</v>
      </c>
      <c r="G3" s="49" t="s">
        <v>57</v>
      </c>
      <c r="H3" s="49" t="s">
        <v>17</v>
      </c>
      <c r="I3" s="10" t="s">
        <v>13</v>
      </c>
      <c r="J3" s="9"/>
      <c r="K3" s="10" t="s">
        <v>14</v>
      </c>
      <c r="L3" s="10"/>
      <c r="M3" s="11"/>
    </row>
    <row r="4" spans="1:13" ht="12.75" customHeight="1">
      <c r="A4" s="50" t="s">
        <v>58</v>
      </c>
      <c r="B4" s="50" t="s">
        <v>46</v>
      </c>
      <c r="C4" s="50" t="s">
        <v>59</v>
      </c>
      <c r="D4" s="50" t="s">
        <v>60</v>
      </c>
      <c r="E4" s="50" t="s">
        <v>61</v>
      </c>
      <c r="F4" s="50" t="s">
        <v>62</v>
      </c>
      <c r="G4" s="50" t="s">
        <v>63</v>
      </c>
      <c r="H4" s="50" t="s">
        <v>56</v>
      </c>
      <c r="I4" s="31" t="s">
        <v>64</v>
      </c>
      <c r="J4" s="14" t="s">
        <v>21</v>
      </c>
      <c r="K4" s="96" t="s">
        <v>22</v>
      </c>
      <c r="L4" s="97"/>
      <c r="M4" s="8" t="s">
        <v>23</v>
      </c>
    </row>
    <row r="5" spans="1:13" ht="12.75" customHeight="1">
      <c r="A5" s="32"/>
      <c r="B5" s="32"/>
      <c r="C5" s="51" t="s">
        <v>65</v>
      </c>
      <c r="D5" s="51" t="s">
        <v>66</v>
      </c>
      <c r="E5" s="51" t="s">
        <v>67</v>
      </c>
      <c r="F5" s="51" t="s">
        <v>68</v>
      </c>
      <c r="G5" s="32"/>
      <c r="H5" s="51" t="s">
        <v>64</v>
      </c>
      <c r="I5" s="32"/>
      <c r="J5" s="17"/>
      <c r="K5" s="16" t="s">
        <v>28</v>
      </c>
      <c r="L5" s="16" t="s">
        <v>29</v>
      </c>
      <c r="M5" s="16"/>
    </row>
    <row r="6" spans="1:13" ht="12.75" customHeight="1">
      <c r="A6" s="33"/>
      <c r="B6" s="33"/>
      <c r="C6" s="33"/>
      <c r="D6" s="52"/>
      <c r="E6" s="52">
        <f t="shared" ref="E6:E14" si="0">+C6*D6</f>
        <v>0</v>
      </c>
      <c r="F6" s="52"/>
      <c r="G6" s="52"/>
      <c r="H6" s="52">
        <f t="shared" ref="H6:H14" si="1">(+F6*C6*G6)/1000</f>
        <v>0</v>
      </c>
      <c r="I6" s="52">
        <f t="shared" ref="I6:I14" si="2">+E6+H6</f>
        <v>0</v>
      </c>
      <c r="J6" s="53"/>
      <c r="K6" s="33"/>
      <c r="L6" s="33"/>
      <c r="M6" s="33"/>
    </row>
    <row r="7" spans="1:13" ht="12.75" customHeight="1">
      <c r="A7" s="33"/>
      <c r="B7" s="33"/>
      <c r="C7" s="33"/>
      <c r="D7" s="52"/>
      <c r="E7" s="52">
        <f t="shared" si="0"/>
        <v>0</v>
      </c>
      <c r="F7" s="52"/>
      <c r="G7" s="52"/>
      <c r="H7" s="52">
        <f t="shared" si="1"/>
        <v>0</v>
      </c>
      <c r="I7" s="52">
        <f t="shared" si="2"/>
        <v>0</v>
      </c>
      <c r="J7" s="53"/>
      <c r="K7" s="33"/>
      <c r="L7" s="33"/>
      <c r="M7" s="33"/>
    </row>
    <row r="8" spans="1:13" ht="12.75" customHeight="1">
      <c r="A8" s="33"/>
      <c r="B8" s="33"/>
      <c r="C8" s="33"/>
      <c r="D8" s="52"/>
      <c r="E8" s="52">
        <f t="shared" si="0"/>
        <v>0</v>
      </c>
      <c r="F8" s="52"/>
      <c r="G8" s="52"/>
      <c r="H8" s="52">
        <f t="shared" si="1"/>
        <v>0</v>
      </c>
      <c r="I8" s="52">
        <f t="shared" si="2"/>
        <v>0</v>
      </c>
      <c r="J8" s="53"/>
      <c r="K8" s="33"/>
      <c r="L8" s="33"/>
      <c r="M8" s="33"/>
    </row>
    <row r="9" spans="1:13" ht="12.75" customHeight="1">
      <c r="A9" s="33"/>
      <c r="B9" s="33"/>
      <c r="C9" s="33"/>
      <c r="D9" s="52"/>
      <c r="E9" s="52">
        <f t="shared" si="0"/>
        <v>0</v>
      </c>
      <c r="F9" s="52"/>
      <c r="G9" s="52"/>
      <c r="H9" s="52">
        <f t="shared" si="1"/>
        <v>0</v>
      </c>
      <c r="I9" s="52">
        <f t="shared" si="2"/>
        <v>0</v>
      </c>
      <c r="J9" s="53"/>
      <c r="K9" s="33"/>
      <c r="L9" s="33"/>
      <c r="M9" s="33"/>
    </row>
    <row r="10" spans="1:13" ht="12.75" customHeight="1">
      <c r="A10" s="33"/>
      <c r="B10" s="33"/>
      <c r="C10" s="33"/>
      <c r="D10" s="52"/>
      <c r="E10" s="52">
        <f t="shared" si="0"/>
        <v>0</v>
      </c>
      <c r="F10" s="52"/>
      <c r="G10" s="52"/>
      <c r="H10" s="52">
        <f t="shared" si="1"/>
        <v>0</v>
      </c>
      <c r="I10" s="52">
        <f t="shared" si="2"/>
        <v>0</v>
      </c>
      <c r="J10" s="53"/>
      <c r="K10" s="33"/>
      <c r="L10" s="33"/>
      <c r="M10" s="33"/>
    </row>
    <row r="11" spans="1:13" ht="12.75" customHeight="1">
      <c r="A11" s="33"/>
      <c r="B11" s="33"/>
      <c r="C11" s="33"/>
      <c r="D11" s="52"/>
      <c r="E11" s="52">
        <f t="shared" si="0"/>
        <v>0</v>
      </c>
      <c r="F11" s="52"/>
      <c r="G11" s="52"/>
      <c r="H11" s="52">
        <f t="shared" si="1"/>
        <v>0</v>
      </c>
      <c r="I11" s="52">
        <f t="shared" si="2"/>
        <v>0</v>
      </c>
      <c r="J11" s="53"/>
      <c r="K11" s="33"/>
      <c r="L11" s="33"/>
      <c r="M11" s="33"/>
    </row>
    <row r="12" spans="1:13" ht="12.75" customHeight="1">
      <c r="A12" s="33"/>
      <c r="B12" s="33"/>
      <c r="C12" s="33"/>
      <c r="D12" s="52"/>
      <c r="E12" s="52">
        <f t="shared" si="0"/>
        <v>0</v>
      </c>
      <c r="F12" s="52"/>
      <c r="G12" s="52"/>
      <c r="H12" s="52">
        <f t="shared" si="1"/>
        <v>0</v>
      </c>
      <c r="I12" s="52">
        <f t="shared" si="2"/>
        <v>0</v>
      </c>
      <c r="J12" s="53"/>
      <c r="K12" s="33"/>
      <c r="L12" s="33"/>
      <c r="M12" s="33"/>
    </row>
    <row r="13" spans="1:13" ht="12.75" customHeight="1">
      <c r="A13" s="33"/>
      <c r="B13" s="33"/>
      <c r="C13" s="33"/>
      <c r="D13" s="52"/>
      <c r="E13" s="52">
        <f t="shared" si="0"/>
        <v>0</v>
      </c>
      <c r="F13" s="52"/>
      <c r="G13" s="52"/>
      <c r="H13" s="52">
        <f t="shared" si="1"/>
        <v>0</v>
      </c>
      <c r="I13" s="52">
        <f t="shared" si="2"/>
        <v>0</v>
      </c>
      <c r="J13" s="53"/>
      <c r="K13" s="33"/>
      <c r="L13" s="33"/>
      <c r="M13" s="33"/>
    </row>
    <row r="14" spans="1:13" ht="12.75" customHeight="1">
      <c r="A14" s="54" t="s">
        <v>10</v>
      </c>
      <c r="B14" s="33"/>
      <c r="C14" s="33"/>
      <c r="D14" s="52"/>
      <c r="E14" s="52">
        <f t="shared" si="0"/>
        <v>0</v>
      </c>
      <c r="F14" s="52"/>
      <c r="G14" s="52"/>
      <c r="H14" s="52">
        <f t="shared" si="1"/>
        <v>0</v>
      </c>
      <c r="I14" s="52">
        <f t="shared" si="2"/>
        <v>0</v>
      </c>
      <c r="J14" s="53"/>
      <c r="K14" s="33"/>
      <c r="L14" s="33"/>
      <c r="M14" s="33"/>
    </row>
    <row r="15" spans="1:13" ht="12.75" customHeight="1">
      <c r="A15" s="28" t="s">
        <v>17</v>
      </c>
      <c r="B15" s="55"/>
      <c r="C15" s="55"/>
      <c r="D15" s="55"/>
      <c r="E15" s="21">
        <f>SUM(E6:E14)</f>
        <v>0</v>
      </c>
      <c r="F15" s="55"/>
      <c r="G15" s="55"/>
      <c r="H15" s="21">
        <f t="shared" ref="H15:M15" si="3">SUM(H6:H14)</f>
        <v>0</v>
      </c>
      <c r="I15" s="27">
        <f t="shared" si="3"/>
        <v>0</v>
      </c>
      <c r="J15" s="35">
        <f t="shared" si="3"/>
        <v>0</v>
      </c>
      <c r="K15" s="28">
        <f t="shared" si="3"/>
        <v>0</v>
      </c>
      <c r="L15" s="28">
        <f t="shared" si="3"/>
        <v>0</v>
      </c>
      <c r="M15" s="28">
        <f t="shared" si="3"/>
        <v>0</v>
      </c>
    </row>
    <row r="16" spans="1:13" ht="12.75" customHeight="1"/>
    <row r="17" spans="1:1" ht="12.75" customHeight="1"/>
    <row r="18" spans="1:1" ht="12.75" customHeight="1"/>
    <row r="19" spans="1:1" ht="12.75" customHeight="1"/>
    <row r="20" spans="1:1" ht="12.75" customHeight="1"/>
    <row r="21" spans="1:1" ht="12.75" customHeight="1"/>
    <row r="22" spans="1:1" ht="12.75" customHeight="1">
      <c r="A22" s="29"/>
    </row>
    <row r="23" spans="1:1" ht="12.75" customHeight="1">
      <c r="A23" s="3"/>
    </row>
    <row r="24" spans="1:1" ht="12.75" customHeight="1">
      <c r="A24" s="30" t="s">
        <v>10</v>
      </c>
    </row>
    <row r="25" spans="1:1" ht="12.75" customHeight="1">
      <c r="A25" s="30" t="s">
        <v>10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4:L4"/>
  </mergeCell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0"/>
  <sheetViews>
    <sheetView workbookViewId="0"/>
  </sheetViews>
  <sheetFormatPr baseColWidth="10" defaultColWidth="12.5703125" defaultRowHeight="15" customHeight="1"/>
  <cols>
    <col min="1" max="1" width="26.140625" customWidth="1"/>
    <col min="2" max="2" width="22.85546875" customWidth="1"/>
    <col min="3" max="3" width="16.85546875" customWidth="1"/>
    <col min="4" max="4" width="20.140625" customWidth="1"/>
    <col min="5" max="6" width="22.42578125" customWidth="1"/>
    <col min="7" max="7" width="22.7109375" customWidth="1"/>
    <col min="8" max="9" width="12.5703125" customWidth="1"/>
    <col min="10" max="26" width="10.5703125" customWidth="1"/>
  </cols>
  <sheetData>
    <row r="1" spans="1:26" ht="12.75" customHeight="1">
      <c r="A1" s="3" t="s">
        <v>69</v>
      </c>
    </row>
    <row r="2" spans="1:26" ht="12.75" customHeight="1"/>
    <row r="3" spans="1:26" ht="12.75" customHeight="1">
      <c r="A3" s="11" t="s">
        <v>10</v>
      </c>
      <c r="B3" s="49" t="s">
        <v>10</v>
      </c>
      <c r="C3" s="56" t="s">
        <v>38</v>
      </c>
      <c r="D3" s="9" t="s">
        <v>60</v>
      </c>
      <c r="E3" s="49" t="s">
        <v>57</v>
      </c>
      <c r="F3" s="49" t="s">
        <v>38</v>
      </c>
      <c r="G3" s="9"/>
      <c r="H3" s="10" t="s">
        <v>14</v>
      </c>
      <c r="I3" s="10"/>
      <c r="J3" s="11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2.75" customHeight="1">
      <c r="A4" s="57" t="s">
        <v>70</v>
      </c>
      <c r="B4" s="50" t="s">
        <v>71</v>
      </c>
      <c r="C4" s="8" t="s">
        <v>72</v>
      </c>
      <c r="D4" s="8" t="s">
        <v>73</v>
      </c>
      <c r="E4" s="50" t="s">
        <v>74</v>
      </c>
      <c r="F4" s="50" t="s">
        <v>13</v>
      </c>
      <c r="G4" s="14" t="s">
        <v>21</v>
      </c>
      <c r="H4" s="96" t="s">
        <v>22</v>
      </c>
      <c r="I4" s="97"/>
      <c r="J4" s="8" t="s">
        <v>23</v>
      </c>
    </row>
    <row r="5" spans="1:26" ht="12.75" customHeight="1">
      <c r="A5" s="32"/>
      <c r="B5" s="32"/>
      <c r="C5" s="16" t="s">
        <v>75</v>
      </c>
      <c r="D5" s="16" t="s">
        <v>76</v>
      </c>
      <c r="E5" s="51" t="s">
        <v>77</v>
      </c>
      <c r="F5" s="51" t="s">
        <v>27</v>
      </c>
      <c r="G5" s="17"/>
      <c r="H5" s="16" t="s">
        <v>28</v>
      </c>
      <c r="I5" s="16" t="s">
        <v>29</v>
      </c>
      <c r="J5" s="16"/>
    </row>
    <row r="6" spans="1:26" ht="12.75" customHeight="1">
      <c r="A6" s="33" t="s">
        <v>78</v>
      </c>
      <c r="B6" s="58" t="s">
        <v>79</v>
      </c>
      <c r="C6" s="53">
        <v>4000000</v>
      </c>
      <c r="D6" s="53"/>
      <c r="E6" s="59">
        <v>3</v>
      </c>
      <c r="F6" s="53">
        <f t="shared" ref="F6:F11" si="0">(+C6+D6)*E6</f>
        <v>12000000</v>
      </c>
      <c r="G6" s="53">
        <v>12000000</v>
      </c>
      <c r="H6" s="33"/>
      <c r="I6" s="33"/>
      <c r="J6" s="33"/>
    </row>
    <row r="7" spans="1:26" ht="12.75" customHeight="1">
      <c r="A7" s="33" t="s">
        <v>80</v>
      </c>
      <c r="B7" s="60" t="s">
        <v>81</v>
      </c>
      <c r="C7" s="53">
        <v>2500000</v>
      </c>
      <c r="D7" s="53"/>
      <c r="E7" s="59">
        <v>2</v>
      </c>
      <c r="F7" s="53">
        <f t="shared" si="0"/>
        <v>5000000</v>
      </c>
      <c r="G7" s="53">
        <v>5000000</v>
      </c>
      <c r="H7" s="33"/>
      <c r="I7" s="33"/>
      <c r="J7" s="33"/>
    </row>
    <row r="8" spans="1:26" ht="12.75" customHeight="1">
      <c r="A8" s="33" t="s">
        <v>82</v>
      </c>
      <c r="B8" s="60" t="s">
        <v>83</v>
      </c>
      <c r="C8" s="53">
        <v>1000000</v>
      </c>
      <c r="D8" s="53"/>
      <c r="E8" s="59">
        <v>1</v>
      </c>
      <c r="F8" s="53">
        <f t="shared" si="0"/>
        <v>1000000</v>
      </c>
      <c r="G8" s="53">
        <v>1000000</v>
      </c>
      <c r="H8" s="33"/>
      <c r="I8" s="33"/>
      <c r="J8" s="33"/>
    </row>
    <row r="9" spans="1:26" ht="12.75" customHeight="1">
      <c r="A9" s="33" t="s">
        <v>84</v>
      </c>
      <c r="B9" s="60" t="s">
        <v>85</v>
      </c>
      <c r="C9" s="53">
        <v>90000</v>
      </c>
      <c r="D9" s="53"/>
      <c r="E9" s="59">
        <v>3</v>
      </c>
      <c r="F9" s="53">
        <f t="shared" si="0"/>
        <v>270000</v>
      </c>
      <c r="G9" s="53">
        <v>270000</v>
      </c>
      <c r="H9" s="33"/>
      <c r="I9" s="33"/>
      <c r="J9" s="33"/>
    </row>
    <row r="10" spans="1:26" ht="60.75" customHeight="1">
      <c r="A10" s="33" t="s">
        <v>86</v>
      </c>
      <c r="B10" s="58" t="s">
        <v>87</v>
      </c>
      <c r="C10" s="53">
        <v>1850000</v>
      </c>
      <c r="D10" s="53"/>
      <c r="E10" s="59">
        <v>1</v>
      </c>
      <c r="F10" s="53">
        <f t="shared" si="0"/>
        <v>1850000</v>
      </c>
      <c r="G10" s="53">
        <v>1850000</v>
      </c>
      <c r="H10" s="33"/>
      <c r="I10" s="33"/>
      <c r="J10" s="33"/>
    </row>
    <row r="11" spans="1:26" ht="12.75" customHeight="1">
      <c r="A11" s="33" t="s">
        <v>88</v>
      </c>
      <c r="B11" s="60" t="s">
        <v>89</v>
      </c>
      <c r="C11" s="53">
        <v>187000</v>
      </c>
      <c r="D11" s="53"/>
      <c r="E11" s="59">
        <v>4</v>
      </c>
      <c r="F11" s="53">
        <f t="shared" si="0"/>
        <v>748000</v>
      </c>
      <c r="G11" s="53">
        <v>748000</v>
      </c>
      <c r="H11" s="33"/>
      <c r="I11" s="33"/>
      <c r="J11" s="33"/>
    </row>
    <row r="12" spans="1:26" ht="12.75" customHeight="1">
      <c r="A12" s="18" t="s">
        <v>17</v>
      </c>
      <c r="B12" s="26"/>
      <c r="C12" s="26"/>
      <c r="D12" s="26"/>
      <c r="E12" s="26"/>
      <c r="F12" s="35">
        <f t="shared" ref="F12:G12" si="1">SUM(F6:F11)</f>
        <v>20868000</v>
      </c>
      <c r="G12" s="35">
        <f t="shared" si="1"/>
        <v>20868000</v>
      </c>
      <c r="H12" s="28">
        <f t="shared" ref="H12:J12" si="2">SUM(H10:H11)</f>
        <v>0</v>
      </c>
      <c r="I12" s="28">
        <f t="shared" si="2"/>
        <v>0</v>
      </c>
      <c r="J12" s="28">
        <f t="shared" si="2"/>
        <v>0</v>
      </c>
    </row>
    <row r="13" spans="1:26" ht="12.75" customHeight="1">
      <c r="B13" s="55"/>
      <c r="C13" s="55"/>
      <c r="D13" s="55"/>
      <c r="E13" s="55"/>
      <c r="F13" s="5"/>
      <c r="G13" s="55"/>
      <c r="H13" s="55"/>
      <c r="I13" s="55"/>
      <c r="J13" s="55"/>
    </row>
    <row r="14" spans="1:26" ht="12.75" customHeight="1">
      <c r="B14" s="55"/>
      <c r="C14" s="55"/>
      <c r="D14" s="55"/>
      <c r="E14" s="55"/>
      <c r="F14" s="5"/>
      <c r="G14" s="55"/>
      <c r="H14" s="55"/>
      <c r="I14" s="55"/>
      <c r="J14" s="55"/>
    </row>
    <row r="15" spans="1:26" ht="12.75" customHeight="1">
      <c r="B15" s="55"/>
      <c r="C15" s="55"/>
      <c r="D15" s="55"/>
      <c r="E15" s="55"/>
      <c r="F15" s="5"/>
      <c r="G15" s="55"/>
      <c r="H15" s="55"/>
      <c r="I15" s="55"/>
      <c r="J15" s="55"/>
    </row>
    <row r="16" spans="1:26" ht="12.75" customHeight="1">
      <c r="A16" s="3" t="s">
        <v>90</v>
      </c>
    </row>
    <row r="17" spans="1:10" ht="12.75" customHeight="1"/>
    <row r="18" spans="1:10" ht="12.75" customHeight="1">
      <c r="A18" s="11" t="s">
        <v>10</v>
      </c>
      <c r="B18" s="49" t="s">
        <v>10</v>
      </c>
      <c r="C18" s="56" t="s">
        <v>38</v>
      </c>
      <c r="D18" s="9" t="s">
        <v>60</v>
      </c>
      <c r="E18" s="49" t="s">
        <v>57</v>
      </c>
      <c r="F18" s="49" t="s">
        <v>38</v>
      </c>
      <c r="G18" s="9"/>
      <c r="H18" s="10" t="s">
        <v>14</v>
      </c>
      <c r="I18" s="10"/>
      <c r="J18" s="11"/>
    </row>
    <row r="19" spans="1:10" ht="12.75" customHeight="1">
      <c r="A19" s="57" t="s">
        <v>91</v>
      </c>
      <c r="B19" s="50" t="s">
        <v>71</v>
      </c>
      <c r="C19" s="8" t="s">
        <v>72</v>
      </c>
      <c r="D19" s="8" t="s">
        <v>73</v>
      </c>
      <c r="E19" s="50" t="s">
        <v>74</v>
      </c>
      <c r="F19" s="50" t="s">
        <v>13</v>
      </c>
      <c r="G19" s="14" t="s">
        <v>21</v>
      </c>
      <c r="H19" s="96" t="s">
        <v>22</v>
      </c>
      <c r="I19" s="97"/>
      <c r="J19" s="8" t="s">
        <v>23</v>
      </c>
    </row>
    <row r="20" spans="1:10" ht="12.75" customHeight="1">
      <c r="A20" s="32"/>
      <c r="B20" s="32"/>
      <c r="C20" s="16" t="s">
        <v>92</v>
      </c>
      <c r="D20" s="16" t="s">
        <v>76</v>
      </c>
      <c r="E20" s="51" t="s">
        <v>77</v>
      </c>
      <c r="F20" s="51" t="s">
        <v>27</v>
      </c>
      <c r="G20" s="17"/>
      <c r="H20" s="16" t="s">
        <v>28</v>
      </c>
      <c r="I20" s="16" t="s">
        <v>29</v>
      </c>
      <c r="J20" s="16"/>
    </row>
    <row r="21" spans="1:10" ht="12.75" customHeight="1">
      <c r="A21" s="33"/>
      <c r="B21" s="33"/>
      <c r="C21" s="33"/>
      <c r="D21" s="33"/>
      <c r="E21" s="33"/>
      <c r="F21" s="33">
        <f t="shared" ref="F21:F30" si="3">(+C21+D21)*E21</f>
        <v>0</v>
      </c>
      <c r="G21" s="33"/>
      <c r="H21" s="33"/>
      <c r="I21" s="33"/>
      <c r="J21" s="33"/>
    </row>
    <row r="22" spans="1:10" ht="12.75" customHeight="1">
      <c r="A22" s="33"/>
      <c r="B22" s="33"/>
      <c r="C22" s="33"/>
      <c r="D22" s="33"/>
      <c r="E22" s="33"/>
      <c r="F22" s="33">
        <f t="shared" si="3"/>
        <v>0</v>
      </c>
      <c r="G22" s="33"/>
      <c r="H22" s="33"/>
      <c r="I22" s="33"/>
      <c r="J22" s="33"/>
    </row>
    <row r="23" spans="1:10" ht="12.75" customHeight="1">
      <c r="A23" s="33"/>
      <c r="B23" s="33"/>
      <c r="C23" s="33"/>
      <c r="D23" s="33"/>
      <c r="E23" s="33"/>
      <c r="F23" s="33">
        <f t="shared" si="3"/>
        <v>0</v>
      </c>
      <c r="G23" s="33"/>
      <c r="H23" s="33"/>
      <c r="I23" s="33"/>
      <c r="J23" s="33"/>
    </row>
    <row r="24" spans="1:10" ht="12.75" customHeight="1">
      <c r="A24" s="33"/>
      <c r="B24" s="33"/>
      <c r="C24" s="33"/>
      <c r="D24" s="33"/>
      <c r="E24" s="33"/>
      <c r="F24" s="33">
        <f t="shared" si="3"/>
        <v>0</v>
      </c>
      <c r="G24" s="33"/>
      <c r="H24" s="33"/>
      <c r="I24" s="33"/>
      <c r="J24" s="33"/>
    </row>
    <row r="25" spans="1:10" ht="12.75" customHeight="1">
      <c r="A25" s="33"/>
      <c r="B25" s="33"/>
      <c r="C25" s="33"/>
      <c r="D25" s="33"/>
      <c r="E25" s="33"/>
      <c r="F25" s="33">
        <f t="shared" si="3"/>
        <v>0</v>
      </c>
      <c r="G25" s="33"/>
      <c r="H25" s="33"/>
      <c r="I25" s="33"/>
      <c r="J25" s="33"/>
    </row>
    <row r="26" spans="1:10" ht="12.75" customHeight="1">
      <c r="A26" s="33"/>
      <c r="B26" s="33"/>
      <c r="C26" s="33"/>
      <c r="D26" s="33"/>
      <c r="E26" s="33"/>
      <c r="F26" s="33">
        <f t="shared" si="3"/>
        <v>0</v>
      </c>
      <c r="G26" s="33"/>
      <c r="H26" s="33"/>
      <c r="I26" s="33"/>
      <c r="J26" s="33"/>
    </row>
    <row r="27" spans="1:10" ht="12.75" customHeight="1">
      <c r="A27" s="33"/>
      <c r="B27" s="33"/>
      <c r="C27" s="33"/>
      <c r="D27" s="33"/>
      <c r="E27" s="33"/>
      <c r="F27" s="33">
        <f t="shared" si="3"/>
        <v>0</v>
      </c>
      <c r="G27" s="33"/>
      <c r="H27" s="33"/>
      <c r="I27" s="33"/>
      <c r="J27" s="33"/>
    </row>
    <row r="28" spans="1:10" ht="12.75" customHeight="1">
      <c r="A28" s="33"/>
      <c r="B28" s="33"/>
      <c r="C28" s="33"/>
      <c r="D28" s="33"/>
      <c r="E28" s="33"/>
      <c r="F28" s="33">
        <f t="shared" si="3"/>
        <v>0</v>
      </c>
      <c r="G28" s="33"/>
      <c r="H28" s="33"/>
      <c r="I28" s="33"/>
      <c r="J28" s="33"/>
    </row>
    <row r="29" spans="1:10" ht="12.75" customHeight="1">
      <c r="A29" s="33"/>
      <c r="B29" s="33"/>
      <c r="C29" s="33"/>
      <c r="D29" s="33"/>
      <c r="E29" s="33"/>
      <c r="F29" s="33">
        <f t="shared" si="3"/>
        <v>0</v>
      </c>
      <c r="G29" s="33"/>
      <c r="H29" s="33"/>
      <c r="I29" s="33"/>
      <c r="J29" s="33"/>
    </row>
    <row r="30" spans="1:10" ht="12.75" customHeight="1">
      <c r="A30" s="33"/>
      <c r="B30" s="33"/>
      <c r="C30" s="33"/>
      <c r="D30" s="33"/>
      <c r="E30" s="33"/>
      <c r="F30" s="33">
        <f t="shared" si="3"/>
        <v>0</v>
      </c>
      <c r="G30" s="33"/>
      <c r="H30" s="33"/>
      <c r="I30" s="33"/>
      <c r="J30" s="33"/>
    </row>
    <row r="31" spans="1:10" ht="12.75" customHeight="1">
      <c r="A31" s="18" t="s">
        <v>17</v>
      </c>
      <c r="B31" s="26"/>
      <c r="C31" s="26"/>
      <c r="D31" s="26"/>
      <c r="E31" s="26"/>
      <c r="F31" s="28">
        <f t="shared" ref="F31:J31" si="4">SUM(F21:F30)</f>
        <v>0</v>
      </c>
      <c r="G31" s="28">
        <f t="shared" si="4"/>
        <v>0</v>
      </c>
      <c r="H31" s="28">
        <f t="shared" si="4"/>
        <v>0</v>
      </c>
      <c r="I31" s="28">
        <f t="shared" si="4"/>
        <v>0</v>
      </c>
      <c r="J31" s="28">
        <f t="shared" si="4"/>
        <v>0</v>
      </c>
    </row>
    <row r="32" spans="1:10" ht="12.75" customHeight="1"/>
    <row r="33" spans="1:7" ht="12.75" customHeight="1"/>
    <row r="34" spans="1:7" ht="12.75" customHeight="1"/>
    <row r="35" spans="1:7" ht="12.75" customHeight="1"/>
    <row r="36" spans="1:7" ht="12.75" customHeight="1">
      <c r="A36" s="98" t="s">
        <v>93</v>
      </c>
      <c r="B36" s="99"/>
      <c r="C36" s="100"/>
      <c r="D36" s="61"/>
      <c r="E36" s="62"/>
      <c r="F36" s="63"/>
      <c r="G36" s="64"/>
    </row>
    <row r="37" spans="1:7" ht="15.75" customHeight="1">
      <c r="A37" s="101" t="s">
        <v>94</v>
      </c>
      <c r="B37" s="99"/>
      <c r="C37" s="100"/>
      <c r="D37" s="65"/>
      <c r="E37" s="66"/>
      <c r="F37" s="67"/>
      <c r="G37" s="68"/>
    </row>
    <row r="38" spans="1:7" ht="12.75" customHeight="1">
      <c r="A38" s="69" t="s">
        <v>95</v>
      </c>
      <c r="B38" s="69" t="s">
        <v>96</v>
      </c>
      <c r="C38" s="69" t="s">
        <v>97</v>
      </c>
      <c r="D38" s="70" t="s">
        <v>98</v>
      </c>
      <c r="E38" s="70" t="s">
        <v>99</v>
      </c>
      <c r="F38" s="71" t="s">
        <v>100</v>
      </c>
      <c r="G38" s="71" t="s">
        <v>101</v>
      </c>
    </row>
    <row r="39" spans="1:7" ht="12.75" customHeight="1">
      <c r="A39" s="72" t="s">
        <v>102</v>
      </c>
      <c r="B39" s="73" t="s">
        <v>103</v>
      </c>
      <c r="C39" s="73"/>
      <c r="D39" s="73" t="s">
        <v>104</v>
      </c>
      <c r="E39" s="74" t="s">
        <v>105</v>
      </c>
      <c r="F39" s="75" t="s">
        <v>106</v>
      </c>
      <c r="G39" s="76" t="s">
        <v>107</v>
      </c>
    </row>
    <row r="40" spans="1:7" ht="12.75" customHeight="1">
      <c r="A40" s="77"/>
      <c r="B40" s="77"/>
      <c r="C40" s="77"/>
      <c r="D40" s="77"/>
      <c r="E40" s="78"/>
      <c r="F40" s="79"/>
      <c r="G40" s="79"/>
    </row>
    <row r="41" spans="1:7" ht="12.75" customHeight="1"/>
    <row r="42" spans="1:7" ht="12.75" customHeight="1">
      <c r="A42" s="102" t="s">
        <v>108</v>
      </c>
      <c r="B42" s="99"/>
      <c r="C42" s="100"/>
      <c r="D42" s="103"/>
      <c r="E42" s="104"/>
      <c r="F42" s="104"/>
      <c r="G42" s="97"/>
    </row>
    <row r="43" spans="1:7" ht="12.75" customHeight="1">
      <c r="A43" s="101" t="s">
        <v>94</v>
      </c>
      <c r="B43" s="99"/>
      <c r="C43" s="100"/>
      <c r="D43" s="105"/>
      <c r="E43" s="106"/>
      <c r="F43" s="106"/>
      <c r="G43" s="107"/>
    </row>
    <row r="44" spans="1:7" ht="12.75" customHeight="1">
      <c r="A44" s="69" t="s">
        <v>95</v>
      </c>
      <c r="B44" s="69" t="s">
        <v>96</v>
      </c>
      <c r="C44" s="69" t="s">
        <v>97</v>
      </c>
      <c r="D44" s="69" t="s">
        <v>98</v>
      </c>
      <c r="E44" s="69" t="s">
        <v>99</v>
      </c>
      <c r="F44" s="80" t="s">
        <v>100</v>
      </c>
      <c r="G44" s="80" t="s">
        <v>101</v>
      </c>
    </row>
    <row r="45" spans="1:7" ht="12.75" customHeight="1">
      <c r="A45" s="108" t="s">
        <v>102</v>
      </c>
      <c r="B45" s="111" t="s">
        <v>103</v>
      </c>
      <c r="C45" s="108" t="s">
        <v>109</v>
      </c>
      <c r="D45" s="108" t="s">
        <v>110</v>
      </c>
      <c r="E45" s="112" t="s">
        <v>111</v>
      </c>
      <c r="F45" s="113" t="s">
        <v>112</v>
      </c>
      <c r="G45" s="114" t="s">
        <v>113</v>
      </c>
    </row>
    <row r="46" spans="1:7" ht="12.75" customHeight="1">
      <c r="A46" s="109"/>
      <c r="B46" s="109"/>
      <c r="C46" s="109"/>
      <c r="D46" s="109"/>
      <c r="E46" s="109"/>
      <c r="F46" s="109"/>
      <c r="G46" s="109"/>
    </row>
    <row r="47" spans="1:7" ht="12.75" customHeight="1">
      <c r="A47" s="109"/>
      <c r="B47" s="109"/>
      <c r="C47" s="109"/>
      <c r="D47" s="109"/>
      <c r="E47" s="109"/>
      <c r="F47" s="109"/>
      <c r="G47" s="109"/>
    </row>
    <row r="48" spans="1:7" ht="12.75" customHeight="1">
      <c r="A48" s="109"/>
      <c r="B48" s="109"/>
      <c r="C48" s="109"/>
      <c r="D48" s="109"/>
      <c r="E48" s="109"/>
      <c r="F48" s="109"/>
      <c r="G48" s="109"/>
    </row>
    <row r="49" spans="1:7" ht="12.75" customHeight="1">
      <c r="A49" s="109"/>
      <c r="B49" s="109"/>
      <c r="C49" s="109"/>
      <c r="D49" s="109"/>
      <c r="E49" s="109"/>
      <c r="F49" s="109"/>
      <c r="G49" s="109"/>
    </row>
    <row r="50" spans="1:7" ht="12.75" customHeight="1">
      <c r="A50" s="109"/>
      <c r="B50" s="109"/>
      <c r="C50" s="109"/>
      <c r="D50" s="109"/>
      <c r="E50" s="109"/>
      <c r="F50" s="109"/>
      <c r="G50" s="109"/>
    </row>
    <row r="51" spans="1:7" ht="60.75" customHeight="1">
      <c r="A51" s="110"/>
      <c r="B51" s="110"/>
      <c r="C51" s="110"/>
      <c r="D51" s="110"/>
      <c r="E51" s="110"/>
      <c r="F51" s="110"/>
      <c r="G51" s="110"/>
    </row>
    <row r="52" spans="1:7" ht="12.75" customHeight="1"/>
    <row r="53" spans="1:7" ht="12.75" customHeight="1"/>
    <row r="54" spans="1:7" ht="12.75" customHeight="1">
      <c r="A54" s="102" t="s">
        <v>114</v>
      </c>
      <c r="B54" s="99"/>
      <c r="C54" s="100"/>
      <c r="D54" s="103"/>
      <c r="E54" s="104"/>
      <c r="F54" s="104"/>
      <c r="G54" s="97"/>
    </row>
    <row r="55" spans="1:7" ht="12.75" customHeight="1">
      <c r="A55" s="101" t="s">
        <v>94</v>
      </c>
      <c r="B55" s="99"/>
      <c r="C55" s="100"/>
      <c r="D55" s="105"/>
      <c r="E55" s="106"/>
      <c r="F55" s="106"/>
      <c r="G55" s="107"/>
    </row>
    <row r="56" spans="1:7" ht="12.75" customHeight="1">
      <c r="A56" s="69" t="s">
        <v>95</v>
      </c>
      <c r="B56" s="69" t="s">
        <v>96</v>
      </c>
      <c r="C56" s="69" t="s">
        <v>97</v>
      </c>
      <c r="D56" s="69" t="s">
        <v>98</v>
      </c>
      <c r="E56" s="69" t="s">
        <v>99</v>
      </c>
      <c r="F56" s="80" t="s">
        <v>100</v>
      </c>
      <c r="G56" s="80" t="s">
        <v>101</v>
      </c>
    </row>
    <row r="57" spans="1:7" ht="12.75" customHeight="1">
      <c r="A57" s="108" t="s">
        <v>102</v>
      </c>
      <c r="B57" s="111" t="s">
        <v>103</v>
      </c>
      <c r="C57" s="108" t="s">
        <v>109</v>
      </c>
      <c r="D57" s="108" t="s">
        <v>115</v>
      </c>
      <c r="E57" s="112" t="s">
        <v>116</v>
      </c>
      <c r="F57" s="113" t="s">
        <v>117</v>
      </c>
      <c r="G57" s="114" t="s">
        <v>118</v>
      </c>
    </row>
    <row r="58" spans="1:7" ht="12.75" customHeight="1">
      <c r="A58" s="109"/>
      <c r="B58" s="109"/>
      <c r="C58" s="109"/>
      <c r="D58" s="109"/>
      <c r="E58" s="109"/>
      <c r="F58" s="109"/>
      <c r="G58" s="109"/>
    </row>
    <row r="59" spans="1:7" ht="12.75" customHeight="1">
      <c r="A59" s="109"/>
      <c r="B59" s="109"/>
      <c r="C59" s="109"/>
      <c r="D59" s="109"/>
      <c r="E59" s="109"/>
      <c r="F59" s="109"/>
      <c r="G59" s="109"/>
    </row>
    <row r="60" spans="1:7" ht="12.75" customHeight="1">
      <c r="A60" s="109"/>
      <c r="B60" s="109"/>
      <c r="C60" s="109"/>
      <c r="D60" s="109"/>
      <c r="E60" s="109"/>
      <c r="F60" s="109"/>
      <c r="G60" s="109"/>
    </row>
    <row r="61" spans="1:7" ht="12.75" customHeight="1">
      <c r="A61" s="109"/>
      <c r="B61" s="109"/>
      <c r="C61" s="109"/>
      <c r="D61" s="109"/>
      <c r="E61" s="109"/>
      <c r="F61" s="109"/>
      <c r="G61" s="109"/>
    </row>
    <row r="62" spans="1:7" ht="12.75" customHeight="1">
      <c r="A62" s="109"/>
      <c r="B62" s="109"/>
      <c r="C62" s="109"/>
      <c r="D62" s="109"/>
      <c r="E62" s="109"/>
      <c r="F62" s="109"/>
      <c r="G62" s="109"/>
    </row>
    <row r="63" spans="1:7" ht="198.75" customHeight="1">
      <c r="A63" s="110"/>
      <c r="B63" s="110"/>
      <c r="C63" s="110"/>
      <c r="D63" s="110"/>
      <c r="E63" s="110"/>
      <c r="F63" s="110"/>
      <c r="G63" s="110"/>
    </row>
    <row r="64" spans="1:7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mergeCells count="24">
    <mergeCell ref="F45:F51"/>
    <mergeCell ref="G45:G51"/>
    <mergeCell ref="E57:E63"/>
    <mergeCell ref="F57:F63"/>
    <mergeCell ref="A54:C54"/>
    <mergeCell ref="D54:G55"/>
    <mergeCell ref="A55:C55"/>
    <mergeCell ref="A57:A63"/>
    <mergeCell ref="B57:B63"/>
    <mergeCell ref="C57:C63"/>
    <mergeCell ref="D57:D63"/>
    <mergeCell ref="G57:G63"/>
    <mergeCell ref="A45:A51"/>
    <mergeCell ref="B45:B51"/>
    <mergeCell ref="C45:C51"/>
    <mergeCell ref="D45:D51"/>
    <mergeCell ref="E45:E51"/>
    <mergeCell ref="H4:I4"/>
    <mergeCell ref="H19:I19"/>
    <mergeCell ref="A36:C36"/>
    <mergeCell ref="A37:C37"/>
    <mergeCell ref="A42:C42"/>
    <mergeCell ref="D42:G43"/>
    <mergeCell ref="A43:C43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2.5703125" defaultRowHeight="15" customHeight="1"/>
  <cols>
    <col min="1" max="1" width="60.42578125" customWidth="1"/>
    <col min="2" max="26" width="10.5703125" customWidth="1"/>
  </cols>
  <sheetData>
    <row r="1" spans="1:26" ht="12.75" customHeight="1">
      <c r="A1" s="3" t="s">
        <v>119</v>
      </c>
    </row>
    <row r="2" spans="1:26" ht="12.75" customHeight="1"/>
    <row r="3" spans="1:26" ht="12.75" customHeight="1">
      <c r="A3" s="10" t="s">
        <v>10</v>
      </c>
      <c r="B3" s="10" t="s">
        <v>38</v>
      </c>
      <c r="C3" s="10" t="s">
        <v>10</v>
      </c>
      <c r="D3" s="10" t="s">
        <v>38</v>
      </c>
      <c r="E3" s="9"/>
      <c r="F3" s="10" t="s">
        <v>14</v>
      </c>
      <c r="G3" s="10"/>
      <c r="H3" s="11"/>
    </row>
    <row r="4" spans="1:26" ht="12.75" customHeight="1">
      <c r="A4" s="31" t="s">
        <v>71</v>
      </c>
      <c r="B4" s="31" t="s">
        <v>60</v>
      </c>
      <c r="C4" s="31" t="s">
        <v>57</v>
      </c>
      <c r="D4" s="31" t="s">
        <v>13</v>
      </c>
      <c r="E4" s="14" t="s">
        <v>21</v>
      </c>
      <c r="F4" s="96" t="s">
        <v>22</v>
      </c>
      <c r="G4" s="97"/>
      <c r="H4" s="8" t="s">
        <v>23</v>
      </c>
    </row>
    <row r="5" spans="1:26" ht="12.75" customHeight="1">
      <c r="A5" s="32"/>
      <c r="B5" s="81" t="s">
        <v>75</v>
      </c>
      <c r="C5" s="81"/>
      <c r="D5" s="81" t="s">
        <v>27</v>
      </c>
      <c r="E5" s="17"/>
      <c r="F5" s="16" t="s">
        <v>28</v>
      </c>
      <c r="G5" s="16" t="s">
        <v>29</v>
      </c>
      <c r="H5" s="16"/>
    </row>
    <row r="6" spans="1:26" ht="12.75" customHeight="1">
      <c r="A6" s="33" t="s">
        <v>120</v>
      </c>
      <c r="B6" s="53">
        <v>1200000</v>
      </c>
      <c r="C6" s="33">
        <v>5</v>
      </c>
      <c r="D6" s="53">
        <f t="shared" ref="D6:D7" si="0">+B6*C6</f>
        <v>6000000</v>
      </c>
      <c r="E6" s="53">
        <v>6000000</v>
      </c>
      <c r="F6" s="33"/>
      <c r="G6" s="33"/>
      <c r="H6" s="33"/>
    </row>
    <row r="7" spans="1:26" ht="12.75" customHeight="1">
      <c r="A7" s="33" t="s">
        <v>121</v>
      </c>
      <c r="B7" s="53">
        <v>200000</v>
      </c>
      <c r="C7" s="33">
        <v>2</v>
      </c>
      <c r="D7" s="53">
        <f t="shared" si="0"/>
        <v>400000</v>
      </c>
      <c r="E7" s="53">
        <v>400000</v>
      </c>
      <c r="F7" s="33"/>
      <c r="G7" s="33"/>
      <c r="H7" s="33"/>
    </row>
    <row r="8" spans="1:26" ht="12.75" customHeight="1">
      <c r="A8" s="18" t="s">
        <v>17</v>
      </c>
      <c r="B8" s="26"/>
      <c r="C8" s="47"/>
      <c r="D8" s="35">
        <f>SUM(D6:D7)</f>
        <v>6400000</v>
      </c>
      <c r="E8" s="35">
        <v>6400000</v>
      </c>
      <c r="F8" s="28">
        <f t="shared" ref="F8:H8" si="1">SUM(F6:F7)</f>
        <v>0</v>
      </c>
      <c r="G8" s="28">
        <f t="shared" si="1"/>
        <v>0</v>
      </c>
      <c r="H8" s="28">
        <f t="shared" si="1"/>
        <v>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>
      <c r="A9" s="3"/>
      <c r="B9" s="19"/>
      <c r="C9" s="19"/>
      <c r="D9" s="3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>
      <c r="B10" s="19"/>
      <c r="C10" s="19"/>
      <c r="D10" s="3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>
      <c r="B11" s="19"/>
      <c r="C11" s="19"/>
      <c r="D11" s="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>
      <c r="A12" s="82"/>
      <c r="B12" s="19"/>
      <c r="C12" s="19"/>
      <c r="D12" s="3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/>
    <row r="14" spans="1:26" ht="12.75" customHeight="1">
      <c r="A14" s="3" t="s">
        <v>122</v>
      </c>
    </row>
    <row r="15" spans="1:26" ht="12.75" customHeight="1"/>
    <row r="16" spans="1:26" ht="12.75" customHeight="1">
      <c r="A16" s="10" t="s">
        <v>10</v>
      </c>
      <c r="B16" s="10" t="s">
        <v>38</v>
      </c>
      <c r="C16" s="10" t="s">
        <v>10</v>
      </c>
      <c r="D16" s="10" t="s">
        <v>38</v>
      </c>
      <c r="E16" s="9"/>
      <c r="F16" s="10" t="s">
        <v>14</v>
      </c>
      <c r="G16" s="10"/>
      <c r="H16" s="11"/>
    </row>
    <row r="17" spans="1:8" ht="12.75" customHeight="1">
      <c r="A17" s="31" t="s">
        <v>71</v>
      </c>
      <c r="B17" s="31" t="s">
        <v>60</v>
      </c>
      <c r="C17" s="31" t="s">
        <v>57</v>
      </c>
      <c r="D17" s="31" t="s">
        <v>13</v>
      </c>
      <c r="E17" s="14" t="s">
        <v>21</v>
      </c>
      <c r="F17" s="96" t="s">
        <v>22</v>
      </c>
      <c r="G17" s="97"/>
      <c r="H17" s="8" t="s">
        <v>23</v>
      </c>
    </row>
    <row r="18" spans="1:8" ht="12.75" customHeight="1">
      <c r="A18" s="32"/>
      <c r="B18" s="81" t="s">
        <v>75</v>
      </c>
      <c r="C18" s="81"/>
      <c r="D18" s="81" t="s">
        <v>27</v>
      </c>
      <c r="E18" s="17"/>
      <c r="F18" s="16" t="s">
        <v>28</v>
      </c>
      <c r="G18" s="16" t="s">
        <v>29</v>
      </c>
      <c r="H18" s="16"/>
    </row>
    <row r="19" spans="1:8" ht="12.75" customHeight="1">
      <c r="A19" s="33"/>
      <c r="B19" s="33"/>
      <c r="C19" s="33"/>
      <c r="D19" s="33">
        <f t="shared" ref="D19:D33" si="2">+B19*C19</f>
        <v>0</v>
      </c>
      <c r="E19" s="33"/>
      <c r="F19" s="33"/>
      <c r="G19" s="33"/>
      <c r="H19" s="33"/>
    </row>
    <row r="20" spans="1:8" ht="12.75" customHeight="1">
      <c r="A20" s="33"/>
      <c r="B20" s="33"/>
      <c r="C20" s="33"/>
      <c r="D20" s="33">
        <f t="shared" si="2"/>
        <v>0</v>
      </c>
      <c r="E20" s="33"/>
      <c r="F20" s="33"/>
      <c r="G20" s="33"/>
      <c r="H20" s="33"/>
    </row>
    <row r="21" spans="1:8" ht="12.75" customHeight="1">
      <c r="A21" s="33"/>
      <c r="B21" s="33"/>
      <c r="C21" s="33"/>
      <c r="D21" s="33">
        <f t="shared" si="2"/>
        <v>0</v>
      </c>
      <c r="E21" s="33"/>
      <c r="F21" s="33"/>
      <c r="G21" s="33"/>
      <c r="H21" s="33"/>
    </row>
    <row r="22" spans="1:8" ht="12.75" customHeight="1">
      <c r="A22" s="33"/>
      <c r="B22" s="33"/>
      <c r="C22" s="33"/>
      <c r="D22" s="33">
        <f t="shared" si="2"/>
        <v>0</v>
      </c>
      <c r="E22" s="33"/>
      <c r="F22" s="33"/>
      <c r="G22" s="33"/>
      <c r="H22" s="33"/>
    </row>
    <row r="23" spans="1:8" ht="12.75" customHeight="1">
      <c r="A23" s="33"/>
      <c r="B23" s="33"/>
      <c r="C23" s="33"/>
      <c r="D23" s="33">
        <f t="shared" si="2"/>
        <v>0</v>
      </c>
      <c r="E23" s="33"/>
      <c r="F23" s="33"/>
      <c r="G23" s="33"/>
      <c r="H23" s="33"/>
    </row>
    <row r="24" spans="1:8" ht="12.75" customHeight="1">
      <c r="A24" s="33"/>
      <c r="B24" s="33"/>
      <c r="C24" s="33"/>
      <c r="D24" s="33">
        <f t="shared" si="2"/>
        <v>0</v>
      </c>
      <c r="E24" s="33"/>
      <c r="F24" s="33"/>
      <c r="G24" s="33"/>
      <c r="H24" s="33"/>
    </row>
    <row r="25" spans="1:8" ht="12.75" customHeight="1">
      <c r="A25" s="33"/>
      <c r="B25" s="33"/>
      <c r="C25" s="33"/>
      <c r="D25" s="33">
        <f t="shared" si="2"/>
        <v>0</v>
      </c>
      <c r="E25" s="33"/>
      <c r="F25" s="33"/>
      <c r="G25" s="33"/>
      <c r="H25" s="33"/>
    </row>
    <row r="26" spans="1:8" ht="12.75" customHeight="1">
      <c r="A26" s="33"/>
      <c r="B26" s="33"/>
      <c r="C26" s="33"/>
      <c r="D26" s="33">
        <f t="shared" si="2"/>
        <v>0</v>
      </c>
      <c r="E26" s="33"/>
      <c r="F26" s="33"/>
      <c r="G26" s="33"/>
      <c r="H26" s="33"/>
    </row>
    <row r="27" spans="1:8" ht="12.75" customHeight="1">
      <c r="A27" s="33"/>
      <c r="B27" s="33"/>
      <c r="C27" s="33"/>
      <c r="D27" s="33">
        <f t="shared" si="2"/>
        <v>0</v>
      </c>
      <c r="E27" s="33"/>
      <c r="F27" s="33"/>
      <c r="G27" s="33"/>
      <c r="H27" s="33"/>
    </row>
    <row r="28" spans="1:8" ht="12.75" customHeight="1">
      <c r="A28" s="33"/>
      <c r="B28" s="33"/>
      <c r="C28" s="33"/>
      <c r="D28" s="33">
        <f t="shared" si="2"/>
        <v>0</v>
      </c>
      <c r="E28" s="33"/>
      <c r="F28" s="33"/>
      <c r="G28" s="33"/>
      <c r="H28" s="33"/>
    </row>
    <row r="29" spans="1:8" ht="12.75" customHeight="1">
      <c r="A29" s="33"/>
      <c r="B29" s="33"/>
      <c r="C29" s="33"/>
      <c r="D29" s="33">
        <f t="shared" si="2"/>
        <v>0</v>
      </c>
      <c r="E29" s="33"/>
      <c r="F29" s="33"/>
      <c r="G29" s="33"/>
      <c r="H29" s="33"/>
    </row>
    <row r="30" spans="1:8" ht="12.75" customHeight="1">
      <c r="A30" s="33"/>
      <c r="B30" s="33"/>
      <c r="C30" s="33"/>
      <c r="D30" s="33">
        <f t="shared" si="2"/>
        <v>0</v>
      </c>
      <c r="E30" s="33"/>
      <c r="F30" s="33"/>
      <c r="G30" s="33"/>
      <c r="H30" s="33"/>
    </row>
    <row r="31" spans="1:8" ht="12.75" customHeight="1">
      <c r="A31" s="33"/>
      <c r="B31" s="33"/>
      <c r="C31" s="33"/>
      <c r="D31" s="33">
        <f t="shared" si="2"/>
        <v>0</v>
      </c>
      <c r="E31" s="33"/>
      <c r="F31" s="33"/>
      <c r="G31" s="33"/>
      <c r="H31" s="33"/>
    </row>
    <row r="32" spans="1:8" ht="12.75" customHeight="1">
      <c r="A32" s="33"/>
      <c r="B32" s="33"/>
      <c r="C32" s="33"/>
      <c r="D32" s="33">
        <f t="shared" si="2"/>
        <v>0</v>
      </c>
      <c r="E32" s="33"/>
      <c r="F32" s="33"/>
      <c r="G32" s="33"/>
      <c r="H32" s="33"/>
    </row>
    <row r="33" spans="1:8" ht="12.75" customHeight="1">
      <c r="A33" s="33"/>
      <c r="B33" s="33"/>
      <c r="C33" s="33"/>
      <c r="D33" s="33">
        <f t="shared" si="2"/>
        <v>0</v>
      </c>
      <c r="E33" s="33"/>
      <c r="F33" s="33"/>
      <c r="G33" s="33"/>
      <c r="H33" s="33"/>
    </row>
    <row r="34" spans="1:8" ht="12.75" customHeight="1">
      <c r="A34" s="18" t="s">
        <v>17</v>
      </c>
      <c r="B34" s="26"/>
      <c r="C34" s="47"/>
      <c r="D34" s="28">
        <f t="shared" ref="D34:H34" si="3">SUM(D19:D33)</f>
        <v>0</v>
      </c>
      <c r="E34" s="28">
        <f t="shared" si="3"/>
        <v>0</v>
      </c>
      <c r="F34" s="28">
        <f t="shared" si="3"/>
        <v>0</v>
      </c>
      <c r="G34" s="28">
        <f t="shared" si="3"/>
        <v>0</v>
      </c>
      <c r="H34" s="28">
        <f t="shared" si="3"/>
        <v>0</v>
      </c>
    </row>
    <row r="35" spans="1:8" ht="12.75" customHeight="1"/>
    <row r="36" spans="1:8" ht="12.75" customHeight="1"/>
    <row r="37" spans="1:8" ht="12.75" customHeight="1"/>
    <row r="38" spans="1:8" ht="12.75" customHeight="1">
      <c r="A38" s="3"/>
    </row>
    <row r="39" spans="1:8" ht="12.75" customHeight="1">
      <c r="A39" s="3"/>
    </row>
    <row r="40" spans="1:8" ht="12.75" customHeight="1"/>
    <row r="41" spans="1:8" ht="12.75" customHeight="1"/>
    <row r="42" spans="1:8" ht="12.75" customHeight="1"/>
    <row r="43" spans="1:8" ht="12.75" customHeight="1"/>
    <row r="44" spans="1:8" ht="12.75" customHeight="1"/>
    <row r="45" spans="1:8" ht="12.75" customHeight="1"/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F4:G4"/>
    <mergeCell ref="F17:G17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2.5703125" defaultRowHeight="15" customHeight="1"/>
  <cols>
    <col min="1" max="1" width="67.42578125" customWidth="1"/>
    <col min="2" max="3" width="10.5703125" customWidth="1"/>
    <col min="4" max="5" width="11.7109375" customWidth="1"/>
    <col min="6" max="26" width="10.5703125" customWidth="1"/>
  </cols>
  <sheetData>
    <row r="1" spans="1:26" ht="12.75" customHeight="1">
      <c r="A1" s="3" t="s">
        <v>123</v>
      </c>
    </row>
    <row r="2" spans="1:26" ht="12.75" customHeight="1"/>
    <row r="3" spans="1:26" ht="12.75" customHeight="1">
      <c r="A3" s="10" t="s">
        <v>10</v>
      </c>
      <c r="B3" s="10" t="s">
        <v>38</v>
      </c>
      <c r="C3" s="10" t="s">
        <v>10</v>
      </c>
      <c r="D3" s="10" t="s">
        <v>38</v>
      </c>
      <c r="E3" s="46"/>
      <c r="F3" s="83" t="s">
        <v>14</v>
      </c>
      <c r="G3" s="83"/>
      <c r="H3" s="84"/>
    </row>
    <row r="4" spans="1:26" ht="12.75" customHeight="1">
      <c r="A4" s="31" t="s">
        <v>71</v>
      </c>
      <c r="B4" s="31" t="s">
        <v>60</v>
      </c>
      <c r="C4" s="31" t="s">
        <v>57</v>
      </c>
      <c r="D4" s="31" t="s">
        <v>13</v>
      </c>
      <c r="E4" s="14" t="s">
        <v>21</v>
      </c>
      <c r="F4" s="96" t="s">
        <v>22</v>
      </c>
      <c r="G4" s="97"/>
      <c r="H4" s="8" t="s">
        <v>23</v>
      </c>
    </row>
    <row r="5" spans="1:26" ht="12.75" customHeight="1">
      <c r="A5" s="32"/>
      <c r="B5" s="81" t="s">
        <v>75</v>
      </c>
      <c r="C5" s="81"/>
      <c r="D5" s="81" t="s">
        <v>27</v>
      </c>
      <c r="E5" s="17"/>
      <c r="F5" s="16" t="s">
        <v>28</v>
      </c>
      <c r="G5" s="16" t="s">
        <v>29</v>
      </c>
      <c r="H5" s="16"/>
    </row>
    <row r="6" spans="1:26" ht="12.75" customHeight="1">
      <c r="A6" s="33"/>
      <c r="B6" s="33"/>
      <c r="C6" s="33"/>
      <c r="D6" s="33">
        <f t="shared" ref="D6:D10" si="0">+B6*C6</f>
        <v>0</v>
      </c>
      <c r="E6" s="33"/>
      <c r="F6" s="33"/>
      <c r="G6" s="33"/>
      <c r="H6" s="33"/>
    </row>
    <row r="7" spans="1:26" ht="12.75" customHeight="1">
      <c r="A7" s="33"/>
      <c r="B7" s="33"/>
      <c r="C7" s="33"/>
      <c r="D7" s="33">
        <f t="shared" si="0"/>
        <v>0</v>
      </c>
      <c r="E7" s="33"/>
      <c r="F7" s="33"/>
      <c r="G7" s="33"/>
      <c r="H7" s="33"/>
    </row>
    <row r="8" spans="1:26" ht="12.75" customHeight="1">
      <c r="A8" s="33"/>
      <c r="B8" s="33"/>
      <c r="C8" s="33"/>
      <c r="D8" s="33">
        <f t="shared" si="0"/>
        <v>0</v>
      </c>
      <c r="E8" s="33"/>
      <c r="F8" s="33"/>
      <c r="G8" s="33"/>
      <c r="H8" s="33"/>
    </row>
    <row r="9" spans="1:26" ht="12.75" customHeight="1">
      <c r="A9" s="33"/>
      <c r="B9" s="33"/>
      <c r="C9" s="33"/>
      <c r="D9" s="33">
        <f t="shared" si="0"/>
        <v>0</v>
      </c>
      <c r="E9" s="33"/>
      <c r="F9" s="33"/>
      <c r="G9" s="33"/>
      <c r="H9" s="33"/>
    </row>
    <row r="10" spans="1:26" ht="12.75" customHeight="1">
      <c r="A10" s="33"/>
      <c r="B10" s="33"/>
      <c r="C10" s="33"/>
      <c r="D10" s="33">
        <f t="shared" si="0"/>
        <v>0</v>
      </c>
      <c r="E10" s="33"/>
      <c r="F10" s="33"/>
      <c r="G10" s="33"/>
      <c r="H10" s="33"/>
    </row>
    <row r="11" spans="1:26" ht="12.75" customHeight="1">
      <c r="A11" s="18" t="s">
        <v>17</v>
      </c>
      <c r="B11" s="26"/>
      <c r="C11" s="47"/>
      <c r="D11" s="28">
        <f t="shared" ref="D11:H11" si="1">SUM(D6:D10)</f>
        <v>0</v>
      </c>
      <c r="E11" s="28">
        <f t="shared" si="1"/>
        <v>0</v>
      </c>
      <c r="F11" s="28">
        <f t="shared" si="1"/>
        <v>0</v>
      </c>
      <c r="G11" s="28">
        <f t="shared" si="1"/>
        <v>0</v>
      </c>
      <c r="H11" s="28">
        <f t="shared" si="1"/>
        <v>0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>
      <c r="A12" s="19"/>
      <c r="B12" s="19"/>
      <c r="C12" s="19"/>
      <c r="D12" s="3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3"/>
      <c r="B13" s="19"/>
      <c r="C13" s="19"/>
      <c r="D13" s="3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>
      <c r="A14" s="3"/>
      <c r="B14" s="19"/>
      <c r="C14" s="19"/>
      <c r="D14" s="3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/>
    <row r="16" spans="1:26" ht="12.75" customHeight="1">
      <c r="A16" s="3" t="s">
        <v>124</v>
      </c>
    </row>
    <row r="17" spans="1:8" ht="12.75" customHeight="1"/>
    <row r="18" spans="1:8" ht="12.75" customHeight="1">
      <c r="A18" s="10" t="s">
        <v>10</v>
      </c>
      <c r="B18" s="10" t="s">
        <v>38</v>
      </c>
      <c r="C18" s="10" t="s">
        <v>10</v>
      </c>
      <c r="D18" s="10" t="s">
        <v>38</v>
      </c>
      <c r="E18" s="46"/>
      <c r="F18" s="83" t="s">
        <v>14</v>
      </c>
      <c r="G18" s="83"/>
      <c r="H18" s="84"/>
    </row>
    <row r="19" spans="1:8" ht="12.75" customHeight="1">
      <c r="A19" s="31" t="s">
        <v>71</v>
      </c>
      <c r="B19" s="31" t="s">
        <v>60</v>
      </c>
      <c r="C19" s="31" t="s">
        <v>57</v>
      </c>
      <c r="D19" s="31" t="s">
        <v>13</v>
      </c>
      <c r="E19" s="14" t="s">
        <v>21</v>
      </c>
      <c r="F19" s="96" t="s">
        <v>22</v>
      </c>
      <c r="G19" s="97"/>
      <c r="H19" s="8" t="s">
        <v>23</v>
      </c>
    </row>
    <row r="20" spans="1:8" ht="12.75" customHeight="1">
      <c r="A20" s="32"/>
      <c r="B20" s="81" t="s">
        <v>75</v>
      </c>
      <c r="C20" s="81"/>
      <c r="D20" s="81" t="s">
        <v>27</v>
      </c>
      <c r="E20" s="17"/>
      <c r="F20" s="16" t="s">
        <v>28</v>
      </c>
      <c r="G20" s="16" t="s">
        <v>29</v>
      </c>
      <c r="H20" s="16"/>
    </row>
    <row r="21" spans="1:8" ht="12.75" customHeight="1">
      <c r="A21" s="33"/>
      <c r="B21" s="33"/>
      <c r="C21" s="33"/>
      <c r="D21" s="33">
        <f t="shared" ref="D21:D23" si="2">+B21*C21</f>
        <v>0</v>
      </c>
      <c r="E21" s="33"/>
      <c r="F21" s="33"/>
      <c r="G21" s="33"/>
      <c r="H21" s="33"/>
    </row>
    <row r="22" spans="1:8" ht="12.75" customHeight="1">
      <c r="A22" s="33"/>
      <c r="B22" s="33"/>
      <c r="C22" s="33"/>
      <c r="D22" s="33">
        <f t="shared" si="2"/>
        <v>0</v>
      </c>
      <c r="E22" s="33"/>
      <c r="F22" s="33"/>
      <c r="G22" s="33"/>
      <c r="H22" s="33"/>
    </row>
    <row r="23" spans="1:8" ht="12.75" customHeight="1">
      <c r="A23" s="33"/>
      <c r="B23" s="33"/>
      <c r="C23" s="33"/>
      <c r="D23" s="33">
        <f t="shared" si="2"/>
        <v>0</v>
      </c>
      <c r="E23" s="33"/>
      <c r="F23" s="33"/>
      <c r="G23" s="33"/>
      <c r="H23" s="33"/>
    </row>
    <row r="24" spans="1:8" ht="12.75" customHeight="1">
      <c r="A24" s="18" t="s">
        <v>17</v>
      </c>
      <c r="B24" s="26"/>
      <c r="C24" s="47"/>
      <c r="D24" s="28">
        <f t="shared" ref="D24:H24" si="3">SUM(D21:D23)</f>
        <v>0</v>
      </c>
      <c r="E24" s="28">
        <f t="shared" si="3"/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</row>
    <row r="25" spans="1:8" ht="12.75" customHeight="1">
      <c r="A25" s="19"/>
      <c r="B25" s="19"/>
      <c r="C25" s="19"/>
      <c r="D25" s="3"/>
      <c r="E25" s="19"/>
      <c r="F25" s="19"/>
      <c r="G25" s="19"/>
      <c r="H25" s="19"/>
    </row>
    <row r="26" spans="1:8" ht="12.75" customHeight="1">
      <c r="A26" s="3"/>
      <c r="B26" s="19"/>
      <c r="C26" s="19"/>
      <c r="D26" s="3"/>
      <c r="E26" s="19"/>
      <c r="F26" s="19"/>
      <c r="G26" s="19"/>
      <c r="H26" s="19"/>
    </row>
    <row r="27" spans="1:8" ht="12.75" customHeight="1">
      <c r="A27" s="3" t="s">
        <v>125</v>
      </c>
      <c r="B27" s="19"/>
      <c r="C27" s="19"/>
      <c r="D27" s="3"/>
      <c r="E27" s="19"/>
      <c r="F27" s="19"/>
      <c r="G27" s="19"/>
      <c r="H27" s="19"/>
    </row>
    <row r="28" spans="1:8" ht="12.75" customHeight="1"/>
    <row r="29" spans="1:8" ht="12.75" customHeight="1">
      <c r="A29" s="10" t="s">
        <v>10</v>
      </c>
      <c r="B29" s="10" t="s">
        <v>38</v>
      </c>
      <c r="C29" s="10" t="s">
        <v>10</v>
      </c>
      <c r="D29" s="10" t="s">
        <v>38</v>
      </c>
      <c r="E29" s="46"/>
      <c r="F29" s="83" t="s">
        <v>14</v>
      </c>
      <c r="G29" s="83"/>
      <c r="H29" s="84"/>
    </row>
    <row r="30" spans="1:8" ht="12.75" customHeight="1">
      <c r="A30" s="31" t="s">
        <v>71</v>
      </c>
      <c r="B30" s="31" t="s">
        <v>60</v>
      </c>
      <c r="C30" s="31" t="s">
        <v>57</v>
      </c>
      <c r="D30" s="31" t="s">
        <v>13</v>
      </c>
      <c r="E30" s="14" t="s">
        <v>21</v>
      </c>
      <c r="F30" s="96" t="s">
        <v>22</v>
      </c>
      <c r="G30" s="97"/>
      <c r="H30" s="8" t="s">
        <v>23</v>
      </c>
    </row>
    <row r="31" spans="1:8" ht="12.75" customHeight="1">
      <c r="A31" s="32"/>
      <c r="B31" s="81" t="s">
        <v>75</v>
      </c>
      <c r="C31" s="81"/>
      <c r="D31" s="81" t="s">
        <v>27</v>
      </c>
      <c r="E31" s="17"/>
      <c r="F31" s="16" t="s">
        <v>28</v>
      </c>
      <c r="G31" s="16" t="s">
        <v>29</v>
      </c>
      <c r="H31" s="16"/>
    </row>
    <row r="32" spans="1:8" ht="12.75" customHeight="1">
      <c r="A32" s="33" t="s">
        <v>126</v>
      </c>
      <c r="B32" s="53">
        <v>1800000</v>
      </c>
      <c r="C32" s="33">
        <v>24</v>
      </c>
      <c r="D32" s="53">
        <f t="shared" ref="D32:D37" si="4">+B32*C32</f>
        <v>43200000</v>
      </c>
      <c r="E32" s="53">
        <v>43200000</v>
      </c>
      <c r="F32" s="33"/>
      <c r="G32" s="33"/>
      <c r="H32" s="33"/>
    </row>
    <row r="33" spans="1:8" ht="12.75" customHeight="1">
      <c r="A33" s="33" t="s">
        <v>127</v>
      </c>
      <c r="B33" s="53">
        <v>250000</v>
      </c>
      <c r="C33" s="33">
        <v>24</v>
      </c>
      <c r="D33" s="53">
        <f t="shared" si="4"/>
        <v>6000000</v>
      </c>
      <c r="E33" s="53">
        <v>6000000</v>
      </c>
      <c r="F33" s="33"/>
      <c r="G33" s="33"/>
      <c r="H33" s="33"/>
    </row>
    <row r="34" spans="1:8" ht="12.75" customHeight="1">
      <c r="A34" s="33" t="s">
        <v>128</v>
      </c>
      <c r="B34" s="53">
        <v>105000</v>
      </c>
      <c r="C34" s="33">
        <v>24</v>
      </c>
      <c r="D34" s="53">
        <f t="shared" si="4"/>
        <v>2520000</v>
      </c>
      <c r="E34" s="53">
        <v>2520000</v>
      </c>
      <c r="F34" s="33"/>
      <c r="G34" s="33"/>
      <c r="H34" s="33"/>
    </row>
    <row r="35" spans="1:8" ht="12.75" customHeight="1">
      <c r="A35" s="33" t="s">
        <v>129</v>
      </c>
      <c r="B35" s="53">
        <v>50000</v>
      </c>
      <c r="C35" s="33">
        <v>24</v>
      </c>
      <c r="D35" s="53">
        <f t="shared" si="4"/>
        <v>1200000</v>
      </c>
      <c r="E35" s="53">
        <v>1200000</v>
      </c>
      <c r="F35" s="33"/>
      <c r="G35" s="33"/>
      <c r="H35" s="33"/>
    </row>
    <row r="36" spans="1:8" ht="12.75" customHeight="1">
      <c r="A36" s="33" t="s">
        <v>130</v>
      </c>
      <c r="B36" s="53">
        <v>100000</v>
      </c>
      <c r="C36" s="33">
        <v>24</v>
      </c>
      <c r="D36" s="53">
        <f t="shared" si="4"/>
        <v>2400000</v>
      </c>
      <c r="E36" s="53">
        <v>2400000</v>
      </c>
      <c r="F36" s="33"/>
      <c r="G36" s="33"/>
      <c r="H36" s="33"/>
    </row>
    <row r="37" spans="1:8" ht="12.75" customHeight="1">
      <c r="A37" s="33" t="s">
        <v>131</v>
      </c>
      <c r="B37" s="53">
        <v>500000</v>
      </c>
      <c r="C37" s="33">
        <v>24</v>
      </c>
      <c r="D37" s="53">
        <f t="shared" si="4"/>
        <v>12000000</v>
      </c>
      <c r="E37" s="53">
        <v>12000000</v>
      </c>
      <c r="F37" s="33"/>
      <c r="G37" s="33"/>
      <c r="H37" s="33"/>
    </row>
    <row r="38" spans="1:8" ht="12.75" customHeight="1">
      <c r="A38" s="18" t="s">
        <v>17</v>
      </c>
      <c r="B38" s="26"/>
      <c r="C38" s="47"/>
      <c r="D38" s="35">
        <f>SUM(D32:D37)</f>
        <v>67320000</v>
      </c>
      <c r="E38" s="35">
        <v>67320000</v>
      </c>
      <c r="F38" s="28">
        <f t="shared" ref="F38:H38" si="5">SUM(F32:F37)</f>
        <v>0</v>
      </c>
      <c r="G38" s="28">
        <f t="shared" si="5"/>
        <v>0</v>
      </c>
      <c r="H38" s="28">
        <f t="shared" si="5"/>
        <v>0</v>
      </c>
    </row>
    <row r="39" spans="1:8" ht="12.75" customHeight="1">
      <c r="A39" s="19"/>
      <c r="B39" s="19"/>
      <c r="C39" s="19"/>
      <c r="D39" s="3"/>
      <c r="E39" s="19"/>
      <c r="F39" s="19"/>
      <c r="G39" s="19"/>
      <c r="H39" s="19"/>
    </row>
    <row r="40" spans="1:8" ht="12.75" customHeight="1">
      <c r="A40" s="19"/>
      <c r="B40" s="19"/>
      <c r="C40" s="19"/>
      <c r="D40" s="3"/>
      <c r="E40" s="19"/>
      <c r="F40" s="19"/>
      <c r="G40" s="19"/>
      <c r="H40" s="19"/>
    </row>
    <row r="41" spans="1:8" ht="12.75" customHeight="1">
      <c r="A41" s="19" t="s">
        <v>10</v>
      </c>
      <c r="B41" s="19"/>
      <c r="C41" s="19"/>
      <c r="D41" s="3"/>
      <c r="E41" s="19"/>
      <c r="F41" s="19"/>
      <c r="G41" s="19"/>
      <c r="H41" s="19"/>
    </row>
    <row r="42" spans="1:8" ht="12.75" customHeight="1">
      <c r="A42" s="3"/>
      <c r="B42" s="19"/>
      <c r="C42" s="19"/>
      <c r="D42" s="3"/>
      <c r="E42" s="19"/>
      <c r="F42" s="19"/>
      <c r="G42" s="19"/>
      <c r="H42" s="19"/>
    </row>
    <row r="43" spans="1:8" ht="12.75" customHeight="1">
      <c r="A43" s="3"/>
      <c r="B43" s="19"/>
      <c r="C43" s="19"/>
      <c r="D43" s="3"/>
      <c r="E43" s="19"/>
      <c r="F43" s="19"/>
      <c r="G43" s="19"/>
      <c r="H43" s="19"/>
    </row>
    <row r="44" spans="1:8" ht="12.75" customHeight="1">
      <c r="A44" s="3" t="s">
        <v>132</v>
      </c>
      <c r="B44" s="19"/>
      <c r="C44" s="19"/>
      <c r="D44" s="3"/>
      <c r="E44" s="19"/>
      <c r="F44" s="19"/>
      <c r="G44" s="19"/>
      <c r="H44" s="19"/>
    </row>
    <row r="45" spans="1:8" ht="12.75" customHeight="1">
      <c r="A45" s="3"/>
      <c r="B45" s="19"/>
      <c r="C45" s="19"/>
      <c r="D45" s="3"/>
      <c r="E45" s="19"/>
      <c r="F45" s="19"/>
      <c r="G45" s="19"/>
      <c r="H45" s="19"/>
    </row>
    <row r="46" spans="1:8" ht="12.75" customHeight="1">
      <c r="A46" s="10" t="s">
        <v>10</v>
      </c>
      <c r="B46" s="10" t="s">
        <v>38</v>
      </c>
      <c r="C46" s="10" t="s">
        <v>10</v>
      </c>
      <c r="D46" s="10" t="s">
        <v>38</v>
      </c>
      <c r="E46" s="46"/>
      <c r="F46" s="83" t="s">
        <v>14</v>
      </c>
      <c r="G46" s="83"/>
      <c r="H46" s="84"/>
    </row>
    <row r="47" spans="1:8" ht="12.75" customHeight="1">
      <c r="A47" s="31" t="s">
        <v>71</v>
      </c>
      <c r="B47" s="31" t="s">
        <v>60</v>
      </c>
      <c r="C47" s="31" t="s">
        <v>57</v>
      </c>
      <c r="D47" s="31" t="s">
        <v>13</v>
      </c>
      <c r="E47" s="14" t="s">
        <v>21</v>
      </c>
      <c r="F47" s="96" t="s">
        <v>22</v>
      </c>
      <c r="G47" s="97"/>
      <c r="H47" s="8" t="s">
        <v>23</v>
      </c>
    </row>
    <row r="48" spans="1:8" ht="12.75" customHeight="1">
      <c r="A48" s="32"/>
      <c r="B48" s="81" t="s">
        <v>75</v>
      </c>
      <c r="C48" s="81"/>
      <c r="D48" s="81" t="s">
        <v>27</v>
      </c>
      <c r="E48" s="17"/>
      <c r="F48" s="16" t="s">
        <v>28</v>
      </c>
      <c r="G48" s="16" t="s">
        <v>29</v>
      </c>
      <c r="H48" s="16"/>
    </row>
    <row r="49" spans="1:8" ht="12.75" customHeight="1">
      <c r="A49" s="33"/>
      <c r="B49" s="33"/>
      <c r="C49" s="33"/>
      <c r="D49" s="33">
        <f t="shared" ref="D49:D52" si="6">+B49*C49</f>
        <v>0</v>
      </c>
      <c r="E49" s="33"/>
      <c r="F49" s="33"/>
      <c r="G49" s="33"/>
      <c r="H49" s="33"/>
    </row>
    <row r="50" spans="1:8" ht="12.75" customHeight="1">
      <c r="A50" s="33"/>
      <c r="B50" s="33"/>
      <c r="C50" s="33"/>
      <c r="D50" s="33">
        <f t="shared" si="6"/>
        <v>0</v>
      </c>
      <c r="E50" s="33"/>
      <c r="F50" s="33"/>
      <c r="G50" s="33"/>
      <c r="H50" s="33"/>
    </row>
    <row r="51" spans="1:8" ht="12.75" customHeight="1">
      <c r="A51" s="33"/>
      <c r="B51" s="33"/>
      <c r="C51" s="33"/>
      <c r="D51" s="33">
        <f t="shared" si="6"/>
        <v>0</v>
      </c>
      <c r="E51" s="33"/>
      <c r="F51" s="33"/>
      <c r="G51" s="33"/>
      <c r="H51" s="33"/>
    </row>
    <row r="52" spans="1:8" ht="12.75" customHeight="1">
      <c r="A52" s="33"/>
      <c r="B52" s="33"/>
      <c r="C52" s="33"/>
      <c r="D52" s="33">
        <f t="shared" si="6"/>
        <v>0</v>
      </c>
      <c r="E52" s="33"/>
      <c r="F52" s="33"/>
      <c r="G52" s="33"/>
      <c r="H52" s="33"/>
    </row>
    <row r="53" spans="1:8" ht="12.75" customHeight="1">
      <c r="A53" s="18" t="s">
        <v>17</v>
      </c>
      <c r="B53" s="26"/>
      <c r="C53" s="47"/>
      <c r="D53" s="28">
        <f t="shared" ref="D53:H53" si="7">SUM(D49:D52)</f>
        <v>0</v>
      </c>
      <c r="E53" s="28">
        <f t="shared" si="7"/>
        <v>0</v>
      </c>
      <c r="F53" s="28">
        <f t="shared" si="7"/>
        <v>0</v>
      </c>
      <c r="G53" s="28">
        <f t="shared" si="7"/>
        <v>0</v>
      </c>
      <c r="H53" s="28">
        <f t="shared" si="7"/>
        <v>0</v>
      </c>
    </row>
    <row r="54" spans="1:8" ht="12.75" customHeight="1">
      <c r="A54" s="19"/>
      <c r="B54" s="19"/>
      <c r="C54" s="19"/>
      <c r="D54" s="3"/>
      <c r="E54" s="19"/>
      <c r="F54" s="19"/>
      <c r="G54" s="19"/>
      <c r="H54" s="19"/>
    </row>
    <row r="55" spans="1:8" ht="12.75" customHeight="1">
      <c r="A55" s="19"/>
      <c r="B55" s="19"/>
      <c r="C55" s="19"/>
      <c r="D55" s="3"/>
      <c r="E55" s="19"/>
      <c r="F55" s="19"/>
      <c r="G55" s="19"/>
      <c r="H55" s="19"/>
    </row>
    <row r="56" spans="1:8" ht="12.75" customHeight="1">
      <c r="A56" s="19"/>
      <c r="B56" s="19"/>
      <c r="C56" s="19"/>
      <c r="D56" s="3"/>
      <c r="E56" s="19"/>
      <c r="F56" s="19"/>
      <c r="G56" s="19"/>
      <c r="H56" s="19"/>
    </row>
    <row r="57" spans="1:8" ht="12.75" customHeight="1">
      <c r="A57" s="19"/>
      <c r="B57" s="19"/>
      <c r="C57" s="19"/>
      <c r="D57" s="3"/>
      <c r="E57" s="19"/>
      <c r="F57" s="19"/>
      <c r="G57" s="19"/>
      <c r="H57" s="19"/>
    </row>
    <row r="58" spans="1:8" ht="12.75" customHeight="1">
      <c r="A58" s="19"/>
      <c r="B58" s="19"/>
      <c r="C58" s="19"/>
      <c r="D58" s="3"/>
      <c r="E58" s="19"/>
      <c r="F58" s="19"/>
      <c r="G58" s="19"/>
      <c r="H58" s="19"/>
    </row>
    <row r="59" spans="1:8" ht="12.75" customHeight="1">
      <c r="A59" s="19"/>
      <c r="B59" s="19"/>
      <c r="C59" s="19"/>
      <c r="D59" s="3"/>
      <c r="E59" s="19"/>
      <c r="F59" s="19"/>
      <c r="G59" s="19"/>
      <c r="H59" s="19"/>
    </row>
    <row r="60" spans="1:8" ht="12.75" customHeight="1">
      <c r="A60" s="3"/>
      <c r="B60" s="19"/>
      <c r="C60" s="19"/>
      <c r="D60" s="3"/>
      <c r="E60" s="19"/>
      <c r="F60" s="19"/>
      <c r="G60" s="19"/>
      <c r="H60" s="19"/>
    </row>
    <row r="61" spans="1:8" ht="12.75" customHeight="1">
      <c r="A61" s="3" t="s">
        <v>133</v>
      </c>
    </row>
    <row r="62" spans="1:8" ht="12.75" customHeight="1">
      <c r="A62" s="85" t="s">
        <v>10</v>
      </c>
    </row>
    <row r="63" spans="1:8" ht="12.75" customHeight="1">
      <c r="A63" s="10" t="s">
        <v>10</v>
      </c>
      <c r="B63" s="10" t="s">
        <v>38</v>
      </c>
      <c r="C63" s="10" t="s">
        <v>10</v>
      </c>
      <c r="D63" s="10" t="s">
        <v>38</v>
      </c>
      <c r="E63" s="46"/>
      <c r="F63" s="83" t="s">
        <v>14</v>
      </c>
      <c r="G63" s="83"/>
      <c r="H63" s="84"/>
    </row>
    <row r="64" spans="1:8" ht="12.75" customHeight="1">
      <c r="A64" s="31" t="s">
        <v>71</v>
      </c>
      <c r="B64" s="31" t="s">
        <v>60</v>
      </c>
      <c r="C64" s="31" t="s">
        <v>57</v>
      </c>
      <c r="D64" s="31" t="s">
        <v>13</v>
      </c>
      <c r="E64" s="14" t="s">
        <v>21</v>
      </c>
      <c r="F64" s="96" t="s">
        <v>22</v>
      </c>
      <c r="G64" s="97"/>
      <c r="H64" s="8" t="s">
        <v>23</v>
      </c>
    </row>
    <row r="65" spans="1:8" ht="12.75" customHeight="1">
      <c r="A65" s="32"/>
      <c r="B65" s="81" t="s">
        <v>75</v>
      </c>
      <c r="C65" s="81"/>
      <c r="D65" s="81" t="s">
        <v>27</v>
      </c>
      <c r="E65" s="17"/>
      <c r="F65" s="16" t="s">
        <v>28</v>
      </c>
      <c r="G65" s="16" t="s">
        <v>29</v>
      </c>
      <c r="H65" s="16"/>
    </row>
    <row r="66" spans="1:8" ht="12.75" customHeight="1">
      <c r="A66" s="33"/>
      <c r="B66" s="33"/>
      <c r="C66" s="33"/>
      <c r="D66" s="33">
        <f t="shared" ref="D66:D67" si="8">+B66*C66</f>
        <v>0</v>
      </c>
      <c r="E66" s="33"/>
      <c r="F66" s="33"/>
      <c r="G66" s="33"/>
      <c r="H66" s="33"/>
    </row>
    <row r="67" spans="1:8" ht="12.75" customHeight="1">
      <c r="A67" s="33"/>
      <c r="B67" s="33"/>
      <c r="C67" s="33"/>
      <c r="D67" s="33">
        <f t="shared" si="8"/>
        <v>0</v>
      </c>
      <c r="E67" s="33"/>
      <c r="F67" s="33"/>
      <c r="G67" s="33"/>
      <c r="H67" s="33"/>
    </row>
    <row r="68" spans="1:8" ht="12.75" customHeight="1">
      <c r="A68" s="18" t="s">
        <v>17</v>
      </c>
      <c r="B68" s="26"/>
      <c r="C68" s="47"/>
      <c r="D68" s="28">
        <f t="shared" ref="D68:H68" si="9">SUM(D66:D67)</f>
        <v>0</v>
      </c>
      <c r="E68" s="28">
        <f t="shared" si="9"/>
        <v>0</v>
      </c>
      <c r="F68" s="28">
        <f t="shared" si="9"/>
        <v>0</v>
      </c>
      <c r="G68" s="28">
        <f t="shared" si="9"/>
        <v>0</v>
      </c>
      <c r="H68" s="28">
        <f t="shared" si="9"/>
        <v>0</v>
      </c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>
      <c r="A73" s="3"/>
    </row>
    <row r="74" spans="1:8" ht="12.75" customHeight="1">
      <c r="A74" s="3"/>
    </row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/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F4:G4"/>
    <mergeCell ref="F19:G19"/>
    <mergeCell ref="F30:G30"/>
    <mergeCell ref="F47:G47"/>
    <mergeCell ref="F64:G64"/>
  </mergeCell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baseColWidth="10" defaultColWidth="12.5703125" defaultRowHeight="15" customHeight="1"/>
  <cols>
    <col min="1" max="1" width="44.7109375" customWidth="1"/>
    <col min="2" max="2" width="13.28515625" customWidth="1"/>
    <col min="3" max="3" width="15" customWidth="1"/>
    <col min="4" max="5" width="18.5703125" customWidth="1"/>
    <col min="6" max="6" width="16.28515625" customWidth="1"/>
    <col min="7" max="26" width="10.5703125" customWidth="1"/>
  </cols>
  <sheetData>
    <row r="1" spans="1:9" ht="12.75" customHeight="1">
      <c r="A1" s="1" t="s">
        <v>134</v>
      </c>
    </row>
    <row r="2" spans="1:9" ht="12.75" customHeight="1"/>
    <row r="3" spans="1:9" ht="12.75" customHeight="1"/>
    <row r="4" spans="1:9" ht="12.75" customHeight="1">
      <c r="A4" s="11"/>
      <c r="B4" s="10" t="s">
        <v>38</v>
      </c>
      <c r="C4" s="86"/>
      <c r="D4" s="26" t="s">
        <v>14</v>
      </c>
      <c r="E4" s="26"/>
      <c r="F4" s="47"/>
    </row>
    <row r="5" spans="1:9" ht="12.75" customHeight="1">
      <c r="A5" s="87" t="s">
        <v>15</v>
      </c>
      <c r="B5" s="31" t="s">
        <v>13</v>
      </c>
      <c r="C5" s="14" t="s">
        <v>21</v>
      </c>
      <c r="D5" s="96" t="s">
        <v>22</v>
      </c>
      <c r="E5" s="97"/>
      <c r="F5" s="8" t="s">
        <v>23</v>
      </c>
    </row>
    <row r="6" spans="1:9" ht="12.75" customHeight="1">
      <c r="A6" s="32"/>
      <c r="B6" s="81" t="s">
        <v>27</v>
      </c>
      <c r="C6" s="17"/>
      <c r="D6" s="16" t="s">
        <v>28</v>
      </c>
      <c r="E6" s="16" t="s">
        <v>29</v>
      </c>
      <c r="F6" s="16"/>
    </row>
    <row r="7" spans="1:9" ht="12.75" customHeight="1">
      <c r="A7" s="33" t="s">
        <v>135</v>
      </c>
      <c r="B7" s="88">
        <f t="shared" ref="B7:B19" si="0">SUM(C7:F7)</f>
        <v>144360000</v>
      </c>
      <c r="C7" s="88">
        <f>+'Remun., honor., incent.'!I21</f>
        <v>144360000</v>
      </c>
      <c r="D7" s="44">
        <f>+'Remun., honor., incent.'!J21</f>
        <v>0</v>
      </c>
      <c r="E7" s="44">
        <f>+'Remun., honor., incent.'!K21</f>
        <v>0</v>
      </c>
      <c r="F7" s="44">
        <f>+'Remun., honor., incent.'!L21</f>
        <v>0</v>
      </c>
      <c r="G7" s="55" t="s">
        <v>136</v>
      </c>
      <c r="H7" s="55"/>
      <c r="I7" s="55"/>
    </row>
    <row r="8" spans="1:9" ht="12.75" customHeight="1">
      <c r="A8" s="33" t="s">
        <v>37</v>
      </c>
      <c r="B8" s="88">
        <f t="shared" si="0"/>
        <v>500000</v>
      </c>
      <c r="C8" s="88">
        <f>+Subcontratos!D7</f>
        <v>500000</v>
      </c>
      <c r="D8" s="44">
        <f>+Subcontratos!E7</f>
        <v>0</v>
      </c>
      <c r="E8" s="44">
        <f>+Subcontratos!F7</f>
        <v>0</v>
      </c>
      <c r="F8" s="44">
        <f>+Subcontratos!G7</f>
        <v>0</v>
      </c>
      <c r="G8" s="55"/>
      <c r="H8" s="55"/>
      <c r="I8" s="55"/>
    </row>
    <row r="9" spans="1:9" ht="12.75" customHeight="1">
      <c r="A9" s="33" t="s">
        <v>45</v>
      </c>
      <c r="B9" s="88">
        <f t="shared" si="0"/>
        <v>0</v>
      </c>
      <c r="C9" s="88">
        <f>+Capacitación!F12</f>
        <v>0</v>
      </c>
      <c r="D9" s="44">
        <f>+Capacitación!G12</f>
        <v>0</v>
      </c>
      <c r="E9" s="44">
        <f>+Capacitación!H12</f>
        <v>0</v>
      </c>
      <c r="F9" s="44">
        <f>+Capacitación!I12</f>
        <v>0</v>
      </c>
      <c r="G9" s="55"/>
      <c r="H9" s="55"/>
      <c r="I9" s="55"/>
    </row>
    <row r="10" spans="1:9" ht="12.75" customHeight="1">
      <c r="A10" s="33" t="s">
        <v>53</v>
      </c>
      <c r="B10" s="88">
        <f t="shared" si="0"/>
        <v>0</v>
      </c>
      <c r="C10" s="88">
        <f>+'Pasajes y viáticos'!J15</f>
        <v>0</v>
      </c>
      <c r="D10" s="44">
        <f>+'Pasajes y viáticos'!K15</f>
        <v>0</v>
      </c>
      <c r="E10" s="44">
        <f>+'Pasajes y viáticos'!L15</f>
        <v>0</v>
      </c>
      <c r="F10" s="44">
        <f>+'Pasajes y viáticos'!M15</f>
        <v>0</v>
      </c>
      <c r="G10" s="55"/>
      <c r="H10" s="55"/>
      <c r="I10" s="55"/>
    </row>
    <row r="11" spans="1:9" ht="12.75" customHeight="1">
      <c r="A11" s="33" t="s">
        <v>69</v>
      </c>
      <c r="B11" s="88">
        <f t="shared" si="0"/>
        <v>20868000</v>
      </c>
      <c r="C11" s="88">
        <f>+'Equipos e infra'!G12</f>
        <v>20868000</v>
      </c>
      <c r="D11" s="44">
        <f>+'Equipos e infra'!H12</f>
        <v>0</v>
      </c>
      <c r="E11" s="44">
        <f>+'Equipos e infra'!I12</f>
        <v>0</v>
      </c>
      <c r="F11" s="44">
        <f>+'Equipos e infra'!J12</f>
        <v>0</v>
      </c>
      <c r="G11" s="55"/>
      <c r="H11" s="55"/>
      <c r="I11" s="55"/>
    </row>
    <row r="12" spans="1:9" ht="12.75" customHeight="1">
      <c r="A12" s="33" t="s">
        <v>90</v>
      </c>
      <c r="B12" s="88">
        <f t="shared" si="0"/>
        <v>0</v>
      </c>
      <c r="C12" s="88">
        <f>+'Equipos e infra'!G31</f>
        <v>0</v>
      </c>
      <c r="D12" s="44">
        <f>+'Equipos e infra'!H31</f>
        <v>0</v>
      </c>
      <c r="E12" s="44">
        <f>+'Equipos e infra'!I31</f>
        <v>0</v>
      </c>
      <c r="F12" s="44">
        <f>+'Equipos e infra'!J31</f>
        <v>0</v>
      </c>
      <c r="G12" s="55"/>
      <c r="H12" s="55"/>
      <c r="I12" s="55"/>
    </row>
    <row r="13" spans="1:9" ht="12.75" customHeight="1">
      <c r="A13" s="33" t="s">
        <v>119</v>
      </c>
      <c r="B13" s="88">
        <f t="shared" si="0"/>
        <v>6400000</v>
      </c>
      <c r="C13" s="88">
        <f>+'Software, fungibles'!E8</f>
        <v>6400000</v>
      </c>
      <c r="D13" s="44">
        <f>+'Software, fungibles'!F8</f>
        <v>0</v>
      </c>
      <c r="E13" s="44">
        <f>+'Software, fungibles'!G8</f>
        <v>0</v>
      </c>
      <c r="F13" s="44">
        <f>+'Software, fungibles'!H8</f>
        <v>0</v>
      </c>
      <c r="G13" s="55"/>
      <c r="H13" s="55"/>
      <c r="I13" s="55"/>
    </row>
    <row r="14" spans="1:9" ht="12.75" customHeight="1">
      <c r="A14" s="33" t="s">
        <v>122</v>
      </c>
      <c r="B14" s="88">
        <f t="shared" si="0"/>
        <v>0</v>
      </c>
      <c r="C14" s="88">
        <f>+'Software, fungibles'!E34</f>
        <v>0</v>
      </c>
      <c r="D14" s="44">
        <f>+'Software, fungibles'!F34</f>
        <v>0</v>
      </c>
      <c r="E14" s="44">
        <f>+'Software, fungibles'!G34</f>
        <v>0</v>
      </c>
      <c r="F14" s="44">
        <f>+'Software, fungibles'!H34</f>
        <v>0</v>
      </c>
      <c r="G14" s="55"/>
      <c r="H14" s="55"/>
      <c r="I14" s="55"/>
    </row>
    <row r="15" spans="1:9" ht="12.75" customHeight="1">
      <c r="A15" s="33" t="s">
        <v>123</v>
      </c>
      <c r="B15" s="88">
        <f t="shared" si="0"/>
        <v>0</v>
      </c>
      <c r="C15" s="88">
        <f>+Otros!E11</f>
        <v>0</v>
      </c>
      <c r="D15" s="44">
        <f>+Otros!F11</f>
        <v>0</v>
      </c>
      <c r="E15" s="44">
        <f>+Otros!G11</f>
        <v>0</v>
      </c>
      <c r="F15" s="44">
        <f>+Otros!H11</f>
        <v>0</v>
      </c>
      <c r="G15" s="55"/>
      <c r="H15" s="55"/>
      <c r="I15" s="55"/>
    </row>
    <row r="16" spans="1:9" ht="12.75" customHeight="1">
      <c r="A16" s="33" t="s">
        <v>124</v>
      </c>
      <c r="B16" s="88">
        <f t="shared" si="0"/>
        <v>0</v>
      </c>
      <c r="C16" s="88">
        <f>+Otros!E24</f>
        <v>0</v>
      </c>
      <c r="D16" s="44">
        <f>+Otros!F24</f>
        <v>0</v>
      </c>
      <c r="E16" s="44">
        <f>+Otros!G24</f>
        <v>0</v>
      </c>
      <c r="F16" s="44">
        <f>+Otros!H24</f>
        <v>0</v>
      </c>
      <c r="G16" s="55"/>
      <c r="H16" s="55"/>
      <c r="I16" s="55"/>
    </row>
    <row r="17" spans="1:26" ht="12.75" customHeight="1">
      <c r="A17" s="33" t="s">
        <v>132</v>
      </c>
      <c r="B17" s="88">
        <f t="shared" si="0"/>
        <v>0</v>
      </c>
      <c r="C17" s="88">
        <f>+Otros!E53</f>
        <v>0</v>
      </c>
      <c r="D17" s="44">
        <f>+Otros!F53</f>
        <v>0</v>
      </c>
      <c r="E17" s="44">
        <f>+Otros!G53</f>
        <v>0</v>
      </c>
      <c r="F17" s="44">
        <f>+Otros!H53</f>
        <v>0</v>
      </c>
      <c r="G17" s="55"/>
      <c r="H17" s="55"/>
      <c r="I17" s="55"/>
    </row>
    <row r="18" spans="1:26" ht="12.75" customHeight="1">
      <c r="A18" s="33" t="s">
        <v>125</v>
      </c>
      <c r="B18" s="88">
        <f t="shared" si="0"/>
        <v>67320000</v>
      </c>
      <c r="C18" s="88">
        <f>+Otros!E38</f>
        <v>67320000</v>
      </c>
      <c r="D18" s="44">
        <f>+Otros!F38</f>
        <v>0</v>
      </c>
      <c r="E18" s="44">
        <f>+Otros!G38</f>
        <v>0</v>
      </c>
      <c r="F18" s="44">
        <f>+Otros!H38</f>
        <v>0</v>
      </c>
      <c r="G18" s="55"/>
      <c r="H18" s="55"/>
      <c r="I18" s="55"/>
    </row>
    <row r="19" spans="1:26" ht="12.75" customHeight="1">
      <c r="A19" s="33" t="s">
        <v>133</v>
      </c>
      <c r="B19" s="88">
        <f t="shared" si="0"/>
        <v>0</v>
      </c>
      <c r="C19" s="88">
        <f>+Otros!E68</f>
        <v>0</v>
      </c>
      <c r="D19" s="44">
        <f>+Otros!F68</f>
        <v>0</v>
      </c>
      <c r="E19" s="44">
        <f>+Otros!G68</f>
        <v>0</v>
      </c>
      <c r="F19" s="44">
        <f>+Otros!H68</f>
        <v>0</v>
      </c>
      <c r="G19" s="55"/>
      <c r="H19" s="55"/>
      <c r="I19" s="55"/>
    </row>
    <row r="20" spans="1:26" ht="12.75" customHeight="1">
      <c r="A20" s="28" t="s">
        <v>13</v>
      </c>
      <c r="B20" s="89">
        <f t="shared" ref="B20:F20" si="1">SUM(B7:B19)</f>
        <v>239448000</v>
      </c>
      <c r="C20" s="89">
        <f t="shared" si="1"/>
        <v>239448000</v>
      </c>
      <c r="D20" s="90">
        <f t="shared" si="1"/>
        <v>0</v>
      </c>
      <c r="E20" s="90">
        <f t="shared" si="1"/>
        <v>0</v>
      </c>
      <c r="F20" s="90">
        <f t="shared" si="1"/>
        <v>0</v>
      </c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0" t="s">
        <v>137</v>
      </c>
      <c r="B21" s="91">
        <f>SUM(C21:F21)</f>
        <v>1</v>
      </c>
      <c r="C21" s="91">
        <f>+C20/B20</f>
        <v>1</v>
      </c>
      <c r="D21" s="91">
        <f>+D20/B20</f>
        <v>0</v>
      </c>
      <c r="E21" s="91">
        <f>+E20/B20</f>
        <v>0</v>
      </c>
      <c r="F21" s="91">
        <f>+F20/B20</f>
        <v>0</v>
      </c>
    </row>
    <row r="22" spans="1:26" ht="12.75" customHeight="1">
      <c r="A22" s="19"/>
      <c r="B22" s="92"/>
      <c r="C22" s="92"/>
      <c r="D22" s="92"/>
      <c r="E22" s="92"/>
      <c r="F22" s="92"/>
    </row>
    <row r="23" spans="1:26" ht="12.75" customHeight="1">
      <c r="A23" s="3"/>
      <c r="B23" s="92"/>
      <c r="C23" s="92"/>
      <c r="D23" s="92"/>
      <c r="E23" s="92"/>
      <c r="F23" s="92"/>
    </row>
    <row r="24" spans="1:26" ht="12.75" customHeight="1">
      <c r="A24" s="3"/>
      <c r="B24" s="93"/>
      <c r="C24" s="93"/>
      <c r="D24" s="93"/>
      <c r="E24" s="93"/>
      <c r="F24" s="93"/>
    </row>
    <row r="25" spans="1:26" ht="12.75" customHeight="1">
      <c r="A25" s="3"/>
      <c r="B25" s="93"/>
      <c r="C25" s="93"/>
      <c r="D25" s="93"/>
      <c r="E25" s="93"/>
      <c r="F25" s="93"/>
    </row>
    <row r="26" spans="1:26" ht="12.75" customHeight="1">
      <c r="A26" s="3"/>
      <c r="B26" s="93"/>
      <c r="C26" s="93"/>
      <c r="D26" s="93"/>
      <c r="E26" s="93"/>
      <c r="F26" s="93"/>
    </row>
    <row r="27" spans="1:26" ht="12.75" customHeight="1">
      <c r="A27" s="3"/>
      <c r="B27" s="93"/>
      <c r="C27" s="93"/>
      <c r="D27" s="93"/>
      <c r="E27" s="93"/>
      <c r="F27" s="93"/>
    </row>
    <row r="28" spans="1:26" ht="12.75" customHeight="1">
      <c r="A28" s="3"/>
      <c r="B28" s="93"/>
      <c r="C28" s="93"/>
      <c r="D28" s="93"/>
      <c r="E28" s="93"/>
      <c r="F28" s="93"/>
    </row>
    <row r="29" spans="1:26" ht="12.75" customHeight="1">
      <c r="A29" s="3"/>
      <c r="B29" s="93"/>
      <c r="C29" s="93"/>
      <c r="D29" s="93"/>
      <c r="E29" s="93"/>
      <c r="F29" s="93"/>
    </row>
    <row r="30" spans="1:26" ht="12.75" customHeight="1">
      <c r="A30" s="3"/>
      <c r="B30" s="93"/>
      <c r="C30" s="93"/>
      <c r="D30" s="93"/>
      <c r="E30" s="93"/>
      <c r="F30" s="93"/>
    </row>
    <row r="31" spans="1:26" ht="12.75" customHeight="1"/>
    <row r="32" spans="1:26" ht="12.75" customHeight="1">
      <c r="A32" s="94" t="s">
        <v>138</v>
      </c>
      <c r="B32" s="90" t="s">
        <v>139</v>
      </c>
    </row>
    <row r="33" spans="1:5" ht="12.75" customHeight="1">
      <c r="A33" s="20" t="s">
        <v>140</v>
      </c>
      <c r="B33" s="95">
        <f>+D20</f>
        <v>0</v>
      </c>
    </row>
    <row r="34" spans="1:5" ht="12.75" customHeight="1">
      <c r="A34" s="20" t="s">
        <v>141</v>
      </c>
      <c r="B34" s="95">
        <f>+E20</f>
        <v>0</v>
      </c>
      <c r="E34" s="4"/>
    </row>
    <row r="35" spans="1:5" ht="12.75" customHeight="1">
      <c r="A35" s="20" t="s">
        <v>142</v>
      </c>
      <c r="B35" s="95">
        <f>+B20</f>
        <v>239448000</v>
      </c>
    </row>
    <row r="36" spans="1:5" ht="12.75" customHeight="1">
      <c r="A36" s="20" t="s">
        <v>143</v>
      </c>
      <c r="B36" s="22">
        <f>+B33/B35</f>
        <v>0</v>
      </c>
      <c r="C36" s="3" t="s">
        <v>10</v>
      </c>
    </row>
    <row r="37" spans="1:5" ht="12.75" customHeight="1">
      <c r="A37" s="3"/>
      <c r="B37" s="93"/>
      <c r="C37" s="3"/>
    </row>
    <row r="38" spans="1:5" ht="12.75" customHeight="1">
      <c r="A38" s="3"/>
      <c r="B38" s="93"/>
      <c r="C38" s="3"/>
    </row>
    <row r="39" spans="1:5" ht="12.75" customHeight="1">
      <c r="A39" s="3"/>
      <c r="B39" s="93"/>
      <c r="C39" s="3"/>
    </row>
    <row r="40" spans="1:5" ht="12.75" customHeight="1">
      <c r="A40" s="4"/>
    </row>
    <row r="41" spans="1:5" ht="12.75" customHeight="1"/>
    <row r="42" spans="1:5" ht="12.75" customHeight="1"/>
    <row r="43" spans="1:5" ht="12.75" customHeight="1"/>
    <row r="44" spans="1:5" ht="12.75" customHeight="1"/>
    <row r="45" spans="1:5" ht="12.75" customHeight="1"/>
    <row r="46" spans="1:5" ht="12.75" customHeight="1"/>
    <row r="47" spans="1:5" ht="12.75" customHeight="1"/>
    <row r="48" spans="1: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5:E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Remun., honor., incent.</vt:lpstr>
      <vt:lpstr>Subcontratos</vt:lpstr>
      <vt:lpstr>Capacitación</vt:lpstr>
      <vt:lpstr>Pasajes y viáticos</vt:lpstr>
      <vt:lpstr>Equipos e infra</vt:lpstr>
      <vt:lpstr>Software, fungibles</vt:lpstr>
      <vt:lpstr>Otros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FONDEF</dc:creator>
  <cp:lastModifiedBy>Sergio</cp:lastModifiedBy>
  <dcterms:created xsi:type="dcterms:W3CDTF">1999-03-29T20:02:48Z</dcterms:created>
  <dcterms:modified xsi:type="dcterms:W3CDTF">2023-06-07T01:45:59Z</dcterms:modified>
</cp:coreProperties>
</file>