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3" i="1"/>
  <c r="S13" s="1"/>
  <c r="P8"/>
  <c r="R8" s="1"/>
  <c r="I23"/>
  <c r="K23" s="1"/>
  <c r="G23"/>
  <c r="H23" s="1"/>
  <c r="J23" s="1"/>
  <c r="H18"/>
  <c r="H8"/>
  <c r="H13"/>
  <c r="I13" s="1"/>
  <c r="F8"/>
  <c r="I8" l="1"/>
  <c r="Q8"/>
  <c r="K13"/>
  <c r="J13"/>
  <c r="J8" l="1"/>
  <c r="K8"/>
</calcChain>
</file>

<file path=xl/sharedStrings.xml><?xml version="1.0" encoding="utf-8"?>
<sst xmlns="http://schemas.openxmlformats.org/spreadsheetml/2006/main" count="46" uniqueCount="30">
  <si>
    <t>n</t>
  </si>
  <si>
    <t>x</t>
  </si>
  <si>
    <t>x\n</t>
  </si>
  <si>
    <t>e</t>
  </si>
  <si>
    <t>st</t>
  </si>
  <si>
    <t>et</t>
  </si>
  <si>
    <t>population proportion p</t>
  </si>
  <si>
    <t>population mean u</t>
  </si>
  <si>
    <t>s</t>
  </si>
  <si>
    <t>me</t>
  </si>
  <si>
    <t>percent</t>
  </si>
  <si>
    <t>z</t>
  </si>
  <si>
    <t>probability that the sample variance</t>
  </si>
  <si>
    <t>mean</t>
  </si>
  <si>
    <t>test</t>
  </si>
  <si>
    <t>prob</t>
  </si>
  <si>
    <t>var</t>
  </si>
  <si>
    <t>population standard deviation Η.</t>
  </si>
  <si>
    <t>tail</t>
  </si>
  <si>
    <t>var_st</t>
  </si>
  <si>
    <t>var_et</t>
  </si>
  <si>
    <t>dev_st</t>
  </si>
  <si>
    <t>dev_et</t>
  </si>
  <si>
    <t>Critial Value</t>
  </si>
  <si>
    <t>x_L</t>
  </si>
  <si>
    <t>x_8</t>
  </si>
  <si>
    <t>Popular Distribution</t>
  </si>
  <si>
    <t>sigma</t>
  </si>
  <si>
    <t>p&lt;=x</t>
  </si>
  <si>
    <t>p&gt;=x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</si>
</sst>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omic Sans MS"/>
      <family val="4"/>
    </font>
    <font>
      <b/>
      <sz val="11"/>
      <color rgb="FF242729"/>
      <name val="Georgia"/>
      <family val="1"/>
    </font>
    <font>
      <b/>
      <sz val="16"/>
      <color rgb="FF000000"/>
      <name val="PalatinoLinotype-Roman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6:S23"/>
  <sheetViews>
    <sheetView tabSelected="1" workbookViewId="0">
      <selection activeCell="T13" sqref="T13"/>
    </sheetView>
  </sheetViews>
  <sheetFormatPr defaultRowHeight="15"/>
  <cols>
    <col min="2" max="2" width="9.140625" customWidth="1"/>
    <col min="10" max="10" width="9.140625" customWidth="1"/>
  </cols>
  <sheetData>
    <row r="6" spans="4:19" ht="22.5">
      <c r="D6" s="1" t="s">
        <v>6</v>
      </c>
      <c r="N6" s="7" t="s">
        <v>23</v>
      </c>
    </row>
    <row r="7" spans="4:19">
      <c r="D7" t="s">
        <v>0</v>
      </c>
      <c r="E7" t="s">
        <v>1</v>
      </c>
      <c r="F7" t="s">
        <v>2</v>
      </c>
      <c r="G7" t="s">
        <v>10</v>
      </c>
      <c r="H7" t="s">
        <v>11</v>
      </c>
      <c r="I7" t="s">
        <v>3</v>
      </c>
      <c r="J7" t="s">
        <v>4</v>
      </c>
      <c r="K7" t="s">
        <v>5</v>
      </c>
      <c r="N7" t="s">
        <v>0</v>
      </c>
      <c r="O7" t="s">
        <v>10</v>
      </c>
      <c r="P7" t="s">
        <v>18</v>
      </c>
      <c r="Q7" t="s">
        <v>24</v>
      </c>
      <c r="R7" t="s">
        <v>25</v>
      </c>
    </row>
    <row r="8" spans="4:19">
      <c r="D8" s="5">
        <v>346</v>
      </c>
      <c r="E8" s="5">
        <v>12</v>
      </c>
      <c r="F8">
        <f>E8/D8</f>
        <v>3.4682080924855488E-2</v>
      </c>
      <c r="G8" s="5">
        <v>98</v>
      </c>
      <c r="H8">
        <f>NORMSINV((G8/100+1)/2)</f>
        <v>2.3263478740408399</v>
      </c>
      <c r="I8">
        <f>H8*SQRT(F8*(1-F8)/D8)</f>
        <v>2.2883600979798604E-2</v>
      </c>
      <c r="J8" s="6">
        <f>F8-I8</f>
        <v>1.1798479945056884E-2</v>
      </c>
      <c r="K8" s="6">
        <f>F8+I8</f>
        <v>5.7565681904654095E-2</v>
      </c>
      <c r="N8" s="5">
        <v>4</v>
      </c>
      <c r="O8" s="5">
        <v>95</v>
      </c>
      <c r="P8">
        <f>(1-O8/100)/2</f>
        <v>2.5000000000000022E-2</v>
      </c>
      <c r="Q8" s="8">
        <f>CHIINV(1-P8,N8-1)</f>
        <v>0.21579528263592679</v>
      </c>
      <c r="R8" s="8">
        <f>CHIINV(P8,N8-1)</f>
        <v>9.3484035677022312</v>
      </c>
    </row>
    <row r="11" spans="4:19" ht="22.5">
      <c r="D11" s="1" t="s">
        <v>7</v>
      </c>
      <c r="N11" s="7" t="s">
        <v>26</v>
      </c>
    </row>
    <row r="12" spans="4:19">
      <c r="D12" t="s">
        <v>0</v>
      </c>
      <c r="E12" t="s">
        <v>1</v>
      </c>
      <c r="F12" t="s">
        <v>8</v>
      </c>
      <c r="G12" t="s">
        <v>10</v>
      </c>
      <c r="H12" t="s">
        <v>11</v>
      </c>
      <c r="I12" t="s">
        <v>9</v>
      </c>
      <c r="J12" t="s">
        <v>4</v>
      </c>
      <c r="K12" t="s">
        <v>5</v>
      </c>
      <c r="N12" t="s">
        <v>0</v>
      </c>
      <c r="O12" t="s">
        <v>13</v>
      </c>
      <c r="P12" t="s">
        <v>27</v>
      </c>
      <c r="Q12" t="s">
        <v>1</v>
      </c>
      <c r="R12" t="s">
        <v>28</v>
      </c>
      <c r="S12" t="s">
        <v>29</v>
      </c>
    </row>
    <row r="13" spans="4:19">
      <c r="D13" s="5">
        <v>12</v>
      </c>
      <c r="E13" s="5">
        <v>198</v>
      </c>
      <c r="F13" s="5">
        <v>10.5</v>
      </c>
      <c r="G13" s="5">
        <v>95</v>
      </c>
      <c r="H13">
        <f>NORMSINV((G13/100+1)/2)</f>
        <v>1.959963984540054</v>
      </c>
      <c r="I13">
        <f>H13*F13/SQRT(D13)</f>
        <v>5.9408251038999023</v>
      </c>
      <c r="J13" s="6">
        <f>E13-I13</f>
        <v>192.0591748961001</v>
      </c>
      <c r="K13" s="6">
        <f>E13+I13</f>
        <v>203.9408251038999</v>
      </c>
      <c r="N13" s="5">
        <v>90</v>
      </c>
      <c r="O13" s="5">
        <v>53</v>
      </c>
      <c r="P13" s="5">
        <v>5</v>
      </c>
      <c r="Q13" s="5">
        <v>53.527000000000001</v>
      </c>
      <c r="R13" s="8">
        <f>NORMDIST(Q13,O13,P13/SQRT(N13),TRUE)</f>
        <v>0.84132349917345328</v>
      </c>
      <c r="S13" s="8">
        <f>1-R13</f>
        <v>0.15867650082654672</v>
      </c>
    </row>
    <row r="16" spans="4:19">
      <c r="D16" s="2" t="s">
        <v>12</v>
      </c>
      <c r="E16" s="3"/>
      <c r="F16" s="3"/>
      <c r="G16" s="3"/>
    </row>
    <row r="17" spans="4:11">
      <c r="D17" t="s">
        <v>0</v>
      </c>
      <c r="E17" t="s">
        <v>13</v>
      </c>
      <c r="F17" t="s">
        <v>16</v>
      </c>
      <c r="G17" t="s">
        <v>14</v>
      </c>
      <c r="H17" t="s">
        <v>15</v>
      </c>
    </row>
    <row r="18" spans="4:11">
      <c r="D18" s="5">
        <v>10</v>
      </c>
      <c r="E18" s="5">
        <v>48</v>
      </c>
      <c r="F18" s="5">
        <v>36</v>
      </c>
      <c r="G18" s="5">
        <v>25</v>
      </c>
      <c r="H18" s="6">
        <f>CHIDIST((D18-1)*G18/F18,D18-1)</f>
        <v>0.71465992710837667</v>
      </c>
    </row>
    <row r="21" spans="4:11" ht="20.25">
      <c r="D21" s="4" t="s">
        <v>17</v>
      </c>
    </row>
    <row r="22" spans="4:11">
      <c r="D22" t="s">
        <v>0</v>
      </c>
      <c r="E22" t="s">
        <v>8</v>
      </c>
      <c r="F22" t="s">
        <v>10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</row>
    <row r="23" spans="4:11">
      <c r="D23" s="5">
        <v>19</v>
      </c>
      <c r="E23" s="5">
        <v>0.16</v>
      </c>
      <c r="F23" s="5">
        <v>96</v>
      </c>
      <c r="G23">
        <f>(1-F23/100)/2</f>
        <v>2.0000000000000018E-2</v>
      </c>
      <c r="H23">
        <f>(D23-1)*E23*E23/CHIINV(G23,D23-1)</f>
        <v>1.4245894620247935E-2</v>
      </c>
      <c r="I23">
        <f>(D23-1)*E23*E23/CHIINV(1-G23,D23-1)</f>
        <v>5.8283215034542792E-2</v>
      </c>
      <c r="J23" s="6">
        <f>SQRT(H23)</f>
        <v>0.11935616708091767</v>
      </c>
      <c r="K23" s="6">
        <f>SQRT(I23)</f>
        <v>0.24141916873881988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JKH</cp:lastModifiedBy>
  <dcterms:created xsi:type="dcterms:W3CDTF">2019-10-31T06:23:18Z</dcterms:created>
  <dcterms:modified xsi:type="dcterms:W3CDTF">2019-11-04T02:23:59Z</dcterms:modified>
</cp:coreProperties>
</file>