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etf_forecast\"/>
    </mc:Choice>
  </mc:AlternateContent>
  <xr:revisionPtr revIDLastSave="0" documentId="13_ncr:1_{2663BFBF-EC6B-442C-B24B-5A2071E85933}" xr6:coauthVersionLast="47" xr6:coauthVersionMax="47" xr10:uidLastSave="{00000000-0000-0000-0000-000000000000}"/>
  <bookViews>
    <workbookView xWindow="12360" yWindow="-16320" windowWidth="29040" windowHeight="15720" activeTab="1" xr2:uid="{889ABB92-52DD-42B0-95B8-4B6986419330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2" l="1"/>
  <c r="L13" i="2"/>
  <c r="L14" i="2"/>
  <c r="T14" i="2" s="1"/>
  <c r="L15" i="2"/>
  <c r="T15" i="2" s="1"/>
  <c r="L19" i="2"/>
  <c r="L20" i="2"/>
  <c r="T20" i="2" s="1"/>
  <c r="L21" i="2"/>
  <c r="L22" i="2"/>
  <c r="L26" i="2"/>
  <c r="T26" i="2" s="1"/>
  <c r="G2" i="2"/>
  <c r="H2" i="2"/>
  <c r="L2" i="2" s="1"/>
  <c r="I2" i="2"/>
  <c r="G3" i="2"/>
  <c r="H3" i="2"/>
  <c r="I3" i="2"/>
  <c r="G4" i="2"/>
  <c r="H4" i="2"/>
  <c r="L4" i="2" s="1"/>
  <c r="I4" i="2"/>
  <c r="G5" i="2"/>
  <c r="H5" i="2"/>
  <c r="L5" i="2" s="1"/>
  <c r="I5" i="2"/>
  <c r="G6" i="2"/>
  <c r="H6" i="2"/>
  <c r="I6" i="2"/>
  <c r="G7" i="2"/>
  <c r="H7" i="2"/>
  <c r="L7" i="2" s="1"/>
  <c r="I7" i="2"/>
  <c r="G8" i="2"/>
  <c r="H8" i="2"/>
  <c r="L8" i="2" s="1"/>
  <c r="I8" i="2"/>
  <c r="G9" i="2"/>
  <c r="H9" i="2"/>
  <c r="L9" i="2" s="1"/>
  <c r="I9" i="2"/>
  <c r="G10" i="2"/>
  <c r="H10" i="2"/>
  <c r="L10" i="2" s="1"/>
  <c r="I10" i="2"/>
  <c r="G11" i="2"/>
  <c r="H11" i="2"/>
  <c r="L11" i="2" s="1"/>
  <c r="I11" i="2"/>
  <c r="G12" i="2"/>
  <c r="L12" i="2" s="1"/>
  <c r="H12" i="2"/>
  <c r="I12" i="2"/>
  <c r="G13" i="2"/>
  <c r="H13" i="2"/>
  <c r="I13" i="2"/>
  <c r="G14" i="2"/>
  <c r="H14" i="2"/>
  <c r="I14" i="2"/>
  <c r="G15" i="2"/>
  <c r="H15" i="2"/>
  <c r="I15" i="2"/>
  <c r="G16" i="2"/>
  <c r="H16" i="2"/>
  <c r="I16" i="2"/>
  <c r="L16" i="2" s="1"/>
  <c r="T16" i="2" s="1"/>
  <c r="G17" i="2"/>
  <c r="H17" i="2"/>
  <c r="L17" i="2" s="1"/>
  <c r="T17" i="2" s="1"/>
  <c r="I17" i="2"/>
  <c r="G18" i="2"/>
  <c r="H18" i="2"/>
  <c r="L18" i="2" s="1"/>
  <c r="T18" i="2" s="1"/>
  <c r="I18" i="2"/>
  <c r="G19" i="2"/>
  <c r="H19" i="2"/>
  <c r="I19" i="2"/>
  <c r="G20" i="2"/>
  <c r="H20" i="2"/>
  <c r="I20" i="2"/>
  <c r="G21" i="2"/>
  <c r="H21" i="2"/>
  <c r="I21" i="2"/>
  <c r="G22" i="2"/>
  <c r="H22" i="2"/>
  <c r="I22" i="2"/>
  <c r="G23" i="2"/>
  <c r="H23" i="2"/>
  <c r="I23" i="2"/>
  <c r="G24" i="2"/>
  <c r="H24" i="2"/>
  <c r="L24" i="2" s="1"/>
  <c r="I24" i="2"/>
  <c r="I25" i="2"/>
  <c r="H25" i="2"/>
  <c r="L25" i="2" s="1"/>
  <c r="G25" i="2"/>
  <c r="F2" i="1"/>
  <c r="E2" i="1"/>
  <c r="R8" i="1"/>
  <c r="T9" i="2" l="1"/>
  <c r="T8" i="2"/>
  <c r="L23" i="2"/>
  <c r="T23" i="2" s="1"/>
  <c r="L3" i="2"/>
  <c r="T3" i="2" s="1"/>
  <c r="T24" i="2"/>
  <c r="T7" i="2"/>
  <c r="T6" i="2"/>
  <c r="T22" i="2"/>
  <c r="T5" i="2"/>
  <c r="T11" i="2"/>
  <c r="T25" i="2"/>
  <c r="T21" i="2"/>
  <c r="T13" i="2"/>
  <c r="T19" i="2"/>
  <c r="T12" i="2"/>
  <c r="T10" i="2"/>
  <c r="T4" i="2"/>
  <c r="M2" i="2"/>
  <c r="U2" i="2" l="1"/>
  <c r="W2" i="2" s="1"/>
  <c r="W3" i="2" s="1"/>
</calcChain>
</file>

<file path=xl/sharedStrings.xml><?xml version="1.0" encoding="utf-8"?>
<sst xmlns="http://schemas.openxmlformats.org/spreadsheetml/2006/main" count="5" uniqueCount="5">
  <si>
    <t>shares</t>
  </si>
  <si>
    <t>decvol</t>
  </si>
  <si>
    <t>vol45</t>
  </si>
  <si>
    <t>vol50</t>
  </si>
  <si>
    <t>crisis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</si>
</sst>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lesforce%20Sending%20-%202025%20AGC%20Invit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SVP Respon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D967-BB19-4371-A34A-6AB9A1F1EC4E}">
  <dimension ref="A2:R8"/>
  <sheetViews>
    <sheetView workbookViewId="0">
      <selection activeCell="E8" sqref="E8"/>
    </sheetView>
  </sheetViews>
  <sheetFormatPr defaultRowHeight="14.5" x14ac:dyDescent="0.35"/>
  <sheetData>
    <row r="2" spans="1:18" x14ac:dyDescent="0.35">
      <c r="A2">
        <v>21.5</v>
      </c>
      <c r="C2">
        <v>2071</v>
      </c>
      <c r="D2">
        <v>2683</v>
      </c>
      <c r="E2">
        <f>C2/C3-1</f>
        <v>-0.46305418719211822</v>
      </c>
      <c r="F2">
        <f>D2/D3-1</f>
        <v>0.41210526315789475</v>
      </c>
    </row>
    <row r="3" spans="1:18" x14ac:dyDescent="0.35">
      <c r="C3">
        <v>3857</v>
      </c>
      <c r="D3">
        <v>1900</v>
      </c>
    </row>
    <row r="8" spans="1:18" x14ac:dyDescent="0.35">
      <c r="R8" t="e">
        <f>'[1]RSVP Response'!X8</f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D97B-68D9-4188-88E9-5D19994EB041}">
  <dimension ref="A1:W26"/>
  <sheetViews>
    <sheetView tabSelected="1" workbookViewId="0">
      <selection activeCell="J2" sqref="J2"/>
    </sheetView>
  </sheetViews>
  <sheetFormatPr defaultRowHeight="14.5" x14ac:dyDescent="0.35"/>
  <sheetData>
    <row r="1" spans="1:23" ht="15" thickBot="1" x14ac:dyDescent="0.4">
      <c r="G1" t="s">
        <v>1</v>
      </c>
      <c r="H1" t="s">
        <v>2</v>
      </c>
      <c r="I1" t="s">
        <v>3</v>
      </c>
      <c r="J1" t="s">
        <v>4</v>
      </c>
      <c r="T1" t="s">
        <v>0</v>
      </c>
    </row>
    <row r="2" spans="1:23" ht="15" thickBot="1" x14ac:dyDescent="0.4">
      <c r="A2" s="1">
        <v>43929</v>
      </c>
      <c r="B2" s="2">
        <v>45.9</v>
      </c>
      <c r="C2" s="2">
        <v>47.28</v>
      </c>
      <c r="D2" s="2">
        <v>42.53</v>
      </c>
      <c r="E2" s="2">
        <v>43.35</v>
      </c>
      <c r="F2" s="2">
        <v>43.35</v>
      </c>
      <c r="G2" s="3" t="b">
        <f t="shared" ref="G2:G24" si="0">F2&lt;F3</f>
        <v>1</v>
      </c>
      <c r="H2" s="3" t="b">
        <f t="shared" ref="H2:H24" si="1">F2&gt;45</f>
        <v>0</v>
      </c>
      <c r="I2" s="3" t="b">
        <f t="shared" ref="I2:I24" si="2">F2&gt;50</f>
        <v>0</v>
      </c>
      <c r="J2" s="3">
        <v>24</v>
      </c>
      <c r="K2" s="1">
        <v>45774</v>
      </c>
      <c r="L2">
        <f>IF(H2,IF(G2+I2&gt;1,50,IF(G2+I2&gt;0,20,0)),0)*MIN(1,J2/10)</f>
        <v>0</v>
      </c>
      <c r="M2">
        <f>SUM(L2:L26)</f>
        <v>600</v>
      </c>
      <c r="N2" s="1">
        <v>43929</v>
      </c>
      <c r="O2" s="2">
        <v>15.91</v>
      </c>
      <c r="P2" s="2">
        <v>16.12</v>
      </c>
      <c r="Q2" s="2">
        <v>15.8</v>
      </c>
      <c r="R2" s="2">
        <v>16.03</v>
      </c>
      <c r="S2" s="2">
        <v>16.03</v>
      </c>
      <c r="U2">
        <f>SUM(T2:T26)</f>
        <v>39.662011670653357</v>
      </c>
      <c r="V2" s="3">
        <v>16.850000000000001</v>
      </c>
      <c r="W2">
        <f>V2*U2</f>
        <v>668.30489665050914</v>
      </c>
    </row>
    <row r="3" spans="1:23" ht="15" thickBot="1" x14ac:dyDescent="0.4">
      <c r="A3" s="1">
        <v>43928</v>
      </c>
      <c r="B3" s="2">
        <v>44.83</v>
      </c>
      <c r="C3" s="2">
        <v>47.51</v>
      </c>
      <c r="D3" s="2">
        <v>43.51</v>
      </c>
      <c r="E3" s="2">
        <v>46.7</v>
      </c>
      <c r="F3" s="2">
        <v>46.7</v>
      </c>
      <c r="G3" s="3" t="b">
        <f t="shared" si="0"/>
        <v>0</v>
      </c>
      <c r="H3" s="3" t="b">
        <f t="shared" si="1"/>
        <v>1</v>
      </c>
      <c r="I3" s="3" t="b">
        <f t="shared" si="2"/>
        <v>0</v>
      </c>
      <c r="J3" s="3">
        <v>23</v>
      </c>
      <c r="K3" s="1">
        <v>45773</v>
      </c>
      <c r="L3">
        <f t="shared" ref="L3:L26" si="3">IF(H3,IF(G3+I3&gt;1,50,IF(G3+I3&gt;0,20,0)),0)*MIN(1,J3/10)</f>
        <v>0</v>
      </c>
      <c r="N3" s="1">
        <v>43928</v>
      </c>
      <c r="O3" s="2">
        <v>16.350000000000001</v>
      </c>
      <c r="P3" s="2">
        <v>16.38</v>
      </c>
      <c r="Q3" s="2">
        <v>15.82</v>
      </c>
      <c r="R3" s="2">
        <v>15.86</v>
      </c>
      <c r="S3" s="2">
        <v>15.86</v>
      </c>
      <c r="T3">
        <f>L3/S3</f>
        <v>0</v>
      </c>
      <c r="W3">
        <f>W2/M2-1</f>
        <v>0.11384149441751523</v>
      </c>
    </row>
    <row r="4" spans="1:23" ht="15" thickBot="1" x14ac:dyDescent="0.4">
      <c r="A4" s="1">
        <v>43927</v>
      </c>
      <c r="B4" s="2">
        <v>44.17</v>
      </c>
      <c r="C4" s="2">
        <v>45.73</v>
      </c>
      <c r="D4" s="2">
        <v>43.45</v>
      </c>
      <c r="E4" s="2">
        <v>45.24</v>
      </c>
      <c r="F4" s="2">
        <v>45.24</v>
      </c>
      <c r="G4" s="3" t="b">
        <f t="shared" si="0"/>
        <v>1</v>
      </c>
      <c r="H4" s="3" t="b">
        <f t="shared" si="1"/>
        <v>1</v>
      </c>
      <c r="I4" s="3" t="b">
        <f t="shared" si="2"/>
        <v>0</v>
      </c>
      <c r="J4" s="3">
        <v>22</v>
      </c>
      <c r="K4" s="1">
        <v>45772</v>
      </c>
      <c r="L4">
        <f t="shared" si="3"/>
        <v>20</v>
      </c>
      <c r="N4" s="1">
        <v>43927</v>
      </c>
      <c r="O4" s="2">
        <v>16.100000000000001</v>
      </c>
      <c r="P4" s="2">
        <v>16.23</v>
      </c>
      <c r="Q4" s="2">
        <v>15.95</v>
      </c>
      <c r="R4" s="2">
        <v>16.11</v>
      </c>
      <c r="S4" s="2">
        <v>16.11</v>
      </c>
      <c r="T4">
        <f t="shared" ref="T4:T26" si="4">L4/S4</f>
        <v>1.2414649286157666</v>
      </c>
    </row>
    <row r="5" spans="1:23" ht="15" thickBot="1" x14ac:dyDescent="0.4">
      <c r="A5" s="1">
        <v>43924</v>
      </c>
      <c r="B5" s="2">
        <v>51.11</v>
      </c>
      <c r="C5" s="2">
        <v>52.29</v>
      </c>
      <c r="D5" s="2">
        <v>46.74</v>
      </c>
      <c r="E5" s="2">
        <v>46.8</v>
      </c>
      <c r="F5" s="2">
        <v>46.8</v>
      </c>
      <c r="G5" s="3" t="b">
        <f t="shared" si="0"/>
        <v>1</v>
      </c>
      <c r="H5" s="3" t="b">
        <f t="shared" si="1"/>
        <v>1</v>
      </c>
      <c r="I5" s="3" t="b">
        <f t="shared" si="2"/>
        <v>0</v>
      </c>
      <c r="J5" s="3">
        <v>21</v>
      </c>
      <c r="K5" s="1">
        <v>45771</v>
      </c>
      <c r="L5">
        <f t="shared" si="3"/>
        <v>20</v>
      </c>
      <c r="N5" s="1">
        <v>43924</v>
      </c>
      <c r="O5" s="2">
        <v>15.31</v>
      </c>
      <c r="P5" s="2">
        <v>15.63</v>
      </c>
      <c r="Q5" s="2">
        <v>15.15</v>
      </c>
      <c r="R5" s="2">
        <v>15.56</v>
      </c>
      <c r="S5" s="2">
        <v>15.56</v>
      </c>
      <c r="T5">
        <f t="shared" si="4"/>
        <v>1.2853470437017995</v>
      </c>
    </row>
    <row r="6" spans="1:23" ht="15" thickBot="1" x14ac:dyDescent="0.4">
      <c r="A6" s="1">
        <v>43923</v>
      </c>
      <c r="B6" s="2">
        <v>54.46</v>
      </c>
      <c r="C6" s="2">
        <v>57.24</v>
      </c>
      <c r="D6" s="2">
        <v>50.45</v>
      </c>
      <c r="E6" s="2">
        <v>50.91</v>
      </c>
      <c r="F6" s="2">
        <v>50.91</v>
      </c>
      <c r="G6" s="3" t="b">
        <f t="shared" si="0"/>
        <v>1</v>
      </c>
      <c r="H6" s="3" t="b">
        <f t="shared" si="1"/>
        <v>1</v>
      </c>
      <c r="I6" s="3" t="b">
        <f t="shared" si="2"/>
        <v>1</v>
      </c>
      <c r="J6" s="3">
        <v>20</v>
      </c>
      <c r="K6" s="1">
        <v>45770</v>
      </c>
      <c r="L6">
        <f t="shared" si="3"/>
        <v>50</v>
      </c>
      <c r="N6" s="1">
        <v>43923</v>
      </c>
      <c r="O6" s="2">
        <v>14.94</v>
      </c>
      <c r="P6" s="2">
        <v>15.27</v>
      </c>
      <c r="Q6" s="2">
        <v>14.81</v>
      </c>
      <c r="R6" s="2">
        <v>15.23</v>
      </c>
      <c r="S6" s="2">
        <v>15.23</v>
      </c>
      <c r="T6">
        <f t="shared" si="4"/>
        <v>3.2829940906106367</v>
      </c>
    </row>
    <row r="7" spans="1:23" ht="15" thickBot="1" x14ac:dyDescent="0.4">
      <c r="A7" s="1">
        <v>43922</v>
      </c>
      <c r="B7" s="2">
        <v>57.38</v>
      </c>
      <c r="C7" s="2">
        <v>60.59</v>
      </c>
      <c r="D7" s="2">
        <v>52.76</v>
      </c>
      <c r="E7" s="2">
        <v>57.06</v>
      </c>
      <c r="F7" s="2">
        <v>57.06</v>
      </c>
      <c r="G7" s="3" t="b">
        <f t="shared" si="0"/>
        <v>0</v>
      </c>
      <c r="H7" s="3" t="b">
        <f t="shared" si="1"/>
        <v>1</v>
      </c>
      <c r="I7" s="3" t="b">
        <f t="shared" si="2"/>
        <v>1</v>
      </c>
      <c r="J7" s="3">
        <v>19</v>
      </c>
      <c r="K7" s="1">
        <v>45769</v>
      </c>
      <c r="L7">
        <f t="shared" si="3"/>
        <v>20</v>
      </c>
      <c r="N7" s="1">
        <v>43922</v>
      </c>
      <c r="O7" s="2">
        <v>14.97</v>
      </c>
      <c r="P7" s="2">
        <v>15.36</v>
      </c>
      <c r="Q7" s="2">
        <v>14.72</v>
      </c>
      <c r="R7" s="2">
        <v>14.85</v>
      </c>
      <c r="S7" s="2">
        <v>14.85</v>
      </c>
      <c r="T7">
        <f t="shared" si="4"/>
        <v>1.3468013468013469</v>
      </c>
    </row>
    <row r="8" spans="1:23" ht="15" thickBot="1" x14ac:dyDescent="0.4">
      <c r="A8" s="1">
        <v>43921</v>
      </c>
      <c r="B8" s="2">
        <v>56.69</v>
      </c>
      <c r="C8" s="2">
        <v>58.75</v>
      </c>
      <c r="D8" s="2">
        <v>50.88</v>
      </c>
      <c r="E8" s="2">
        <v>53.54</v>
      </c>
      <c r="F8" s="2">
        <v>53.54</v>
      </c>
      <c r="G8" s="3" t="b">
        <f t="shared" si="0"/>
        <v>1</v>
      </c>
      <c r="H8" s="3" t="b">
        <f t="shared" si="1"/>
        <v>1</v>
      </c>
      <c r="I8" s="3" t="b">
        <f t="shared" si="2"/>
        <v>1</v>
      </c>
      <c r="J8" s="3">
        <v>18</v>
      </c>
      <c r="K8" s="1">
        <v>45768</v>
      </c>
      <c r="L8">
        <f t="shared" si="3"/>
        <v>50</v>
      </c>
      <c r="N8" s="1">
        <v>43921</v>
      </c>
      <c r="O8" s="2">
        <v>15.09</v>
      </c>
      <c r="P8" s="2">
        <v>15.63</v>
      </c>
      <c r="Q8" s="2">
        <v>15.04</v>
      </c>
      <c r="R8" s="2">
        <v>15.51</v>
      </c>
      <c r="S8" s="2">
        <v>15.51</v>
      </c>
      <c r="T8">
        <f t="shared" si="4"/>
        <v>3.223726627981947</v>
      </c>
    </row>
    <row r="9" spans="1:23" ht="15" thickBot="1" x14ac:dyDescent="0.4">
      <c r="A9" s="1">
        <v>43920</v>
      </c>
      <c r="B9" s="2">
        <v>66.3</v>
      </c>
      <c r="C9" s="2">
        <v>67.69</v>
      </c>
      <c r="D9" s="2">
        <v>56.6</v>
      </c>
      <c r="E9" s="2">
        <v>57.08</v>
      </c>
      <c r="F9" s="2">
        <v>57.08</v>
      </c>
      <c r="G9" s="3" t="b">
        <f t="shared" si="0"/>
        <v>1</v>
      </c>
      <c r="H9" s="3" t="b">
        <f t="shared" si="1"/>
        <v>1</v>
      </c>
      <c r="I9" s="3" t="b">
        <f t="shared" si="2"/>
        <v>1</v>
      </c>
      <c r="J9" s="3">
        <v>17</v>
      </c>
      <c r="K9" s="1">
        <v>45767</v>
      </c>
      <c r="L9">
        <f t="shared" si="3"/>
        <v>50</v>
      </c>
      <c r="N9" s="1">
        <v>43920</v>
      </c>
      <c r="O9" s="2">
        <v>14.9</v>
      </c>
      <c r="P9" s="2">
        <v>15.18</v>
      </c>
      <c r="Q9" s="2">
        <v>14.66</v>
      </c>
      <c r="R9" s="2">
        <v>15.13</v>
      </c>
      <c r="S9" s="2">
        <v>15.13</v>
      </c>
      <c r="T9">
        <f t="shared" si="4"/>
        <v>3.3046926635822866</v>
      </c>
    </row>
    <row r="10" spans="1:23" ht="15" thickBot="1" x14ac:dyDescent="0.4">
      <c r="A10" s="1">
        <v>43917</v>
      </c>
      <c r="B10" s="2">
        <v>64.95</v>
      </c>
      <c r="C10" s="2">
        <v>69.099999999999994</v>
      </c>
      <c r="D10" s="2">
        <v>61.8</v>
      </c>
      <c r="E10" s="2">
        <v>65.540000000000006</v>
      </c>
      <c r="F10" s="2">
        <v>65.540000000000006</v>
      </c>
      <c r="G10" s="3" t="b">
        <f t="shared" si="0"/>
        <v>0</v>
      </c>
      <c r="H10" s="3" t="b">
        <f t="shared" si="1"/>
        <v>1</v>
      </c>
      <c r="I10" s="3" t="b">
        <f t="shared" si="2"/>
        <v>1</v>
      </c>
      <c r="J10" s="3">
        <v>16</v>
      </c>
      <c r="K10" s="1">
        <v>45766</v>
      </c>
      <c r="L10">
        <f t="shared" si="3"/>
        <v>20</v>
      </c>
      <c r="N10" s="1">
        <v>43917</v>
      </c>
      <c r="O10" s="2">
        <v>14.86</v>
      </c>
      <c r="P10" s="2">
        <v>15.27</v>
      </c>
      <c r="Q10" s="2">
        <v>14.86</v>
      </c>
      <c r="R10" s="2">
        <v>14.93</v>
      </c>
      <c r="S10" s="2">
        <v>14.93</v>
      </c>
      <c r="T10">
        <f t="shared" si="4"/>
        <v>1.3395847287340925</v>
      </c>
    </row>
    <row r="11" spans="1:23" ht="15" thickBot="1" x14ac:dyDescent="0.4">
      <c r="A11" s="1">
        <v>43916</v>
      </c>
      <c r="B11" s="2">
        <v>65.67</v>
      </c>
      <c r="C11" s="2">
        <v>67.06</v>
      </c>
      <c r="D11" s="2">
        <v>57.66</v>
      </c>
      <c r="E11" s="2">
        <v>61</v>
      </c>
      <c r="F11" s="2">
        <v>61</v>
      </c>
      <c r="G11" s="3" t="b">
        <f t="shared" si="0"/>
        <v>1</v>
      </c>
      <c r="H11" s="3" t="b">
        <f t="shared" si="1"/>
        <v>1</v>
      </c>
      <c r="I11" s="3" t="b">
        <f t="shared" si="2"/>
        <v>1</v>
      </c>
      <c r="J11" s="3">
        <v>15</v>
      </c>
      <c r="K11" s="1">
        <v>45765</v>
      </c>
      <c r="L11">
        <f t="shared" si="3"/>
        <v>50</v>
      </c>
      <c r="N11" s="1">
        <v>43916</v>
      </c>
      <c r="O11" s="2">
        <v>15.23</v>
      </c>
      <c r="P11" s="2">
        <v>15.8</v>
      </c>
      <c r="Q11" s="2">
        <v>15.18</v>
      </c>
      <c r="R11" s="2">
        <v>15.68</v>
      </c>
      <c r="S11" s="2">
        <v>15.68</v>
      </c>
      <c r="T11">
        <f t="shared" si="4"/>
        <v>3.1887755102040818</v>
      </c>
    </row>
    <row r="12" spans="1:23" ht="15" thickBot="1" x14ac:dyDescent="0.4">
      <c r="A12" s="1">
        <v>43915</v>
      </c>
      <c r="B12" s="2">
        <v>61.44</v>
      </c>
      <c r="C12" s="2">
        <v>68.86</v>
      </c>
      <c r="D12" s="2">
        <v>58.03</v>
      </c>
      <c r="E12" s="2">
        <v>63.95</v>
      </c>
      <c r="F12" s="2">
        <v>63.95</v>
      </c>
      <c r="G12" s="3" t="b">
        <f t="shared" si="0"/>
        <v>0</v>
      </c>
      <c r="H12" s="3" t="b">
        <f t="shared" si="1"/>
        <v>1</v>
      </c>
      <c r="I12" s="3" t="b">
        <f t="shared" si="2"/>
        <v>1</v>
      </c>
      <c r="J12" s="3">
        <v>14</v>
      </c>
      <c r="K12" s="1">
        <v>45764</v>
      </c>
      <c r="L12">
        <f t="shared" si="3"/>
        <v>20</v>
      </c>
      <c r="N12" s="1">
        <v>43915</v>
      </c>
      <c r="O12" s="2">
        <v>15.48</v>
      </c>
      <c r="P12" s="2">
        <v>15.53</v>
      </c>
      <c r="Q12" s="2">
        <v>14.7</v>
      </c>
      <c r="R12" s="2">
        <v>15.06</v>
      </c>
      <c r="S12" s="2">
        <v>15.06</v>
      </c>
      <c r="T12">
        <f t="shared" si="4"/>
        <v>1.3280212483399734</v>
      </c>
    </row>
    <row r="13" spans="1:23" ht="15" thickBot="1" x14ac:dyDescent="0.4">
      <c r="A13" s="1">
        <v>43914</v>
      </c>
      <c r="B13" s="2">
        <v>58.76</v>
      </c>
      <c r="C13" s="2">
        <v>61.88</v>
      </c>
      <c r="D13" s="2">
        <v>36.24</v>
      </c>
      <c r="E13" s="2">
        <v>61.67</v>
      </c>
      <c r="F13" s="2">
        <v>61.67</v>
      </c>
      <c r="G13" s="3" t="b">
        <f t="shared" si="0"/>
        <v>0</v>
      </c>
      <c r="H13" s="3" t="b">
        <f t="shared" si="1"/>
        <v>1</v>
      </c>
      <c r="I13" s="3" t="b">
        <f t="shared" si="2"/>
        <v>1</v>
      </c>
      <c r="J13" s="3">
        <v>13</v>
      </c>
      <c r="K13" s="1">
        <v>45763</v>
      </c>
      <c r="L13">
        <f t="shared" si="3"/>
        <v>20</v>
      </c>
      <c r="N13" s="1">
        <v>43914</v>
      </c>
      <c r="O13" s="2">
        <v>16.45</v>
      </c>
      <c r="P13" s="2">
        <v>16.82</v>
      </c>
      <c r="Q13" s="2">
        <v>15.52</v>
      </c>
      <c r="R13" s="2">
        <v>15.66</v>
      </c>
      <c r="S13" s="2">
        <v>15.66</v>
      </c>
      <c r="T13">
        <f t="shared" si="4"/>
        <v>1.277139208173691</v>
      </c>
    </row>
    <row r="14" spans="1:23" ht="15" thickBot="1" x14ac:dyDescent="0.4">
      <c r="A14" s="1">
        <v>43913</v>
      </c>
      <c r="B14" s="2">
        <v>74.08</v>
      </c>
      <c r="C14" s="2">
        <v>76.739999999999995</v>
      </c>
      <c r="D14" s="2">
        <v>60.46</v>
      </c>
      <c r="E14" s="2">
        <v>61.59</v>
      </c>
      <c r="F14" s="2">
        <v>61.59</v>
      </c>
      <c r="G14" s="3" t="b">
        <f t="shared" si="0"/>
        <v>1</v>
      </c>
      <c r="H14" s="3" t="b">
        <f t="shared" si="1"/>
        <v>1</v>
      </c>
      <c r="I14" s="3" t="b">
        <f t="shared" si="2"/>
        <v>1</v>
      </c>
      <c r="J14" s="3">
        <v>12</v>
      </c>
      <c r="K14" s="1">
        <v>45762</v>
      </c>
      <c r="L14">
        <f t="shared" si="3"/>
        <v>50</v>
      </c>
      <c r="N14" s="1">
        <v>43913</v>
      </c>
      <c r="O14" s="2">
        <v>14.52</v>
      </c>
      <c r="P14" s="2">
        <v>15.34</v>
      </c>
      <c r="Q14" s="2">
        <v>14.1</v>
      </c>
      <c r="R14" s="2">
        <v>15.13</v>
      </c>
      <c r="S14" s="2">
        <v>15.13</v>
      </c>
      <c r="T14">
        <f t="shared" si="4"/>
        <v>3.3046926635822866</v>
      </c>
    </row>
    <row r="15" spans="1:23" ht="15" thickBot="1" x14ac:dyDescent="0.4">
      <c r="A15" s="1">
        <v>43910</v>
      </c>
      <c r="B15" s="2">
        <v>67.86</v>
      </c>
      <c r="C15" s="2">
        <v>69.510000000000005</v>
      </c>
      <c r="D15" s="2">
        <v>57.42</v>
      </c>
      <c r="E15" s="2">
        <v>66.040000000000006</v>
      </c>
      <c r="F15" s="2">
        <v>66.040000000000006</v>
      </c>
      <c r="G15" s="3" t="b">
        <f t="shared" si="0"/>
        <v>1</v>
      </c>
      <c r="H15" s="3" t="b">
        <f t="shared" si="1"/>
        <v>1</v>
      </c>
      <c r="I15" s="3" t="b">
        <f t="shared" si="2"/>
        <v>1</v>
      </c>
      <c r="J15" s="3">
        <v>11</v>
      </c>
      <c r="K15" s="1">
        <v>45761</v>
      </c>
      <c r="L15">
        <f t="shared" si="3"/>
        <v>50</v>
      </c>
      <c r="N15" s="1">
        <v>43910</v>
      </c>
      <c r="O15" s="2">
        <v>14.15</v>
      </c>
      <c r="P15" s="2">
        <v>14.86</v>
      </c>
      <c r="Q15" s="2">
        <v>13.77</v>
      </c>
      <c r="R15" s="2">
        <v>14.06</v>
      </c>
      <c r="S15" s="2">
        <v>14.06</v>
      </c>
      <c r="T15">
        <f t="shared" si="4"/>
        <v>3.5561877667140824</v>
      </c>
    </row>
    <row r="16" spans="1:23" ht="15" thickBot="1" x14ac:dyDescent="0.4">
      <c r="A16" s="1">
        <v>43909</v>
      </c>
      <c r="B16" s="2">
        <v>80.62</v>
      </c>
      <c r="C16" s="2">
        <v>84.26</v>
      </c>
      <c r="D16" s="2">
        <v>68.569999999999993</v>
      </c>
      <c r="E16" s="2">
        <v>72</v>
      </c>
      <c r="F16" s="2">
        <v>72</v>
      </c>
      <c r="G16" s="3" t="b">
        <f t="shared" si="0"/>
        <v>1</v>
      </c>
      <c r="H16" s="3" t="b">
        <f t="shared" si="1"/>
        <v>1</v>
      </c>
      <c r="I16" s="3" t="b">
        <f t="shared" si="2"/>
        <v>1</v>
      </c>
      <c r="J16" s="3">
        <v>10</v>
      </c>
      <c r="K16" s="1"/>
      <c r="L16">
        <f t="shared" si="3"/>
        <v>50</v>
      </c>
      <c r="N16" s="1">
        <v>43909</v>
      </c>
      <c r="O16" s="2">
        <v>12.81</v>
      </c>
      <c r="P16" s="2">
        <v>14.41</v>
      </c>
      <c r="Q16" s="2">
        <v>12.45</v>
      </c>
      <c r="R16" s="2">
        <v>13.85</v>
      </c>
      <c r="S16" s="2">
        <v>13.85</v>
      </c>
      <c r="T16">
        <f t="shared" si="4"/>
        <v>3.6101083032490977</v>
      </c>
    </row>
    <row r="17" spans="1:20" ht="15" thickBot="1" x14ac:dyDescent="0.4">
      <c r="A17" s="1">
        <v>43908</v>
      </c>
      <c r="B17" s="2">
        <v>69.37</v>
      </c>
      <c r="C17" s="2">
        <v>85.47</v>
      </c>
      <c r="D17" s="2">
        <v>69.37</v>
      </c>
      <c r="E17" s="2">
        <v>76.45</v>
      </c>
      <c r="F17" s="2">
        <v>76.45</v>
      </c>
      <c r="G17" s="3" t="b">
        <f t="shared" si="0"/>
        <v>0</v>
      </c>
      <c r="H17" s="3" t="b">
        <f t="shared" si="1"/>
        <v>1</v>
      </c>
      <c r="I17" s="3" t="b">
        <f t="shared" si="2"/>
        <v>1</v>
      </c>
      <c r="J17" s="3">
        <v>9</v>
      </c>
      <c r="K17" s="1"/>
      <c r="L17">
        <f t="shared" si="3"/>
        <v>18</v>
      </c>
      <c r="N17" s="1">
        <v>43908</v>
      </c>
      <c r="O17" s="2">
        <v>13.55</v>
      </c>
      <c r="P17" s="2">
        <v>14.02</v>
      </c>
      <c r="Q17" s="2">
        <v>12.01</v>
      </c>
      <c r="R17" s="2">
        <v>13.14</v>
      </c>
      <c r="S17" s="2">
        <v>13.14</v>
      </c>
      <c r="T17">
        <f t="shared" si="4"/>
        <v>1.3698630136986301</v>
      </c>
    </row>
    <row r="18" spans="1:20" ht="15" thickBot="1" x14ac:dyDescent="0.4">
      <c r="A18" s="1">
        <v>43907</v>
      </c>
      <c r="B18" s="2">
        <v>82.69</v>
      </c>
      <c r="C18" s="2">
        <v>84.83</v>
      </c>
      <c r="D18" s="2">
        <v>70.37</v>
      </c>
      <c r="E18" s="2">
        <v>75.91</v>
      </c>
      <c r="F18" s="2">
        <v>75.91</v>
      </c>
      <c r="G18" s="3" t="b">
        <f t="shared" si="0"/>
        <v>1</v>
      </c>
      <c r="H18" s="3" t="b">
        <f t="shared" si="1"/>
        <v>1</v>
      </c>
      <c r="I18" s="3" t="b">
        <f t="shared" si="2"/>
        <v>1</v>
      </c>
      <c r="J18" s="3">
        <v>8</v>
      </c>
      <c r="K18" s="1"/>
      <c r="L18">
        <f t="shared" si="3"/>
        <v>40</v>
      </c>
      <c r="N18" s="1">
        <v>43907</v>
      </c>
      <c r="O18" s="2">
        <v>14.6</v>
      </c>
      <c r="P18" s="2">
        <v>14.97</v>
      </c>
      <c r="Q18" s="2">
        <v>13.94</v>
      </c>
      <c r="R18" s="2">
        <v>14.44</v>
      </c>
      <c r="S18" s="2">
        <v>14.44</v>
      </c>
      <c r="T18">
        <f t="shared" si="4"/>
        <v>2.770083102493075</v>
      </c>
    </row>
    <row r="19" spans="1:20" ht="15" thickBot="1" x14ac:dyDescent="0.4">
      <c r="A19" s="1">
        <v>43906</v>
      </c>
      <c r="B19" s="2">
        <v>57.83</v>
      </c>
      <c r="C19" s="2">
        <v>83.56</v>
      </c>
      <c r="D19" s="2">
        <v>57.83</v>
      </c>
      <c r="E19" s="2">
        <v>82.69</v>
      </c>
      <c r="F19" s="2">
        <v>82.69</v>
      </c>
      <c r="G19" s="3" t="b">
        <f t="shared" si="0"/>
        <v>0</v>
      </c>
      <c r="H19" s="3" t="b">
        <f t="shared" si="1"/>
        <v>1</v>
      </c>
      <c r="I19" s="3" t="b">
        <f t="shared" si="2"/>
        <v>1</v>
      </c>
      <c r="J19" s="3">
        <v>7</v>
      </c>
      <c r="K19" s="1"/>
      <c r="L19">
        <f t="shared" si="3"/>
        <v>14</v>
      </c>
      <c r="N19" s="1">
        <v>43906</v>
      </c>
      <c r="O19" s="2">
        <v>15.21</v>
      </c>
      <c r="P19" s="2">
        <v>15.85</v>
      </c>
      <c r="Q19" s="2">
        <v>13.76</v>
      </c>
      <c r="R19" s="2">
        <v>14.11</v>
      </c>
      <c r="S19" s="2">
        <v>14.11</v>
      </c>
      <c r="T19">
        <f t="shared" si="4"/>
        <v>0.99220411055988667</v>
      </c>
    </row>
    <row r="20" spans="1:20" ht="15" thickBot="1" x14ac:dyDescent="0.4">
      <c r="A20" s="1">
        <v>43903</v>
      </c>
      <c r="B20" s="2">
        <v>71.31</v>
      </c>
      <c r="C20" s="2">
        <v>77.569999999999993</v>
      </c>
      <c r="D20" s="2">
        <v>55.17</v>
      </c>
      <c r="E20" s="2">
        <v>57.83</v>
      </c>
      <c r="F20" s="2">
        <v>57.83</v>
      </c>
      <c r="G20" s="3" t="b">
        <f t="shared" si="0"/>
        <v>1</v>
      </c>
      <c r="H20" s="3" t="b">
        <f t="shared" si="1"/>
        <v>1</v>
      </c>
      <c r="I20" s="3" t="b">
        <f t="shared" si="2"/>
        <v>1</v>
      </c>
      <c r="J20" s="3">
        <v>6</v>
      </c>
      <c r="K20" s="1">
        <v>45758</v>
      </c>
      <c r="L20">
        <f t="shared" si="3"/>
        <v>30</v>
      </c>
      <c r="N20" s="1">
        <v>43903</v>
      </c>
      <c r="O20" s="2">
        <v>17.78</v>
      </c>
      <c r="P20" s="2">
        <v>17.809999999999999</v>
      </c>
      <c r="Q20" s="2">
        <v>16.36</v>
      </c>
      <c r="R20" s="2">
        <v>17.54</v>
      </c>
      <c r="S20" s="2">
        <v>17.54</v>
      </c>
      <c r="T20">
        <f t="shared" si="4"/>
        <v>1.7103762827822122</v>
      </c>
    </row>
    <row r="21" spans="1:20" ht="15" thickBot="1" x14ac:dyDescent="0.4">
      <c r="A21" s="1">
        <v>43902</v>
      </c>
      <c r="B21" s="2">
        <v>61.46</v>
      </c>
      <c r="C21" s="2">
        <v>76.83</v>
      </c>
      <c r="D21" s="2">
        <v>59.91</v>
      </c>
      <c r="E21" s="2">
        <v>75.47</v>
      </c>
      <c r="F21" s="2">
        <v>75.47</v>
      </c>
      <c r="G21" s="3" t="b">
        <f t="shared" si="0"/>
        <v>0</v>
      </c>
      <c r="H21" s="3" t="b">
        <f t="shared" si="1"/>
        <v>1</v>
      </c>
      <c r="I21" s="3" t="b">
        <f t="shared" si="2"/>
        <v>1</v>
      </c>
      <c r="J21" s="3">
        <v>5</v>
      </c>
      <c r="K21" s="1">
        <v>45757</v>
      </c>
      <c r="L21">
        <f t="shared" si="3"/>
        <v>10</v>
      </c>
      <c r="N21" s="1">
        <v>43902</v>
      </c>
      <c r="O21" s="2">
        <v>17.22</v>
      </c>
      <c r="P21" s="2">
        <v>18.149999999999999</v>
      </c>
      <c r="Q21" s="2">
        <v>16.3</v>
      </c>
      <c r="R21" s="2">
        <v>16.649999999999999</v>
      </c>
      <c r="S21" s="2">
        <v>16.649999999999999</v>
      </c>
      <c r="T21">
        <f t="shared" si="4"/>
        <v>0.60060060060060061</v>
      </c>
    </row>
    <row r="22" spans="1:20" ht="15" thickBot="1" x14ac:dyDescent="0.4">
      <c r="A22" s="1">
        <v>43901</v>
      </c>
      <c r="B22" s="2">
        <v>52.24</v>
      </c>
      <c r="C22" s="2">
        <v>55.82</v>
      </c>
      <c r="D22" s="2">
        <v>49.98</v>
      </c>
      <c r="E22" s="2">
        <v>53.9</v>
      </c>
      <c r="F22" s="2">
        <v>53.9</v>
      </c>
      <c r="G22" s="3" t="b">
        <f t="shared" si="0"/>
        <v>0</v>
      </c>
      <c r="H22" s="3" t="b">
        <f t="shared" si="1"/>
        <v>1</v>
      </c>
      <c r="I22" s="3" t="b">
        <f t="shared" si="2"/>
        <v>1</v>
      </c>
      <c r="J22" s="3">
        <v>4</v>
      </c>
      <c r="K22" s="1">
        <v>45756</v>
      </c>
      <c r="L22">
        <f t="shared" si="3"/>
        <v>8</v>
      </c>
      <c r="N22" s="1">
        <v>43901</v>
      </c>
      <c r="O22" s="2">
        <v>19.34</v>
      </c>
      <c r="P22" s="2">
        <v>19.45</v>
      </c>
      <c r="Q22" s="2">
        <v>18.55</v>
      </c>
      <c r="R22" s="2">
        <v>18.89</v>
      </c>
      <c r="S22" s="2">
        <v>18.89</v>
      </c>
      <c r="T22">
        <f t="shared" si="4"/>
        <v>0.42350449973530968</v>
      </c>
    </row>
    <row r="23" spans="1:20" ht="15" thickBot="1" x14ac:dyDescent="0.4">
      <c r="A23" s="1">
        <v>43900</v>
      </c>
      <c r="B23" s="2">
        <v>49.68</v>
      </c>
      <c r="C23" s="2">
        <v>55.66</v>
      </c>
      <c r="D23" s="2">
        <v>43.56</v>
      </c>
      <c r="E23" s="2">
        <v>47.3</v>
      </c>
      <c r="F23" s="2">
        <v>47.3</v>
      </c>
      <c r="G23" s="3" t="b">
        <f t="shared" si="0"/>
        <v>1</v>
      </c>
      <c r="H23" s="3" t="b">
        <f t="shared" si="1"/>
        <v>1</v>
      </c>
      <c r="I23" s="3" t="b">
        <f t="shared" si="2"/>
        <v>0</v>
      </c>
      <c r="J23" s="3">
        <v>3</v>
      </c>
      <c r="K23" s="1">
        <v>45755</v>
      </c>
      <c r="L23">
        <f t="shared" si="3"/>
        <v>6</v>
      </c>
      <c r="N23" s="1">
        <v>43900</v>
      </c>
      <c r="O23" s="2">
        <v>20.43</v>
      </c>
      <c r="P23" s="2">
        <v>20.48</v>
      </c>
      <c r="Q23" s="2">
        <v>19.27</v>
      </c>
      <c r="R23" s="2">
        <v>20.16</v>
      </c>
      <c r="S23" s="2">
        <v>20.16</v>
      </c>
      <c r="T23">
        <f t="shared" si="4"/>
        <v>0.29761904761904762</v>
      </c>
    </row>
    <row r="24" spans="1:20" ht="15" thickBot="1" x14ac:dyDescent="0.4">
      <c r="A24" s="1">
        <v>43899</v>
      </c>
      <c r="B24" s="2">
        <v>41.94</v>
      </c>
      <c r="C24" s="2">
        <v>62.12</v>
      </c>
      <c r="D24" s="2">
        <v>41.94</v>
      </c>
      <c r="E24" s="2">
        <v>54.46</v>
      </c>
      <c r="F24" s="2">
        <v>54.46</v>
      </c>
      <c r="G24" s="3" t="b">
        <f t="shared" si="0"/>
        <v>0</v>
      </c>
      <c r="H24" s="3" t="b">
        <f t="shared" si="1"/>
        <v>1</v>
      </c>
      <c r="I24" s="3" t="b">
        <f t="shared" si="2"/>
        <v>1</v>
      </c>
      <c r="J24" s="3">
        <v>2</v>
      </c>
      <c r="K24" s="1">
        <v>45754</v>
      </c>
      <c r="L24">
        <f t="shared" si="3"/>
        <v>4</v>
      </c>
      <c r="N24" s="1">
        <v>43899</v>
      </c>
      <c r="O24" s="2">
        <v>17.91</v>
      </c>
      <c r="P24" s="2">
        <v>19.89</v>
      </c>
      <c r="Q24" s="2">
        <v>17.78</v>
      </c>
      <c r="R24" s="2">
        <v>19.21</v>
      </c>
      <c r="S24" s="2">
        <v>19.21</v>
      </c>
      <c r="T24">
        <f t="shared" si="4"/>
        <v>0.20822488287350338</v>
      </c>
    </row>
    <row r="25" spans="1:20" ht="15" thickBot="1" x14ac:dyDescent="0.4">
      <c r="A25" s="1">
        <v>43896</v>
      </c>
      <c r="B25" s="2">
        <v>48.93</v>
      </c>
      <c r="C25" s="2">
        <v>54.39</v>
      </c>
      <c r="D25" s="2">
        <v>40.840000000000003</v>
      </c>
      <c r="E25" s="2">
        <v>41.94</v>
      </c>
      <c r="F25" s="2">
        <v>41.94</v>
      </c>
      <c r="G25" s="3" t="b">
        <f>F25&lt;F26</f>
        <v>0</v>
      </c>
      <c r="H25" s="3" t="b">
        <f>F25&gt;45</f>
        <v>0</v>
      </c>
      <c r="I25" s="3" t="b">
        <f>F25&gt;50</f>
        <v>0</v>
      </c>
      <c r="J25" s="3">
        <v>1</v>
      </c>
      <c r="K25" s="1">
        <v>45751</v>
      </c>
      <c r="L25">
        <f t="shared" si="3"/>
        <v>0</v>
      </c>
      <c r="N25" s="1">
        <v>43896</v>
      </c>
      <c r="O25" s="2">
        <v>21.06</v>
      </c>
      <c r="P25" s="2">
        <v>22.13</v>
      </c>
      <c r="Q25" s="2">
        <v>20.63</v>
      </c>
      <c r="R25" s="2">
        <v>21.93</v>
      </c>
      <c r="S25" s="2">
        <v>21.93</v>
      </c>
      <c r="T25">
        <f t="shared" si="4"/>
        <v>0</v>
      </c>
    </row>
    <row r="26" spans="1:20" ht="15" thickBot="1" x14ac:dyDescent="0.4">
      <c r="A26" s="1">
        <v>43895</v>
      </c>
      <c r="B26" s="2">
        <v>33.61</v>
      </c>
      <c r="C26" s="2">
        <v>42.84</v>
      </c>
      <c r="D26" s="2">
        <v>33.54</v>
      </c>
      <c r="E26" s="2">
        <v>39.619999999999997</v>
      </c>
      <c r="F26" s="2">
        <v>39.619999999999997</v>
      </c>
      <c r="G26" s="3"/>
      <c r="H26" s="3"/>
      <c r="I26" s="3"/>
      <c r="J26" s="3">
        <v>0</v>
      </c>
      <c r="K26" s="1"/>
      <c r="L26">
        <f t="shared" si="3"/>
        <v>0</v>
      </c>
      <c r="N26" s="1">
        <v>43895</v>
      </c>
      <c r="O26" s="2">
        <v>24.04</v>
      </c>
      <c r="P26" s="2">
        <v>24.32</v>
      </c>
      <c r="Q26" s="2">
        <v>22.69</v>
      </c>
      <c r="R26" s="2">
        <v>23.16</v>
      </c>
      <c r="S26" s="2">
        <v>23.16</v>
      </c>
      <c r="T26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Zhang</dc:creator>
  <cp:lastModifiedBy>Jesse Zhang</cp:lastModifiedBy>
  <dcterms:created xsi:type="dcterms:W3CDTF">2025-04-02T06:05:03Z</dcterms:created>
  <dcterms:modified xsi:type="dcterms:W3CDTF">2025-04-09T02:41:55Z</dcterms:modified>
</cp:coreProperties>
</file>