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G4" i="1"/>
  <c r="G2" i="1"/>
  <c r="H2" i="1"/>
  <c r="H182" i="1"/>
  <c r="C4" i="1"/>
  <c r="C3" i="1"/>
  <c r="D3" i="1" s="1"/>
  <c r="D4" i="1" s="1"/>
  <c r="D2" i="1"/>
  <c r="E22" i="1"/>
  <c r="F22" i="1" s="1"/>
  <c r="I22" i="1"/>
  <c r="I23" i="1"/>
  <c r="I24" i="1"/>
  <c r="I25" i="1"/>
  <c r="I26" i="1"/>
  <c r="I27" i="1"/>
  <c r="I28" i="1"/>
  <c r="E29" i="1"/>
  <c r="F29" i="1" s="1"/>
  <c r="I29" i="1"/>
  <c r="I30" i="1"/>
  <c r="I32" i="1"/>
  <c r="I33" i="1"/>
  <c r="I34" i="1"/>
  <c r="I35" i="1"/>
  <c r="E36" i="1"/>
  <c r="F36" i="1" s="1"/>
  <c r="I36" i="1"/>
  <c r="I37" i="1"/>
  <c r="I38" i="1"/>
  <c r="I39" i="1"/>
  <c r="I40" i="1"/>
  <c r="I41" i="1"/>
  <c r="I42" i="1"/>
  <c r="E43" i="1"/>
  <c r="F43" i="1" s="1"/>
  <c r="I43" i="1"/>
  <c r="I44" i="1"/>
  <c r="I45" i="1"/>
  <c r="I46" i="1"/>
  <c r="I47" i="1"/>
  <c r="I48" i="1"/>
  <c r="I49" i="1"/>
  <c r="E50" i="1"/>
  <c r="F50" i="1" s="1"/>
  <c r="I50" i="1"/>
  <c r="I51" i="1"/>
  <c r="I52" i="1"/>
  <c r="I53" i="1"/>
  <c r="I54" i="1"/>
  <c r="I55" i="1"/>
  <c r="I56" i="1"/>
  <c r="E57" i="1"/>
  <c r="F57" i="1" s="1"/>
  <c r="I57" i="1"/>
  <c r="I58" i="1"/>
  <c r="I59" i="1"/>
  <c r="I60" i="1"/>
  <c r="I62" i="1"/>
  <c r="I63" i="1"/>
  <c r="E64" i="1"/>
  <c r="F64" i="1" s="1"/>
  <c r="I64" i="1"/>
  <c r="I65" i="1"/>
  <c r="I66" i="1"/>
  <c r="I67" i="1"/>
  <c r="I68" i="1"/>
  <c r="I69" i="1"/>
  <c r="I70" i="1"/>
  <c r="E71" i="1"/>
  <c r="F71" i="1" s="1"/>
  <c r="I71" i="1"/>
  <c r="I72" i="1"/>
  <c r="I73" i="1"/>
  <c r="I74" i="1"/>
  <c r="I75" i="1"/>
  <c r="I76" i="1"/>
  <c r="I77" i="1"/>
  <c r="E78" i="1"/>
  <c r="F78" i="1" s="1"/>
  <c r="I78" i="1"/>
  <c r="I79" i="1"/>
  <c r="I80" i="1"/>
  <c r="I81" i="1"/>
  <c r="I82" i="1"/>
  <c r="I83" i="1"/>
  <c r="I84" i="1"/>
  <c r="E85" i="1"/>
  <c r="F85" i="1" s="1"/>
  <c r="I85" i="1"/>
  <c r="I86" i="1"/>
  <c r="I87" i="1"/>
  <c r="I88" i="1"/>
  <c r="I89" i="1"/>
  <c r="I90" i="1"/>
  <c r="E92" i="1"/>
  <c r="F92" i="1" s="1"/>
  <c r="I92" i="1"/>
  <c r="I93" i="1"/>
  <c r="I94" i="1"/>
  <c r="I95" i="1"/>
  <c r="I96" i="1"/>
  <c r="I97" i="1"/>
  <c r="I98" i="1"/>
  <c r="E99" i="1"/>
  <c r="F99" i="1" s="1"/>
  <c r="I99" i="1"/>
  <c r="I100" i="1"/>
  <c r="I101" i="1"/>
  <c r="I102" i="1"/>
  <c r="I103" i="1"/>
  <c r="I104" i="1"/>
  <c r="I105" i="1"/>
  <c r="E106" i="1"/>
  <c r="F106" i="1" s="1"/>
  <c r="I106" i="1"/>
  <c r="I107" i="1"/>
  <c r="I108" i="1"/>
  <c r="I109" i="1"/>
  <c r="I110" i="1"/>
  <c r="I111" i="1"/>
  <c r="I112" i="1"/>
  <c r="E113" i="1"/>
  <c r="F113" i="1" s="1"/>
  <c r="I113" i="1"/>
  <c r="I114" i="1"/>
  <c r="I115" i="1"/>
  <c r="I116" i="1"/>
  <c r="I117" i="1"/>
  <c r="I118" i="1"/>
  <c r="I119" i="1"/>
  <c r="E120" i="1"/>
  <c r="F120" i="1" s="1"/>
  <c r="I120" i="1"/>
  <c r="I122" i="1"/>
  <c r="I123" i="1"/>
  <c r="I124" i="1"/>
  <c r="I125" i="1"/>
  <c r="I126" i="1"/>
  <c r="E127" i="1"/>
  <c r="F127" i="1" s="1"/>
  <c r="I127" i="1"/>
  <c r="I128" i="1"/>
  <c r="I129" i="1"/>
  <c r="I130" i="1"/>
  <c r="I131" i="1"/>
  <c r="I132" i="1"/>
  <c r="I133" i="1"/>
  <c r="E134" i="1"/>
  <c r="F134" i="1" s="1"/>
  <c r="I134" i="1"/>
  <c r="I135" i="1"/>
  <c r="I136" i="1"/>
  <c r="I137" i="1"/>
  <c r="I138" i="1"/>
  <c r="I139" i="1"/>
  <c r="I140" i="1"/>
  <c r="E141" i="1"/>
  <c r="F141" i="1" s="1"/>
  <c r="I141" i="1"/>
  <c r="I142" i="1"/>
  <c r="I143" i="1"/>
  <c r="I144" i="1"/>
  <c r="I145" i="1"/>
  <c r="I146" i="1"/>
  <c r="I147" i="1"/>
  <c r="E148" i="1"/>
  <c r="F148" i="1" s="1"/>
  <c r="I148" i="1"/>
  <c r="I149" i="1"/>
  <c r="I150" i="1"/>
  <c r="I152" i="1"/>
  <c r="I153" i="1"/>
  <c r="I154" i="1"/>
  <c r="E155" i="1"/>
  <c r="F155" i="1" s="1"/>
  <c r="I155" i="1"/>
  <c r="I156" i="1"/>
  <c r="I157" i="1"/>
  <c r="I158" i="1"/>
  <c r="I159" i="1"/>
  <c r="I160" i="1"/>
  <c r="I161" i="1"/>
  <c r="E162" i="1"/>
  <c r="F162" i="1" s="1"/>
  <c r="I162" i="1"/>
  <c r="I163" i="1"/>
  <c r="I164" i="1"/>
  <c r="I165" i="1"/>
  <c r="I166" i="1"/>
  <c r="I167" i="1"/>
  <c r="I168" i="1"/>
  <c r="E169" i="1"/>
  <c r="F169" i="1" s="1"/>
  <c r="I169" i="1"/>
  <c r="I170" i="1"/>
  <c r="I171" i="1"/>
  <c r="I172" i="1"/>
  <c r="I173" i="1"/>
  <c r="I174" i="1"/>
  <c r="I175" i="1"/>
  <c r="E176" i="1"/>
  <c r="F176" i="1" s="1"/>
  <c r="I176" i="1"/>
  <c r="I177" i="1"/>
  <c r="I178" i="1"/>
  <c r="I179" i="1"/>
  <c r="I180" i="1"/>
  <c r="E8" i="1"/>
  <c r="F8" i="1" s="1"/>
  <c r="I8" i="1"/>
  <c r="I9" i="1"/>
  <c r="I10" i="1"/>
  <c r="I11" i="1"/>
  <c r="I12" i="1"/>
  <c r="I13" i="1"/>
  <c r="I14" i="1"/>
  <c r="E15" i="1"/>
  <c r="F15" i="1" s="1"/>
  <c r="I15" i="1"/>
  <c r="I16" i="1"/>
  <c r="I17" i="1"/>
  <c r="I18" i="1"/>
  <c r="I19" i="1"/>
  <c r="I20" i="1"/>
  <c r="I21" i="1"/>
  <c r="I6" i="1"/>
  <c r="I7" i="1"/>
  <c r="I5" i="1"/>
  <c r="I3" i="1"/>
  <c r="I4" i="1"/>
  <c r="E3" i="1"/>
  <c r="F3" i="1" s="1"/>
  <c r="G3" i="1"/>
  <c r="H3" i="1" s="1"/>
  <c r="I2" i="1"/>
  <c r="F2" i="1"/>
  <c r="E2" i="1"/>
  <c r="C5" i="1" l="1"/>
  <c r="D5" i="1" s="1"/>
  <c r="H4" i="1"/>
  <c r="E4" i="1"/>
  <c r="F4" i="1" s="1"/>
  <c r="D6" i="1" l="1"/>
  <c r="C6" i="1"/>
  <c r="G5" i="1"/>
  <c r="H5" i="1" s="1"/>
  <c r="E5" i="1"/>
  <c r="F5" i="1" s="1"/>
  <c r="D7" i="1" l="1"/>
  <c r="C7" i="1"/>
  <c r="E6" i="1"/>
  <c r="F6" i="1" s="1"/>
  <c r="G6" i="1"/>
  <c r="H6" i="1" s="1"/>
  <c r="D8" i="1" l="1"/>
  <c r="C8" i="1"/>
  <c r="G7" i="1"/>
  <c r="H7" i="1" s="1"/>
  <c r="E7" i="1"/>
  <c r="F7" i="1" s="1"/>
  <c r="C9" i="1" l="1"/>
  <c r="D9" i="1" s="1"/>
  <c r="G8" i="1"/>
  <c r="H8" i="1" s="1"/>
  <c r="C10" i="1" l="1"/>
  <c r="D10" i="1" s="1"/>
  <c r="E9" i="1"/>
  <c r="F9" i="1" s="1"/>
  <c r="G9" i="1"/>
  <c r="H9" i="1" s="1"/>
  <c r="C11" i="1" l="1"/>
  <c r="D11" i="1" s="1"/>
  <c r="G10" i="1"/>
  <c r="H10" i="1" s="1"/>
  <c r="E10" i="1"/>
  <c r="F10" i="1" s="1"/>
  <c r="C12" i="1" l="1"/>
  <c r="D12" i="1" s="1"/>
  <c r="E11" i="1"/>
  <c r="F11" i="1" s="1"/>
  <c r="G11" i="1"/>
  <c r="H11" i="1" s="1"/>
  <c r="C13" i="1" l="1"/>
  <c r="D13" i="1" s="1"/>
  <c r="G12" i="1"/>
  <c r="H12" i="1" s="1"/>
  <c r="E12" i="1"/>
  <c r="F12" i="1" s="1"/>
  <c r="C14" i="1" l="1"/>
  <c r="D14" i="1" s="1"/>
  <c r="E13" i="1"/>
  <c r="F13" i="1" s="1"/>
  <c r="G13" i="1"/>
  <c r="H13" i="1" s="1"/>
  <c r="C15" i="1" l="1"/>
  <c r="D15" i="1" s="1"/>
  <c r="G14" i="1"/>
  <c r="H14" i="1" s="1"/>
  <c r="E14" i="1"/>
  <c r="F14" i="1" s="1"/>
  <c r="C16" i="1" l="1"/>
  <c r="D16" i="1" s="1"/>
  <c r="G15" i="1"/>
  <c r="H15" i="1" s="1"/>
  <c r="C17" i="1" l="1"/>
  <c r="D17" i="1" s="1"/>
  <c r="G16" i="1"/>
  <c r="H16" i="1" s="1"/>
  <c r="E16" i="1"/>
  <c r="F16" i="1" s="1"/>
  <c r="C18" i="1" l="1"/>
  <c r="D18" i="1" s="1"/>
  <c r="G17" i="1"/>
  <c r="H17" i="1" s="1"/>
  <c r="E17" i="1"/>
  <c r="F17" i="1" s="1"/>
  <c r="C19" i="1" l="1"/>
  <c r="D19" i="1" s="1"/>
  <c r="G18" i="1"/>
  <c r="H18" i="1" s="1"/>
  <c r="E18" i="1"/>
  <c r="F18" i="1" s="1"/>
  <c r="C20" i="1" l="1"/>
  <c r="D20" i="1" s="1"/>
  <c r="G19" i="1"/>
  <c r="H19" i="1" s="1"/>
  <c r="E19" i="1"/>
  <c r="F19" i="1" s="1"/>
  <c r="C21" i="1" l="1"/>
  <c r="D21" i="1" s="1"/>
  <c r="G20" i="1"/>
  <c r="H20" i="1" s="1"/>
  <c r="E20" i="1"/>
  <c r="F20" i="1" s="1"/>
  <c r="C22" i="1" l="1"/>
  <c r="D22" i="1" s="1"/>
  <c r="G21" i="1"/>
  <c r="H21" i="1" s="1"/>
  <c r="E21" i="1"/>
  <c r="F21" i="1" s="1"/>
  <c r="D23" i="1" l="1"/>
  <c r="C23" i="1"/>
  <c r="G22" i="1"/>
  <c r="H22" i="1" s="1"/>
  <c r="D24" i="1" l="1"/>
  <c r="C24" i="1"/>
  <c r="G23" i="1"/>
  <c r="H23" i="1" s="1"/>
  <c r="E23" i="1"/>
  <c r="F23" i="1" s="1"/>
  <c r="C25" i="1" l="1"/>
  <c r="D25" i="1" s="1"/>
  <c r="E24" i="1"/>
  <c r="F24" i="1" s="1"/>
  <c r="G24" i="1"/>
  <c r="H24" i="1" s="1"/>
  <c r="C26" i="1" l="1"/>
  <c r="D26" i="1" s="1"/>
  <c r="E25" i="1"/>
  <c r="F25" i="1" s="1"/>
  <c r="G25" i="1"/>
  <c r="H25" i="1" s="1"/>
  <c r="C27" i="1" l="1"/>
  <c r="D27" i="1" s="1"/>
  <c r="E26" i="1"/>
  <c r="F26" i="1" s="1"/>
  <c r="G26" i="1"/>
  <c r="H26" i="1" s="1"/>
  <c r="C28" i="1" l="1"/>
  <c r="D28" i="1" s="1"/>
  <c r="G27" i="1"/>
  <c r="H27" i="1" s="1"/>
  <c r="E27" i="1"/>
  <c r="F27" i="1" s="1"/>
  <c r="C29" i="1" l="1"/>
  <c r="D29" i="1" s="1"/>
  <c r="G28" i="1"/>
  <c r="H28" i="1" s="1"/>
  <c r="E28" i="1"/>
  <c r="F28" i="1" s="1"/>
  <c r="C30" i="1" l="1"/>
  <c r="D30" i="1" s="1"/>
  <c r="G29" i="1"/>
  <c r="H29" i="1" s="1"/>
  <c r="C31" i="1" l="1"/>
  <c r="D31" i="1" s="1"/>
  <c r="E30" i="1"/>
  <c r="F30" i="1" s="1"/>
  <c r="G30" i="1"/>
  <c r="H30" i="1" s="1"/>
  <c r="I31" i="1"/>
  <c r="C32" i="1" l="1"/>
  <c r="D32" i="1" s="1"/>
  <c r="G31" i="1"/>
  <c r="H31" i="1" s="1"/>
  <c r="E31" i="1"/>
  <c r="F31" i="1" s="1"/>
  <c r="C33" i="1" l="1"/>
  <c r="D33" i="1" s="1"/>
  <c r="G32" i="1"/>
  <c r="H32" i="1" s="1"/>
  <c r="E32" i="1"/>
  <c r="F32" i="1" s="1"/>
  <c r="C34" i="1" l="1"/>
  <c r="D34" i="1" s="1"/>
  <c r="G33" i="1"/>
  <c r="H33" i="1" s="1"/>
  <c r="E33" i="1"/>
  <c r="F33" i="1" s="1"/>
  <c r="C35" i="1" l="1"/>
  <c r="D35" i="1" s="1"/>
  <c r="G34" i="1"/>
  <c r="H34" i="1" s="1"/>
  <c r="E34" i="1"/>
  <c r="F34" i="1" s="1"/>
  <c r="C36" i="1" l="1"/>
  <c r="D36" i="1" s="1"/>
  <c r="G35" i="1"/>
  <c r="H35" i="1" s="1"/>
  <c r="E35" i="1"/>
  <c r="F35" i="1" s="1"/>
  <c r="C37" i="1" l="1"/>
  <c r="D37" i="1" s="1"/>
  <c r="G36" i="1"/>
  <c r="H36" i="1" s="1"/>
  <c r="C38" i="1" l="1"/>
  <c r="D38" i="1" s="1"/>
  <c r="G37" i="1"/>
  <c r="H37" i="1" s="1"/>
  <c r="E37" i="1"/>
  <c r="F37" i="1" s="1"/>
  <c r="C39" i="1" l="1"/>
  <c r="D39" i="1" s="1"/>
  <c r="G38" i="1"/>
  <c r="H38" i="1" s="1"/>
  <c r="E38" i="1"/>
  <c r="F38" i="1" s="1"/>
  <c r="C40" i="1" l="1"/>
  <c r="D40" i="1" s="1"/>
  <c r="G39" i="1"/>
  <c r="H39" i="1" s="1"/>
  <c r="E39" i="1"/>
  <c r="F39" i="1" s="1"/>
  <c r="C41" i="1" l="1"/>
  <c r="D41" i="1" s="1"/>
  <c r="E40" i="1"/>
  <c r="F40" i="1" s="1"/>
  <c r="G40" i="1"/>
  <c r="H40" i="1" s="1"/>
  <c r="C42" i="1" l="1"/>
  <c r="D42" i="1" s="1"/>
  <c r="E41" i="1"/>
  <c r="F41" i="1" s="1"/>
  <c r="G41" i="1"/>
  <c r="H41" i="1" s="1"/>
  <c r="C43" i="1" l="1"/>
  <c r="D43" i="1" s="1"/>
  <c r="E42" i="1"/>
  <c r="F42" i="1" s="1"/>
  <c r="G42" i="1"/>
  <c r="H42" i="1" s="1"/>
  <c r="C44" i="1" l="1"/>
  <c r="D44" i="1" s="1"/>
  <c r="G43" i="1"/>
  <c r="H43" i="1" s="1"/>
  <c r="D45" i="1" l="1"/>
  <c r="C45" i="1"/>
  <c r="G44" i="1"/>
  <c r="H44" i="1" s="1"/>
  <c r="E44" i="1"/>
  <c r="F44" i="1" s="1"/>
  <c r="C46" i="1" l="1"/>
  <c r="D46" i="1" s="1"/>
  <c r="G45" i="1"/>
  <c r="H45" i="1" s="1"/>
  <c r="E45" i="1"/>
  <c r="F45" i="1" s="1"/>
  <c r="C47" i="1" l="1"/>
  <c r="D47" i="1" s="1"/>
  <c r="G46" i="1"/>
  <c r="H46" i="1" s="1"/>
  <c r="E46" i="1"/>
  <c r="F46" i="1" s="1"/>
  <c r="C48" i="1" l="1"/>
  <c r="D48" i="1" s="1"/>
  <c r="G47" i="1"/>
  <c r="H47" i="1" s="1"/>
  <c r="E47" i="1"/>
  <c r="F47" i="1" s="1"/>
  <c r="C49" i="1" l="1"/>
  <c r="D49" i="1" s="1"/>
  <c r="E48" i="1"/>
  <c r="F48" i="1" s="1"/>
  <c r="G48" i="1"/>
  <c r="H48" i="1" s="1"/>
  <c r="C50" i="1" l="1"/>
  <c r="D50" i="1" s="1"/>
  <c r="G49" i="1"/>
  <c r="H49" i="1" s="1"/>
  <c r="E49" i="1"/>
  <c r="F49" i="1" s="1"/>
  <c r="C51" i="1" l="1"/>
  <c r="D51" i="1" s="1"/>
  <c r="G50" i="1"/>
  <c r="H50" i="1" s="1"/>
  <c r="C52" i="1" l="1"/>
  <c r="D52" i="1" s="1"/>
  <c r="G51" i="1"/>
  <c r="H51" i="1" s="1"/>
  <c r="E51" i="1"/>
  <c r="F51" i="1" s="1"/>
  <c r="C53" i="1" l="1"/>
  <c r="D53" i="1" s="1"/>
  <c r="E52" i="1"/>
  <c r="F52" i="1" s="1"/>
  <c r="G52" i="1"/>
  <c r="H52" i="1" s="1"/>
  <c r="C54" i="1" l="1"/>
  <c r="D54" i="1" s="1"/>
  <c r="G53" i="1"/>
  <c r="H53" i="1" s="1"/>
  <c r="E53" i="1"/>
  <c r="F53" i="1" s="1"/>
  <c r="C55" i="1" l="1"/>
  <c r="D55" i="1" s="1"/>
  <c r="G54" i="1"/>
  <c r="H54" i="1" s="1"/>
  <c r="E54" i="1"/>
  <c r="F54" i="1" s="1"/>
  <c r="C56" i="1" l="1"/>
  <c r="D56" i="1" s="1"/>
  <c r="E55" i="1"/>
  <c r="F55" i="1" s="1"/>
  <c r="G55" i="1"/>
  <c r="H55" i="1" s="1"/>
  <c r="C57" i="1" l="1"/>
  <c r="D57" i="1" s="1"/>
  <c r="E56" i="1"/>
  <c r="F56" i="1" s="1"/>
  <c r="G56" i="1"/>
  <c r="H56" i="1" s="1"/>
  <c r="C58" i="1" l="1"/>
  <c r="D58" i="1" s="1"/>
  <c r="G57" i="1"/>
  <c r="H57" i="1" s="1"/>
  <c r="C59" i="1" l="1"/>
  <c r="D59" i="1" s="1"/>
  <c r="G58" i="1"/>
  <c r="H58" i="1" s="1"/>
  <c r="E58" i="1"/>
  <c r="F58" i="1" s="1"/>
  <c r="C60" i="1" l="1"/>
  <c r="D60" i="1" s="1"/>
  <c r="E59" i="1"/>
  <c r="F59" i="1" s="1"/>
  <c r="G59" i="1"/>
  <c r="H59" i="1" s="1"/>
  <c r="C61" i="1" l="1"/>
  <c r="D61" i="1" s="1"/>
  <c r="G60" i="1"/>
  <c r="H60" i="1" s="1"/>
  <c r="I61" i="1"/>
  <c r="E60" i="1"/>
  <c r="F60" i="1" s="1"/>
  <c r="C62" i="1" l="1"/>
  <c r="D62" i="1" s="1"/>
  <c r="E61" i="1"/>
  <c r="F61" i="1" s="1"/>
  <c r="G61" i="1"/>
  <c r="H61" i="1" s="1"/>
  <c r="C63" i="1" l="1"/>
  <c r="D63" i="1" s="1"/>
  <c r="G62" i="1"/>
  <c r="H62" i="1" s="1"/>
  <c r="E62" i="1"/>
  <c r="F62" i="1" s="1"/>
  <c r="C64" i="1" l="1"/>
  <c r="D64" i="1" s="1"/>
  <c r="G63" i="1"/>
  <c r="H63" i="1" s="1"/>
  <c r="E63" i="1"/>
  <c r="F63" i="1" s="1"/>
  <c r="C65" i="1" l="1"/>
  <c r="D65" i="1" s="1"/>
  <c r="G64" i="1"/>
  <c r="H64" i="1" s="1"/>
  <c r="C66" i="1" l="1"/>
  <c r="D66" i="1" s="1"/>
  <c r="E65" i="1"/>
  <c r="F65" i="1" s="1"/>
  <c r="G65" i="1"/>
  <c r="H65" i="1" s="1"/>
  <c r="C67" i="1" l="1"/>
  <c r="D67" i="1" s="1"/>
  <c r="E66" i="1"/>
  <c r="F66" i="1" s="1"/>
  <c r="G66" i="1"/>
  <c r="H66" i="1" s="1"/>
  <c r="C68" i="1" l="1"/>
  <c r="D68" i="1" s="1"/>
  <c r="G67" i="1"/>
  <c r="H67" i="1" s="1"/>
  <c r="E67" i="1"/>
  <c r="F67" i="1" s="1"/>
  <c r="C69" i="1" l="1"/>
  <c r="D69" i="1" s="1"/>
  <c r="E68" i="1"/>
  <c r="F68" i="1" s="1"/>
  <c r="G68" i="1"/>
  <c r="H68" i="1" s="1"/>
  <c r="C70" i="1" l="1"/>
  <c r="D70" i="1" s="1"/>
  <c r="E69" i="1"/>
  <c r="F69" i="1" s="1"/>
  <c r="G69" i="1"/>
  <c r="H69" i="1" s="1"/>
  <c r="C71" i="1" l="1"/>
  <c r="D71" i="1" s="1"/>
  <c r="G70" i="1"/>
  <c r="H70" i="1" s="1"/>
  <c r="E70" i="1"/>
  <c r="F70" i="1" s="1"/>
  <c r="C72" i="1" l="1"/>
  <c r="D72" i="1" s="1"/>
  <c r="G71" i="1"/>
  <c r="H71" i="1" s="1"/>
  <c r="C73" i="1" l="1"/>
  <c r="D73" i="1" s="1"/>
  <c r="E72" i="1"/>
  <c r="F72" i="1" s="1"/>
  <c r="G72" i="1"/>
  <c r="H72" i="1" s="1"/>
  <c r="C74" i="1" l="1"/>
  <c r="D74" i="1" s="1"/>
  <c r="G73" i="1"/>
  <c r="H73" i="1" s="1"/>
  <c r="E73" i="1"/>
  <c r="F73" i="1" s="1"/>
  <c r="C75" i="1" l="1"/>
  <c r="D75" i="1" s="1"/>
  <c r="E74" i="1"/>
  <c r="F74" i="1" s="1"/>
  <c r="G74" i="1"/>
  <c r="H74" i="1" s="1"/>
  <c r="C76" i="1" l="1"/>
  <c r="D76" i="1" s="1"/>
  <c r="E75" i="1"/>
  <c r="F75" i="1" s="1"/>
  <c r="G75" i="1"/>
  <c r="H75" i="1" s="1"/>
  <c r="C77" i="1" l="1"/>
  <c r="D77" i="1" s="1"/>
  <c r="G76" i="1"/>
  <c r="H76" i="1" s="1"/>
  <c r="E76" i="1"/>
  <c r="F76" i="1" s="1"/>
  <c r="C78" i="1" l="1"/>
  <c r="D78" i="1" s="1"/>
  <c r="E77" i="1"/>
  <c r="F77" i="1" s="1"/>
  <c r="G77" i="1"/>
  <c r="H77" i="1" s="1"/>
  <c r="C79" i="1" l="1"/>
  <c r="D79" i="1" s="1"/>
  <c r="G78" i="1"/>
  <c r="H78" i="1" s="1"/>
  <c r="C80" i="1" l="1"/>
  <c r="D80" i="1" s="1"/>
  <c r="E79" i="1"/>
  <c r="F79" i="1" s="1"/>
  <c r="G79" i="1"/>
  <c r="H79" i="1" s="1"/>
  <c r="C81" i="1" l="1"/>
  <c r="D81" i="1" s="1"/>
  <c r="G80" i="1"/>
  <c r="H80" i="1" s="1"/>
  <c r="E80" i="1"/>
  <c r="F80" i="1" s="1"/>
  <c r="C82" i="1" l="1"/>
  <c r="D82" i="1" s="1"/>
  <c r="G81" i="1"/>
  <c r="H81" i="1" s="1"/>
  <c r="E81" i="1"/>
  <c r="F81" i="1" s="1"/>
  <c r="C83" i="1" l="1"/>
  <c r="D83" i="1" s="1"/>
  <c r="G82" i="1"/>
  <c r="H82" i="1" s="1"/>
  <c r="E82" i="1"/>
  <c r="F82" i="1" s="1"/>
  <c r="C84" i="1" l="1"/>
  <c r="D84" i="1" s="1"/>
  <c r="E83" i="1"/>
  <c r="F83" i="1" s="1"/>
  <c r="G83" i="1"/>
  <c r="H83" i="1" s="1"/>
  <c r="C85" i="1" l="1"/>
  <c r="D85" i="1" s="1"/>
  <c r="E84" i="1"/>
  <c r="F84" i="1" s="1"/>
  <c r="G84" i="1"/>
  <c r="H84" i="1" s="1"/>
  <c r="C86" i="1" l="1"/>
  <c r="D86" i="1" s="1"/>
  <c r="G85" i="1"/>
  <c r="H85" i="1" s="1"/>
  <c r="C87" i="1" l="1"/>
  <c r="D87" i="1" s="1"/>
  <c r="G86" i="1"/>
  <c r="H86" i="1" s="1"/>
  <c r="E86" i="1"/>
  <c r="F86" i="1" s="1"/>
  <c r="C88" i="1" l="1"/>
  <c r="D88" i="1" s="1"/>
  <c r="G87" i="1"/>
  <c r="H87" i="1" s="1"/>
  <c r="E87" i="1"/>
  <c r="F87" i="1" s="1"/>
  <c r="C89" i="1" l="1"/>
  <c r="D89" i="1" s="1"/>
  <c r="G88" i="1"/>
  <c r="H88" i="1" s="1"/>
  <c r="E88" i="1"/>
  <c r="F88" i="1" s="1"/>
  <c r="C90" i="1" l="1"/>
  <c r="D90" i="1" s="1"/>
  <c r="G89" i="1"/>
  <c r="H89" i="1" s="1"/>
  <c r="E89" i="1"/>
  <c r="F89" i="1" s="1"/>
  <c r="C91" i="1" l="1"/>
  <c r="D91" i="1" s="1"/>
  <c r="I91" i="1"/>
  <c r="G90" i="1"/>
  <c r="H90" i="1" s="1"/>
  <c r="E90" i="1"/>
  <c r="F90" i="1" s="1"/>
  <c r="C92" i="1" l="1"/>
  <c r="D92" i="1" s="1"/>
  <c r="G91" i="1"/>
  <c r="H91" i="1" s="1"/>
  <c r="E91" i="1"/>
  <c r="F91" i="1" s="1"/>
  <c r="C93" i="1" l="1"/>
  <c r="D93" i="1" s="1"/>
  <c r="G92" i="1"/>
  <c r="H92" i="1" s="1"/>
  <c r="C94" i="1" l="1"/>
  <c r="D94" i="1" s="1"/>
  <c r="E93" i="1"/>
  <c r="F93" i="1" s="1"/>
  <c r="G93" i="1"/>
  <c r="H93" i="1" s="1"/>
  <c r="C95" i="1" l="1"/>
  <c r="D95" i="1" s="1"/>
  <c r="E94" i="1"/>
  <c r="F94" i="1" s="1"/>
  <c r="G94" i="1"/>
  <c r="H94" i="1" s="1"/>
  <c r="C96" i="1" l="1"/>
  <c r="D96" i="1" s="1"/>
  <c r="E95" i="1"/>
  <c r="F95" i="1" s="1"/>
  <c r="G95" i="1"/>
  <c r="H95" i="1" s="1"/>
  <c r="C97" i="1" l="1"/>
  <c r="D97" i="1" s="1"/>
  <c r="E96" i="1"/>
  <c r="F96" i="1" s="1"/>
  <c r="G96" i="1"/>
  <c r="H96" i="1" s="1"/>
  <c r="C98" i="1" l="1"/>
  <c r="D98" i="1" s="1"/>
  <c r="G97" i="1"/>
  <c r="H97" i="1" s="1"/>
  <c r="E97" i="1"/>
  <c r="F97" i="1" s="1"/>
  <c r="C99" i="1" l="1"/>
  <c r="D99" i="1" s="1"/>
  <c r="G98" i="1"/>
  <c r="H98" i="1" s="1"/>
  <c r="E98" i="1"/>
  <c r="F98" i="1" s="1"/>
  <c r="C100" i="1" l="1"/>
  <c r="D100" i="1" s="1"/>
  <c r="G99" i="1"/>
  <c r="H99" i="1" s="1"/>
  <c r="C101" i="1" l="1"/>
  <c r="D101" i="1" s="1"/>
  <c r="G100" i="1"/>
  <c r="H100" i="1" s="1"/>
  <c r="E100" i="1"/>
  <c r="F100" i="1" s="1"/>
  <c r="C102" i="1" l="1"/>
  <c r="D102" i="1" s="1"/>
  <c r="E101" i="1"/>
  <c r="F101" i="1" s="1"/>
  <c r="G101" i="1"/>
  <c r="H101" i="1" s="1"/>
  <c r="C103" i="1" l="1"/>
  <c r="D103" i="1" s="1"/>
  <c r="G102" i="1"/>
  <c r="H102" i="1" s="1"/>
  <c r="E102" i="1"/>
  <c r="F102" i="1" s="1"/>
  <c r="C104" i="1" l="1"/>
  <c r="D104" i="1" s="1"/>
  <c r="G103" i="1"/>
  <c r="H103" i="1" s="1"/>
  <c r="E103" i="1"/>
  <c r="F103" i="1" s="1"/>
  <c r="C105" i="1" l="1"/>
  <c r="D105" i="1" s="1"/>
  <c r="G104" i="1"/>
  <c r="H104" i="1" s="1"/>
  <c r="E104" i="1"/>
  <c r="F104" i="1" s="1"/>
  <c r="C106" i="1" l="1"/>
  <c r="D106" i="1" s="1"/>
  <c r="G105" i="1"/>
  <c r="H105" i="1" s="1"/>
  <c r="E105" i="1"/>
  <c r="F105" i="1" s="1"/>
  <c r="C107" i="1" l="1"/>
  <c r="D107" i="1" s="1"/>
  <c r="G106" i="1"/>
  <c r="H106" i="1" s="1"/>
  <c r="C108" i="1" l="1"/>
  <c r="D108" i="1" s="1"/>
  <c r="G107" i="1"/>
  <c r="H107" i="1" s="1"/>
  <c r="E107" i="1"/>
  <c r="F107" i="1" s="1"/>
  <c r="C109" i="1" l="1"/>
  <c r="D109" i="1" s="1"/>
  <c r="G108" i="1"/>
  <c r="H108" i="1" s="1"/>
  <c r="E108" i="1"/>
  <c r="F108" i="1" s="1"/>
  <c r="C110" i="1" l="1"/>
  <c r="D110" i="1" s="1"/>
  <c r="G109" i="1"/>
  <c r="H109" i="1" s="1"/>
  <c r="E109" i="1"/>
  <c r="F109" i="1" s="1"/>
  <c r="C111" i="1" l="1"/>
  <c r="D111" i="1" s="1"/>
  <c r="G110" i="1"/>
  <c r="H110" i="1" s="1"/>
  <c r="E110" i="1"/>
  <c r="F110" i="1" s="1"/>
  <c r="C112" i="1" l="1"/>
  <c r="D112" i="1" s="1"/>
  <c r="E111" i="1"/>
  <c r="F111" i="1" s="1"/>
  <c r="G111" i="1"/>
  <c r="H111" i="1" s="1"/>
  <c r="C113" i="1" l="1"/>
  <c r="D113" i="1" s="1"/>
  <c r="E112" i="1"/>
  <c r="F112" i="1" s="1"/>
  <c r="G112" i="1"/>
  <c r="H112" i="1" s="1"/>
  <c r="C114" i="1" l="1"/>
  <c r="D114" i="1" s="1"/>
  <c r="G113" i="1"/>
  <c r="H113" i="1" s="1"/>
  <c r="C115" i="1" l="1"/>
  <c r="D115" i="1" s="1"/>
  <c r="G114" i="1"/>
  <c r="H114" i="1" s="1"/>
  <c r="E114" i="1"/>
  <c r="F114" i="1" s="1"/>
  <c r="C116" i="1" l="1"/>
  <c r="D116" i="1" s="1"/>
  <c r="G115" i="1"/>
  <c r="H115" i="1" s="1"/>
  <c r="E115" i="1"/>
  <c r="F115" i="1" s="1"/>
  <c r="C117" i="1" l="1"/>
  <c r="D117" i="1" s="1"/>
  <c r="G116" i="1"/>
  <c r="H116" i="1" s="1"/>
  <c r="E116" i="1"/>
  <c r="F116" i="1" s="1"/>
  <c r="C118" i="1" l="1"/>
  <c r="D118" i="1" s="1"/>
  <c r="E117" i="1"/>
  <c r="F117" i="1" s="1"/>
  <c r="G117" i="1"/>
  <c r="H117" i="1" s="1"/>
  <c r="C119" i="1" l="1"/>
  <c r="D119" i="1" s="1"/>
  <c r="G118" i="1"/>
  <c r="H118" i="1" s="1"/>
  <c r="E118" i="1"/>
  <c r="F118" i="1" s="1"/>
  <c r="C120" i="1" l="1"/>
  <c r="D120" i="1" s="1"/>
  <c r="E119" i="1"/>
  <c r="F119" i="1" s="1"/>
  <c r="G119" i="1"/>
  <c r="H119" i="1" s="1"/>
  <c r="C121" i="1" l="1"/>
  <c r="D121" i="1" s="1"/>
  <c r="G120" i="1"/>
  <c r="H120" i="1" s="1"/>
  <c r="I121" i="1"/>
  <c r="C122" i="1" l="1"/>
  <c r="D122" i="1" s="1"/>
  <c r="G121" i="1"/>
  <c r="H121" i="1" s="1"/>
  <c r="E121" i="1"/>
  <c r="F121" i="1" s="1"/>
  <c r="C123" i="1" l="1"/>
  <c r="D123" i="1" s="1"/>
  <c r="E122" i="1"/>
  <c r="F122" i="1" s="1"/>
  <c r="G122" i="1"/>
  <c r="H122" i="1" s="1"/>
  <c r="C124" i="1" l="1"/>
  <c r="D124" i="1" s="1"/>
  <c r="G123" i="1"/>
  <c r="H123" i="1" s="1"/>
  <c r="E123" i="1"/>
  <c r="F123" i="1" s="1"/>
  <c r="C125" i="1" l="1"/>
  <c r="D125" i="1" s="1"/>
  <c r="G124" i="1"/>
  <c r="H124" i="1" s="1"/>
  <c r="E124" i="1"/>
  <c r="F124" i="1" s="1"/>
  <c r="C126" i="1" l="1"/>
  <c r="D126" i="1" s="1"/>
  <c r="G125" i="1"/>
  <c r="H125" i="1" s="1"/>
  <c r="E125" i="1"/>
  <c r="F125" i="1" s="1"/>
  <c r="C127" i="1" l="1"/>
  <c r="D127" i="1" s="1"/>
  <c r="E126" i="1"/>
  <c r="F126" i="1" s="1"/>
  <c r="G126" i="1"/>
  <c r="H126" i="1" s="1"/>
  <c r="D128" i="1" l="1"/>
  <c r="C128" i="1"/>
  <c r="G127" i="1"/>
  <c r="H127" i="1" s="1"/>
  <c r="D129" i="1" l="1"/>
  <c r="C129" i="1"/>
  <c r="E128" i="1"/>
  <c r="F128" i="1" s="1"/>
  <c r="G128" i="1"/>
  <c r="H128" i="1" s="1"/>
  <c r="C130" i="1" l="1"/>
  <c r="D130" i="1" s="1"/>
  <c r="G129" i="1"/>
  <c r="H129" i="1" s="1"/>
  <c r="E129" i="1"/>
  <c r="F129" i="1" s="1"/>
  <c r="D131" i="1" l="1"/>
  <c r="C131" i="1"/>
  <c r="E130" i="1"/>
  <c r="F130" i="1" s="1"/>
  <c r="G130" i="1"/>
  <c r="H130" i="1" s="1"/>
  <c r="C132" i="1" l="1"/>
  <c r="D132" i="1" s="1"/>
  <c r="E131" i="1"/>
  <c r="F131" i="1" s="1"/>
  <c r="G131" i="1"/>
  <c r="H131" i="1" s="1"/>
  <c r="D133" i="1" l="1"/>
  <c r="C133" i="1"/>
  <c r="G132" i="1"/>
  <c r="H132" i="1" s="1"/>
  <c r="E132" i="1"/>
  <c r="F132" i="1" s="1"/>
  <c r="D134" i="1" l="1"/>
  <c r="C134" i="1"/>
  <c r="G133" i="1"/>
  <c r="H133" i="1" s="1"/>
  <c r="E133" i="1"/>
  <c r="F133" i="1" s="1"/>
  <c r="D135" i="1" l="1"/>
  <c r="C135" i="1"/>
  <c r="G134" i="1"/>
  <c r="H134" i="1" s="1"/>
  <c r="D136" i="1" l="1"/>
  <c r="C136" i="1"/>
  <c r="E135" i="1"/>
  <c r="F135" i="1" s="1"/>
  <c r="G135" i="1"/>
  <c r="H135" i="1" s="1"/>
  <c r="C137" i="1" l="1"/>
  <c r="D137" i="1" s="1"/>
  <c r="G136" i="1"/>
  <c r="H136" i="1" s="1"/>
  <c r="E136" i="1"/>
  <c r="F136" i="1" s="1"/>
  <c r="C138" i="1" l="1"/>
  <c r="D138" i="1" s="1"/>
  <c r="G137" i="1"/>
  <c r="H137" i="1" s="1"/>
  <c r="E137" i="1"/>
  <c r="F137" i="1" s="1"/>
  <c r="C139" i="1" l="1"/>
  <c r="D139" i="1" s="1"/>
  <c r="E138" i="1"/>
  <c r="F138" i="1" s="1"/>
  <c r="G138" i="1"/>
  <c r="H138" i="1" s="1"/>
  <c r="C140" i="1" l="1"/>
  <c r="D140" i="1" s="1"/>
  <c r="E139" i="1"/>
  <c r="F139" i="1" s="1"/>
  <c r="G139" i="1"/>
  <c r="H139" i="1" s="1"/>
  <c r="C141" i="1" l="1"/>
  <c r="D141" i="1" s="1"/>
  <c r="G140" i="1"/>
  <c r="H140" i="1" s="1"/>
  <c r="E140" i="1"/>
  <c r="F140" i="1" s="1"/>
  <c r="C142" i="1" l="1"/>
  <c r="D142" i="1" s="1"/>
  <c r="G141" i="1"/>
  <c r="H141" i="1" s="1"/>
  <c r="C143" i="1" l="1"/>
  <c r="D143" i="1" s="1"/>
  <c r="E142" i="1"/>
  <c r="F142" i="1" s="1"/>
  <c r="G142" i="1"/>
  <c r="H142" i="1" s="1"/>
  <c r="C144" i="1" l="1"/>
  <c r="D144" i="1" s="1"/>
  <c r="G143" i="1"/>
  <c r="H143" i="1" s="1"/>
  <c r="E143" i="1"/>
  <c r="F143" i="1" s="1"/>
  <c r="C145" i="1" l="1"/>
  <c r="D145" i="1" s="1"/>
  <c r="G144" i="1"/>
  <c r="H144" i="1" s="1"/>
  <c r="E144" i="1"/>
  <c r="F144" i="1" s="1"/>
  <c r="C146" i="1" l="1"/>
  <c r="D146" i="1" s="1"/>
  <c r="E145" i="1"/>
  <c r="F145" i="1" s="1"/>
  <c r="G145" i="1"/>
  <c r="H145" i="1" s="1"/>
  <c r="C147" i="1" l="1"/>
  <c r="D147" i="1" s="1"/>
  <c r="G146" i="1"/>
  <c r="H146" i="1" s="1"/>
  <c r="E146" i="1"/>
  <c r="F146" i="1" s="1"/>
  <c r="C148" i="1" l="1"/>
  <c r="D148" i="1" s="1"/>
  <c r="E147" i="1"/>
  <c r="F147" i="1" s="1"/>
  <c r="G147" i="1"/>
  <c r="H147" i="1" s="1"/>
  <c r="C149" i="1" l="1"/>
  <c r="D149" i="1" s="1"/>
  <c r="G148" i="1"/>
  <c r="H148" i="1" s="1"/>
  <c r="C150" i="1" l="1"/>
  <c r="D150" i="1" s="1"/>
  <c r="G149" i="1"/>
  <c r="H149" i="1" s="1"/>
  <c r="E149" i="1"/>
  <c r="F149" i="1" s="1"/>
  <c r="C151" i="1" l="1"/>
  <c r="D151" i="1" s="1"/>
  <c r="G150" i="1"/>
  <c r="H150" i="1" s="1"/>
  <c r="E150" i="1"/>
  <c r="F150" i="1" s="1"/>
  <c r="I151" i="1"/>
  <c r="D152" i="1" l="1"/>
  <c r="C152" i="1"/>
  <c r="G151" i="1"/>
  <c r="H151" i="1" s="1"/>
  <c r="E151" i="1"/>
  <c r="F151" i="1" s="1"/>
  <c r="D153" i="1" l="1"/>
  <c r="C153" i="1"/>
  <c r="G152" i="1"/>
  <c r="H152" i="1" s="1"/>
  <c r="E152" i="1"/>
  <c r="F152" i="1" s="1"/>
  <c r="C154" i="1" l="1"/>
  <c r="D154" i="1" s="1"/>
  <c r="E153" i="1"/>
  <c r="F153" i="1" s="1"/>
  <c r="G153" i="1"/>
  <c r="H153" i="1" s="1"/>
  <c r="C155" i="1" l="1"/>
  <c r="D155" i="1" s="1"/>
  <c r="E154" i="1"/>
  <c r="F154" i="1" s="1"/>
  <c r="G154" i="1"/>
  <c r="H154" i="1" s="1"/>
  <c r="C156" i="1" l="1"/>
  <c r="D156" i="1" s="1"/>
  <c r="G155" i="1"/>
  <c r="H155" i="1" s="1"/>
  <c r="C157" i="1" l="1"/>
  <c r="D157" i="1" s="1"/>
  <c r="G156" i="1"/>
  <c r="H156" i="1" s="1"/>
  <c r="E156" i="1"/>
  <c r="F156" i="1" s="1"/>
  <c r="C158" i="1" l="1"/>
  <c r="D158" i="1" s="1"/>
  <c r="G157" i="1"/>
  <c r="H157" i="1" s="1"/>
  <c r="E157" i="1"/>
  <c r="F157" i="1" s="1"/>
  <c r="C159" i="1" l="1"/>
  <c r="D159" i="1" s="1"/>
  <c r="G158" i="1"/>
  <c r="H158" i="1" s="1"/>
  <c r="E158" i="1"/>
  <c r="F158" i="1" s="1"/>
  <c r="C160" i="1" l="1"/>
  <c r="D160" i="1" s="1"/>
  <c r="G159" i="1"/>
  <c r="H159" i="1" s="1"/>
  <c r="E159" i="1"/>
  <c r="F159" i="1" s="1"/>
  <c r="C161" i="1" l="1"/>
  <c r="D161" i="1" s="1"/>
  <c r="E160" i="1"/>
  <c r="F160" i="1" s="1"/>
  <c r="G160" i="1"/>
  <c r="H160" i="1" s="1"/>
  <c r="C162" i="1" l="1"/>
  <c r="D162" i="1" s="1"/>
  <c r="E161" i="1"/>
  <c r="F161" i="1" s="1"/>
  <c r="G161" i="1"/>
  <c r="H161" i="1" s="1"/>
  <c r="C163" i="1" l="1"/>
  <c r="D163" i="1" s="1"/>
  <c r="G162" i="1"/>
  <c r="H162" i="1" s="1"/>
  <c r="C164" i="1" l="1"/>
  <c r="D164" i="1" s="1"/>
  <c r="E163" i="1"/>
  <c r="F163" i="1" s="1"/>
  <c r="G163" i="1"/>
  <c r="H163" i="1" s="1"/>
  <c r="C165" i="1" l="1"/>
  <c r="D165" i="1" s="1"/>
  <c r="G164" i="1"/>
  <c r="H164" i="1" s="1"/>
  <c r="E164" i="1"/>
  <c r="F164" i="1" s="1"/>
  <c r="C166" i="1" l="1"/>
  <c r="D166" i="1" s="1"/>
  <c r="G165" i="1"/>
  <c r="H165" i="1" s="1"/>
  <c r="E165" i="1"/>
  <c r="F165" i="1" s="1"/>
  <c r="C167" i="1" l="1"/>
  <c r="D167" i="1" s="1"/>
  <c r="E166" i="1"/>
  <c r="F166" i="1" s="1"/>
  <c r="G166" i="1"/>
  <c r="H166" i="1" s="1"/>
  <c r="C168" i="1" l="1"/>
  <c r="D168" i="1" s="1"/>
  <c r="E167" i="1"/>
  <c r="F167" i="1" s="1"/>
  <c r="G167" i="1"/>
  <c r="H167" i="1" s="1"/>
  <c r="C169" i="1" l="1"/>
  <c r="D169" i="1" s="1"/>
  <c r="E168" i="1"/>
  <c r="F168" i="1" s="1"/>
  <c r="G168" i="1"/>
  <c r="H168" i="1" s="1"/>
  <c r="C170" i="1" l="1"/>
  <c r="D170" i="1" s="1"/>
  <c r="G169" i="1"/>
  <c r="H169" i="1" s="1"/>
  <c r="C171" i="1" l="1"/>
  <c r="D171" i="1" s="1"/>
  <c r="E170" i="1"/>
  <c r="F170" i="1" s="1"/>
  <c r="G170" i="1"/>
  <c r="H170" i="1" s="1"/>
  <c r="C172" i="1" l="1"/>
  <c r="D172" i="1" s="1"/>
  <c r="G171" i="1"/>
  <c r="H171" i="1" s="1"/>
  <c r="E171" i="1"/>
  <c r="F171" i="1" s="1"/>
  <c r="C173" i="1" l="1"/>
  <c r="D173" i="1" s="1"/>
  <c r="G172" i="1"/>
  <c r="H172" i="1" s="1"/>
  <c r="E172" i="1"/>
  <c r="F172" i="1" s="1"/>
  <c r="C174" i="1" l="1"/>
  <c r="D174" i="1" s="1"/>
  <c r="E173" i="1"/>
  <c r="F173" i="1" s="1"/>
  <c r="G173" i="1"/>
  <c r="H173" i="1" s="1"/>
  <c r="C175" i="1" l="1"/>
  <c r="D175" i="1" s="1"/>
  <c r="G174" i="1"/>
  <c r="H174" i="1" s="1"/>
  <c r="E174" i="1"/>
  <c r="F174" i="1" s="1"/>
  <c r="C176" i="1" l="1"/>
  <c r="D176" i="1" s="1"/>
  <c r="E175" i="1"/>
  <c r="F175" i="1" s="1"/>
  <c r="G175" i="1"/>
  <c r="H175" i="1" s="1"/>
  <c r="C177" i="1" l="1"/>
  <c r="D177" i="1" s="1"/>
  <c r="G176" i="1"/>
  <c r="H176" i="1" s="1"/>
  <c r="C178" i="1" l="1"/>
  <c r="D178" i="1" s="1"/>
  <c r="G177" i="1"/>
  <c r="H177" i="1" s="1"/>
  <c r="E177" i="1"/>
  <c r="F177" i="1" s="1"/>
  <c r="C179" i="1" l="1"/>
  <c r="D179" i="1" s="1"/>
  <c r="E178" i="1"/>
  <c r="F178" i="1" s="1"/>
  <c r="G178" i="1"/>
  <c r="H178" i="1" s="1"/>
  <c r="C180" i="1" l="1"/>
  <c r="D180" i="1" s="1"/>
  <c r="G179" i="1"/>
  <c r="H179" i="1" s="1"/>
  <c r="E179" i="1"/>
  <c r="F179" i="1" s="1"/>
  <c r="C181" i="1" l="1"/>
  <c r="D181" i="1" s="1"/>
  <c r="G180" i="1"/>
  <c r="H180" i="1" s="1"/>
  <c r="I181" i="1"/>
  <c r="E180" i="1"/>
  <c r="F180" i="1" s="1"/>
  <c r="G181" i="1" l="1"/>
  <c r="H181" i="1" s="1"/>
  <c r="E181" i="1"/>
  <c r="F181" i="1" s="1"/>
</calcChain>
</file>

<file path=xl/sharedStrings.xml><?xml version="1.0" encoding="utf-8"?>
<sst xmlns="http://schemas.openxmlformats.org/spreadsheetml/2006/main" count="192" uniqueCount="19">
  <si>
    <t>dzien</t>
  </si>
  <si>
    <t>dzien tyg</t>
  </si>
  <si>
    <t>poniedziałek</t>
  </si>
  <si>
    <t>wtorek</t>
  </si>
  <si>
    <t>środa</t>
  </si>
  <si>
    <t>czwartek</t>
  </si>
  <si>
    <t>piątek</t>
  </si>
  <si>
    <t>sobota</t>
  </si>
  <si>
    <t>niedziela</t>
  </si>
  <si>
    <t>ilosc jaj</t>
  </si>
  <si>
    <t>kasa za jajka</t>
  </si>
  <si>
    <t>pasza</t>
  </si>
  <si>
    <t>kasa za pasze</t>
  </si>
  <si>
    <t>kasa za kury</t>
  </si>
  <si>
    <t>kury rano</t>
  </si>
  <si>
    <t>kury wieczor</t>
  </si>
  <si>
    <t>saldo</t>
  </si>
  <si>
    <t>realny zysk</t>
  </si>
  <si>
    <t>wydatki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</si>
</sst>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przychody / koszta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kasa za jajka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Arkusz1!$F$2:$F$182</c:f>
              <c:numCache>
                <c:formatCode>_("zł"* #,##0.00_);_("zł"* \(#,##0.00\);_("zł"* "-"??_);_(@_)</c:formatCode>
                <c:ptCount val="181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wydatki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Arkusz1!$L$2:$L$182</c:f>
              <c:numCache>
                <c:formatCode>_("zł"* #,##0.00_);_("zł"* \(#,##0.00\);_("zł"* "-"??_);_(@_)</c:formatCode>
                <c:ptCount val="181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709.04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728.94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749.22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769.88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0037824"/>
        <c:axId val="-990047616"/>
      </c:lineChart>
      <c:catAx>
        <c:axId val="-9900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90047616"/>
        <c:crosses val="autoZero"/>
        <c:auto val="1"/>
        <c:lblAlgn val="ctr"/>
        <c:lblOffset val="100"/>
        <c:noMultiLvlLbl val="0"/>
      </c:catAx>
      <c:valAx>
        <c:axId val="-990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900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2</xdr:row>
      <xdr:rowOff>142874</xdr:rowOff>
    </xdr:from>
    <xdr:to>
      <xdr:col>21</xdr:col>
      <xdr:colOff>352424</xdr:colOff>
      <xdr:row>23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workbookViewId="0">
      <pane ySplit="1" topLeftCell="A2" activePane="bottomLeft" state="frozen"/>
      <selection pane="bottomLeft" activeCell="K2" sqref="K2:K181"/>
    </sheetView>
  </sheetViews>
  <sheetFormatPr defaultRowHeight="15" x14ac:dyDescent="0.25"/>
  <cols>
    <col min="1" max="1" width="11.7109375" customWidth="1"/>
    <col min="2" max="2" width="13.5703125" customWidth="1"/>
    <col min="4" max="4" width="12.7109375" customWidth="1"/>
    <col min="5" max="5" width="13.85546875" customWidth="1"/>
    <col min="6" max="6" width="11.7109375" style="1" customWidth="1"/>
    <col min="7" max="7" width="6.42578125" customWidth="1"/>
    <col min="8" max="8" width="13.42578125" style="1" customWidth="1"/>
    <col min="9" max="9" width="11.42578125" customWidth="1"/>
    <col min="10" max="10" width="9.85546875" bestFit="1" customWidth="1"/>
    <col min="11" max="11" width="13.85546875" customWidth="1"/>
    <col min="12" max="12" width="11.7109375" customWidth="1"/>
  </cols>
  <sheetData>
    <row r="1" spans="1:12" x14ac:dyDescent="0.25">
      <c r="A1" t="s">
        <v>0</v>
      </c>
      <c r="B1" t="s">
        <v>1</v>
      </c>
      <c r="C1" t="s">
        <v>14</v>
      </c>
      <c r="D1" t="s">
        <v>15</v>
      </c>
      <c r="E1" t="s">
        <v>9</v>
      </c>
      <c r="F1" s="1" t="s">
        <v>10</v>
      </c>
      <c r="G1" t="s">
        <v>11</v>
      </c>
      <c r="H1" s="1" t="s">
        <v>12</v>
      </c>
      <c r="I1" t="s">
        <v>13</v>
      </c>
      <c r="J1" s="1" t="s">
        <v>16</v>
      </c>
      <c r="K1" t="s">
        <v>17</v>
      </c>
      <c r="L1" s="1" t="s">
        <v>18</v>
      </c>
    </row>
    <row r="2" spans="1:12" x14ac:dyDescent="0.25">
      <c r="A2">
        <v>1</v>
      </c>
      <c r="B2" t="s">
        <v>2</v>
      </c>
      <c r="C2">
        <v>200</v>
      </c>
      <c r="D2">
        <f>IF(MOD(A2,2)=1,C2-2,C2)</f>
        <v>198</v>
      </c>
      <c r="E2">
        <f>IF(NOT(B2="niedziela"),C2,0)</f>
        <v>200</v>
      </c>
      <c r="F2" s="1">
        <f>E2*0.9</f>
        <v>180</v>
      </c>
      <c r="G2">
        <f>C2*0.2</f>
        <v>40</v>
      </c>
      <c r="H2" s="1">
        <f>G2*1.9</f>
        <v>76</v>
      </c>
      <c r="I2" s="1">
        <f>IF(MOD(A2,30)=0,ROUNDDOWN(C1*0.2,0)*18,0)</f>
        <v>0</v>
      </c>
      <c r="J2" s="2">
        <f>F2-H2-I2</f>
        <v>104</v>
      </c>
      <c r="K2" s="2">
        <f>SUM(J$2:J2)</f>
        <v>104</v>
      </c>
      <c r="L2" s="2">
        <f>H2+I2</f>
        <v>76</v>
      </c>
    </row>
    <row r="3" spans="1:12" x14ac:dyDescent="0.25">
      <c r="A3">
        <v>2</v>
      </c>
      <c r="B3" t="s">
        <v>3</v>
      </c>
      <c r="C3">
        <f>IF(MOD(A3,30)=0,ROUNDDOWN(D2*1.2,0),D2)</f>
        <v>198</v>
      </c>
      <c r="D3">
        <f>IF(MOD(A3,2)=1,C3-2,C3)</f>
        <v>198</v>
      </c>
      <c r="E3">
        <f>IF(NOT(B3="niedziela"),C3,0)</f>
        <v>198</v>
      </c>
      <c r="F3" s="1">
        <f>E3*0.9</f>
        <v>178.20000000000002</v>
      </c>
      <c r="G3">
        <f>C3*0.2</f>
        <v>39.6</v>
      </c>
      <c r="H3" s="1">
        <f>G3*1.9</f>
        <v>75.239999999999995</v>
      </c>
      <c r="I3" s="1">
        <f>IF(MOD(A3,30)=0,ROUNDDOWN(C2*0.2,0)*18,0)</f>
        <v>0</v>
      </c>
      <c r="J3" s="2">
        <f t="shared" ref="J3:J66" si="0">F3-H3-I3</f>
        <v>102.96000000000002</v>
      </c>
      <c r="K3" s="2">
        <f>SUM(J$2:J3)</f>
        <v>206.96000000000004</v>
      </c>
      <c r="L3" s="2">
        <f t="shared" ref="L3:L66" si="1">H3+I3</f>
        <v>75.239999999999995</v>
      </c>
    </row>
    <row r="4" spans="1:12" x14ac:dyDescent="0.25">
      <c r="A4">
        <v>3</v>
      </c>
      <c r="B4" t="s">
        <v>4</v>
      </c>
      <c r="C4">
        <f t="shared" ref="C4:C67" si="2">IF(MOD(A4,30)=0,ROUNDDOWN(D3*1.2,0),D3)</f>
        <v>198</v>
      </c>
      <c r="D4">
        <f t="shared" ref="D4:D67" si="3">IF(MOD(A4,2)=1,C4-2,C4)</f>
        <v>196</v>
      </c>
      <c r="E4">
        <f>IF(NOT(B4="niedziela"),C4,0)</f>
        <v>198</v>
      </c>
      <c r="F4" s="1">
        <f>E4*0.9</f>
        <v>178.20000000000002</v>
      </c>
      <c r="G4">
        <f>C4*0.2</f>
        <v>39.6</v>
      </c>
      <c r="H4" s="1">
        <f>G4*1.9</f>
        <v>75.239999999999995</v>
      </c>
      <c r="I4" s="1">
        <f>IF(MOD(A4,30)=0,ROUNDDOWN(C3*0.2,0)*18,0)</f>
        <v>0</v>
      </c>
      <c r="J4" s="2">
        <f t="shared" si="0"/>
        <v>102.96000000000002</v>
      </c>
      <c r="K4" s="2">
        <f>SUM(J$2:J4)</f>
        <v>309.92000000000007</v>
      </c>
      <c r="L4" s="2">
        <f t="shared" si="1"/>
        <v>75.239999999999995</v>
      </c>
    </row>
    <row r="5" spans="1:12" x14ac:dyDescent="0.25">
      <c r="A5">
        <v>4</v>
      </c>
      <c r="B5" t="s">
        <v>5</v>
      </c>
      <c r="C5">
        <f t="shared" si="2"/>
        <v>196</v>
      </c>
      <c r="D5">
        <f t="shared" si="3"/>
        <v>196</v>
      </c>
      <c r="E5">
        <f>IF(NOT(B5="niedziela"),C5,0)</f>
        <v>196</v>
      </c>
      <c r="F5" s="1">
        <f>E5*0.9</f>
        <v>176.4</v>
      </c>
      <c r="G5">
        <f>C5*0.2</f>
        <v>39.200000000000003</v>
      </c>
      <c r="H5" s="1">
        <f>G5*1.9</f>
        <v>74.48</v>
      </c>
      <c r="I5" s="1">
        <f>IF(MOD(A5,30)=0,ROUNDDOWN(C4*0.2,0)*18,0)</f>
        <v>0</v>
      </c>
      <c r="J5" s="2">
        <f t="shared" si="0"/>
        <v>101.92</v>
      </c>
      <c r="K5" s="2">
        <f>SUM(J$2:J5)</f>
        <v>411.84000000000009</v>
      </c>
      <c r="L5" s="2">
        <f t="shared" si="1"/>
        <v>74.48</v>
      </c>
    </row>
    <row r="6" spans="1:12" x14ac:dyDescent="0.25">
      <c r="A6">
        <v>5</v>
      </c>
      <c r="B6" t="s">
        <v>6</v>
      </c>
      <c r="C6">
        <f t="shared" si="2"/>
        <v>196</v>
      </c>
      <c r="D6">
        <f t="shared" si="3"/>
        <v>194</v>
      </c>
      <c r="E6">
        <f>IF(NOT(B6="niedziela"),C6,0)</f>
        <v>196</v>
      </c>
      <c r="F6" s="1">
        <f>E6*0.9</f>
        <v>176.4</v>
      </c>
      <c r="G6">
        <f>C6*0.2</f>
        <v>39.200000000000003</v>
      </c>
      <c r="H6" s="1">
        <f>G6*1.9</f>
        <v>74.48</v>
      </c>
      <c r="I6" s="1">
        <f>IF(MOD(A6,30)=0,ROUNDDOWN(C5*0.2,0)*18,0)</f>
        <v>0</v>
      </c>
      <c r="J6" s="2">
        <f t="shared" si="0"/>
        <v>101.92</v>
      </c>
      <c r="K6" s="2">
        <f>SUM(J$2:J6)</f>
        <v>513.7600000000001</v>
      </c>
      <c r="L6" s="2">
        <f t="shared" si="1"/>
        <v>74.48</v>
      </c>
    </row>
    <row r="7" spans="1:12" x14ac:dyDescent="0.25">
      <c r="A7">
        <v>6</v>
      </c>
      <c r="B7" t="s">
        <v>7</v>
      </c>
      <c r="C7">
        <f t="shared" si="2"/>
        <v>194</v>
      </c>
      <c r="D7">
        <f t="shared" si="3"/>
        <v>194</v>
      </c>
      <c r="E7">
        <f>IF(NOT(B7="niedziela"),C7,0)</f>
        <v>194</v>
      </c>
      <c r="F7" s="1">
        <f>E7*0.9</f>
        <v>174.6</v>
      </c>
      <c r="G7">
        <f>C7*0.2</f>
        <v>38.800000000000004</v>
      </c>
      <c r="H7" s="1">
        <f>G7*1.9</f>
        <v>73.72</v>
      </c>
      <c r="I7" s="1">
        <f>IF(MOD(A7,30)=0,ROUNDDOWN(C6*0.2,0)*18,0)</f>
        <v>0</v>
      </c>
      <c r="J7" s="2">
        <f t="shared" si="0"/>
        <v>100.88</v>
      </c>
      <c r="K7" s="2">
        <f>SUM(J$2:J7)</f>
        <v>614.6400000000001</v>
      </c>
      <c r="L7" s="2">
        <f t="shared" si="1"/>
        <v>73.72</v>
      </c>
    </row>
    <row r="8" spans="1:12" x14ac:dyDescent="0.25">
      <c r="A8">
        <v>7</v>
      </c>
      <c r="B8" t="s">
        <v>8</v>
      </c>
      <c r="C8">
        <f t="shared" si="2"/>
        <v>194</v>
      </c>
      <c r="D8">
        <f t="shared" si="3"/>
        <v>192</v>
      </c>
      <c r="E8">
        <f>IF(NOT(B8="niedziela"),C8,0)</f>
        <v>0</v>
      </c>
      <c r="F8" s="1">
        <f t="shared" ref="F8:F71" si="4">E8*0.9</f>
        <v>0</v>
      </c>
      <c r="G8">
        <f t="shared" ref="G8:G25" si="5">C8*0.2</f>
        <v>38.800000000000004</v>
      </c>
      <c r="H8" s="1">
        <f t="shared" ref="H8:H71" si="6">G8*1.9</f>
        <v>73.72</v>
      </c>
      <c r="I8" s="1">
        <f>IF(MOD(A8,30)=0,ROUNDDOWN(C7*0.2,0)*18,0)</f>
        <v>0</v>
      </c>
      <c r="J8" s="2">
        <f t="shared" si="0"/>
        <v>-73.72</v>
      </c>
      <c r="K8" s="2">
        <f>SUM(J$2:J8)</f>
        <v>540.92000000000007</v>
      </c>
      <c r="L8" s="2">
        <f t="shared" si="1"/>
        <v>73.72</v>
      </c>
    </row>
    <row r="9" spans="1:12" x14ac:dyDescent="0.25">
      <c r="A9">
        <v>8</v>
      </c>
      <c r="B9" t="s">
        <v>2</v>
      </c>
      <c r="C9">
        <f t="shared" si="2"/>
        <v>192</v>
      </c>
      <c r="D9">
        <f t="shared" si="3"/>
        <v>192</v>
      </c>
      <c r="E9">
        <f>IF(NOT(B9="niedziela"),C9,0)</f>
        <v>192</v>
      </c>
      <c r="F9" s="1">
        <f t="shared" si="4"/>
        <v>172.8</v>
      </c>
      <c r="G9">
        <f t="shared" si="5"/>
        <v>38.400000000000006</v>
      </c>
      <c r="H9" s="1">
        <f t="shared" si="6"/>
        <v>72.960000000000008</v>
      </c>
      <c r="I9" s="1">
        <f>IF(MOD(A9,30)=0,ROUNDDOWN(C8*0.2,0)*18,0)</f>
        <v>0</v>
      </c>
      <c r="J9" s="2">
        <f t="shared" si="0"/>
        <v>99.84</v>
      </c>
      <c r="K9" s="2">
        <f>SUM(J$2:J9)</f>
        <v>640.7600000000001</v>
      </c>
      <c r="L9" s="2">
        <f t="shared" si="1"/>
        <v>72.960000000000008</v>
      </c>
    </row>
    <row r="10" spans="1:12" x14ac:dyDescent="0.25">
      <c r="A10">
        <v>9</v>
      </c>
      <c r="B10" t="s">
        <v>3</v>
      </c>
      <c r="C10">
        <f t="shared" si="2"/>
        <v>192</v>
      </c>
      <c r="D10">
        <f t="shared" si="3"/>
        <v>190</v>
      </c>
      <c r="E10">
        <f>IF(NOT(B10="niedziela"),C10,0)</f>
        <v>192</v>
      </c>
      <c r="F10" s="1">
        <f t="shared" si="4"/>
        <v>172.8</v>
      </c>
      <c r="G10">
        <f t="shared" si="5"/>
        <v>38.400000000000006</v>
      </c>
      <c r="H10" s="1">
        <f t="shared" si="6"/>
        <v>72.960000000000008</v>
      </c>
      <c r="I10" s="1">
        <f>IF(MOD(A10,30)=0,ROUNDDOWN(C9*0.2,0)*18,0)</f>
        <v>0</v>
      </c>
      <c r="J10" s="2">
        <f t="shared" si="0"/>
        <v>99.84</v>
      </c>
      <c r="K10" s="2">
        <f>SUM(J$2:J10)</f>
        <v>740.60000000000014</v>
      </c>
      <c r="L10" s="2">
        <f t="shared" si="1"/>
        <v>72.960000000000008</v>
      </c>
    </row>
    <row r="11" spans="1:12" x14ac:dyDescent="0.25">
      <c r="A11">
        <v>10</v>
      </c>
      <c r="B11" t="s">
        <v>4</v>
      </c>
      <c r="C11">
        <f t="shared" si="2"/>
        <v>190</v>
      </c>
      <c r="D11">
        <f t="shared" si="3"/>
        <v>190</v>
      </c>
      <c r="E11">
        <f>IF(NOT(B11="niedziela"),C11,0)</f>
        <v>190</v>
      </c>
      <c r="F11" s="1">
        <f t="shared" si="4"/>
        <v>171</v>
      </c>
      <c r="G11">
        <f t="shared" si="5"/>
        <v>38</v>
      </c>
      <c r="H11" s="1">
        <f t="shared" si="6"/>
        <v>72.2</v>
      </c>
      <c r="I11" s="1">
        <f>IF(MOD(A11,30)=0,ROUNDDOWN(C10*0.2,0)*18,0)</f>
        <v>0</v>
      </c>
      <c r="J11" s="2">
        <f t="shared" si="0"/>
        <v>98.8</v>
      </c>
      <c r="K11" s="2">
        <f>SUM(J$2:J11)</f>
        <v>839.40000000000009</v>
      </c>
      <c r="L11" s="2">
        <f t="shared" si="1"/>
        <v>72.2</v>
      </c>
    </row>
    <row r="12" spans="1:12" x14ac:dyDescent="0.25">
      <c r="A12">
        <v>11</v>
      </c>
      <c r="B12" t="s">
        <v>5</v>
      </c>
      <c r="C12">
        <f t="shared" si="2"/>
        <v>190</v>
      </c>
      <c r="D12">
        <f t="shared" si="3"/>
        <v>188</v>
      </c>
      <c r="E12">
        <f>IF(NOT(B12="niedziela"),C12,0)</f>
        <v>190</v>
      </c>
      <c r="F12" s="1">
        <f t="shared" si="4"/>
        <v>171</v>
      </c>
      <c r="G12">
        <f t="shared" si="5"/>
        <v>38</v>
      </c>
      <c r="H12" s="1">
        <f t="shared" si="6"/>
        <v>72.2</v>
      </c>
      <c r="I12" s="1">
        <f>IF(MOD(A12,30)=0,ROUNDDOWN(C11*0.2,0)*18,0)</f>
        <v>0</v>
      </c>
      <c r="J12" s="2">
        <f t="shared" si="0"/>
        <v>98.8</v>
      </c>
      <c r="K12" s="2">
        <f>SUM(J$2:J12)</f>
        <v>938.2</v>
      </c>
      <c r="L12" s="2">
        <f t="shared" si="1"/>
        <v>72.2</v>
      </c>
    </row>
    <row r="13" spans="1:12" x14ac:dyDescent="0.25">
      <c r="A13">
        <v>12</v>
      </c>
      <c r="B13" t="s">
        <v>6</v>
      </c>
      <c r="C13">
        <f t="shared" si="2"/>
        <v>188</v>
      </c>
      <c r="D13">
        <f t="shared" si="3"/>
        <v>188</v>
      </c>
      <c r="E13">
        <f>IF(NOT(B13="niedziela"),C13,0)</f>
        <v>188</v>
      </c>
      <c r="F13" s="1">
        <f t="shared" si="4"/>
        <v>169.20000000000002</v>
      </c>
      <c r="G13">
        <f t="shared" si="5"/>
        <v>37.6</v>
      </c>
      <c r="H13" s="1">
        <f t="shared" si="6"/>
        <v>71.44</v>
      </c>
      <c r="I13" s="1">
        <f>IF(MOD(A13,30)=0,ROUNDDOWN(C12*0.2,0)*18,0)</f>
        <v>0</v>
      </c>
      <c r="J13" s="2">
        <f t="shared" si="0"/>
        <v>97.760000000000019</v>
      </c>
      <c r="K13" s="2">
        <f>SUM(J$2:J13)</f>
        <v>1035.96</v>
      </c>
      <c r="L13" s="2">
        <f t="shared" si="1"/>
        <v>71.44</v>
      </c>
    </row>
    <row r="14" spans="1:12" x14ac:dyDescent="0.25">
      <c r="A14">
        <v>13</v>
      </c>
      <c r="B14" t="s">
        <v>7</v>
      </c>
      <c r="C14">
        <f t="shared" si="2"/>
        <v>188</v>
      </c>
      <c r="D14">
        <f t="shared" si="3"/>
        <v>186</v>
      </c>
      <c r="E14">
        <f>IF(NOT(B14="niedziela"),C14,0)</f>
        <v>188</v>
      </c>
      <c r="F14" s="1">
        <f t="shared" si="4"/>
        <v>169.20000000000002</v>
      </c>
      <c r="G14">
        <f t="shared" si="5"/>
        <v>37.6</v>
      </c>
      <c r="H14" s="1">
        <f t="shared" si="6"/>
        <v>71.44</v>
      </c>
      <c r="I14" s="1">
        <f>IF(MOD(A14,30)=0,ROUNDDOWN(C13*0.2,0)*18,0)</f>
        <v>0</v>
      </c>
      <c r="J14" s="2">
        <f t="shared" si="0"/>
        <v>97.760000000000019</v>
      </c>
      <c r="K14" s="2">
        <f>SUM(J$2:J14)</f>
        <v>1133.72</v>
      </c>
      <c r="L14" s="2">
        <f t="shared" si="1"/>
        <v>71.44</v>
      </c>
    </row>
    <row r="15" spans="1:12" x14ac:dyDescent="0.25">
      <c r="A15">
        <v>14</v>
      </c>
      <c r="B15" t="s">
        <v>8</v>
      </c>
      <c r="C15">
        <f t="shared" si="2"/>
        <v>186</v>
      </c>
      <c r="D15">
        <f t="shared" si="3"/>
        <v>186</v>
      </c>
      <c r="E15">
        <f>IF(NOT(B15="niedziela"),C15,0)</f>
        <v>0</v>
      </c>
      <c r="F15" s="1">
        <f t="shared" si="4"/>
        <v>0</v>
      </c>
      <c r="G15">
        <f t="shared" si="5"/>
        <v>37.200000000000003</v>
      </c>
      <c r="H15" s="1">
        <f t="shared" si="6"/>
        <v>70.680000000000007</v>
      </c>
      <c r="I15" s="1">
        <f>IF(MOD(A15,30)=0,ROUNDDOWN(C14*0.2,0)*18,0)</f>
        <v>0</v>
      </c>
      <c r="J15" s="2">
        <f t="shared" si="0"/>
        <v>-70.680000000000007</v>
      </c>
      <c r="K15" s="2">
        <f>SUM(J$2:J15)</f>
        <v>1063.04</v>
      </c>
      <c r="L15" s="2">
        <f t="shared" si="1"/>
        <v>70.680000000000007</v>
      </c>
    </row>
    <row r="16" spans="1:12" x14ac:dyDescent="0.25">
      <c r="A16">
        <v>15</v>
      </c>
      <c r="B16" t="s">
        <v>2</v>
      </c>
      <c r="C16">
        <f t="shared" si="2"/>
        <v>186</v>
      </c>
      <c r="D16">
        <f t="shared" si="3"/>
        <v>184</v>
      </c>
      <c r="E16">
        <f>IF(NOT(B16="niedziela"),C16,0)</f>
        <v>186</v>
      </c>
      <c r="F16" s="1">
        <f t="shared" si="4"/>
        <v>167.4</v>
      </c>
      <c r="G16">
        <f t="shared" si="5"/>
        <v>37.200000000000003</v>
      </c>
      <c r="H16" s="1">
        <f t="shared" si="6"/>
        <v>70.680000000000007</v>
      </c>
      <c r="I16" s="1">
        <f>IF(MOD(A16,30)=0,ROUNDDOWN(C15*0.2,0)*18,0)</f>
        <v>0</v>
      </c>
      <c r="J16" s="2">
        <f t="shared" si="0"/>
        <v>96.72</v>
      </c>
      <c r="K16" s="2">
        <f>SUM(J$2:J16)</f>
        <v>1159.76</v>
      </c>
      <c r="L16" s="2">
        <f t="shared" si="1"/>
        <v>70.680000000000007</v>
      </c>
    </row>
    <row r="17" spans="1:12" x14ac:dyDescent="0.25">
      <c r="A17">
        <v>16</v>
      </c>
      <c r="B17" t="s">
        <v>3</v>
      </c>
      <c r="C17">
        <f t="shared" si="2"/>
        <v>184</v>
      </c>
      <c r="D17">
        <f t="shared" si="3"/>
        <v>184</v>
      </c>
      <c r="E17">
        <f>IF(NOT(B17="niedziela"),C17,0)</f>
        <v>184</v>
      </c>
      <c r="F17" s="1">
        <f t="shared" si="4"/>
        <v>165.6</v>
      </c>
      <c r="G17">
        <f t="shared" si="5"/>
        <v>36.800000000000004</v>
      </c>
      <c r="H17" s="1">
        <f t="shared" si="6"/>
        <v>69.92</v>
      </c>
      <c r="I17" s="1">
        <f>IF(MOD(A17,30)=0,ROUNDDOWN(C16*0.2,0)*18,0)</f>
        <v>0</v>
      </c>
      <c r="J17" s="2">
        <f t="shared" si="0"/>
        <v>95.679999999999993</v>
      </c>
      <c r="K17" s="2">
        <f>SUM(J$2:J17)</f>
        <v>1255.44</v>
      </c>
      <c r="L17" s="2">
        <f t="shared" si="1"/>
        <v>69.92</v>
      </c>
    </row>
    <row r="18" spans="1:12" x14ac:dyDescent="0.25">
      <c r="A18">
        <v>17</v>
      </c>
      <c r="B18" t="s">
        <v>4</v>
      </c>
      <c r="C18">
        <f t="shared" si="2"/>
        <v>184</v>
      </c>
      <c r="D18">
        <f t="shared" si="3"/>
        <v>182</v>
      </c>
      <c r="E18">
        <f>IF(NOT(B18="niedziela"),C18,0)</f>
        <v>184</v>
      </c>
      <c r="F18" s="1">
        <f t="shared" si="4"/>
        <v>165.6</v>
      </c>
      <c r="G18">
        <f t="shared" si="5"/>
        <v>36.800000000000004</v>
      </c>
      <c r="H18" s="1">
        <f t="shared" si="6"/>
        <v>69.92</v>
      </c>
      <c r="I18" s="1">
        <f>IF(MOD(A18,30)=0,ROUNDDOWN(C17*0.2,0)*18,0)</f>
        <v>0</v>
      </c>
      <c r="J18" s="2">
        <f t="shared" si="0"/>
        <v>95.679999999999993</v>
      </c>
      <c r="K18" s="2">
        <f>SUM(J$2:J18)</f>
        <v>1351.1200000000001</v>
      </c>
      <c r="L18" s="2">
        <f t="shared" si="1"/>
        <v>69.92</v>
      </c>
    </row>
    <row r="19" spans="1:12" x14ac:dyDescent="0.25">
      <c r="A19">
        <v>18</v>
      </c>
      <c r="B19" t="s">
        <v>5</v>
      </c>
      <c r="C19">
        <f t="shared" si="2"/>
        <v>182</v>
      </c>
      <c r="D19">
        <f t="shared" si="3"/>
        <v>182</v>
      </c>
      <c r="E19">
        <f>IF(NOT(B19="niedziela"),C19,0)</f>
        <v>182</v>
      </c>
      <c r="F19" s="1">
        <f t="shared" si="4"/>
        <v>163.80000000000001</v>
      </c>
      <c r="G19">
        <f t="shared" si="5"/>
        <v>36.4</v>
      </c>
      <c r="H19" s="1">
        <f t="shared" si="6"/>
        <v>69.16</v>
      </c>
      <c r="I19" s="1">
        <f>IF(MOD(A19,30)=0,ROUNDDOWN(C18*0.2,0)*18,0)</f>
        <v>0</v>
      </c>
      <c r="J19" s="2">
        <f t="shared" si="0"/>
        <v>94.640000000000015</v>
      </c>
      <c r="K19" s="2">
        <f>SUM(J$2:J19)</f>
        <v>1445.7600000000002</v>
      </c>
      <c r="L19" s="2">
        <f t="shared" si="1"/>
        <v>69.16</v>
      </c>
    </row>
    <row r="20" spans="1:12" x14ac:dyDescent="0.25">
      <c r="A20">
        <v>19</v>
      </c>
      <c r="B20" t="s">
        <v>6</v>
      </c>
      <c r="C20">
        <f t="shared" si="2"/>
        <v>182</v>
      </c>
      <c r="D20">
        <f t="shared" si="3"/>
        <v>180</v>
      </c>
      <c r="E20">
        <f>IF(NOT(B20="niedziela"),C20,0)</f>
        <v>182</v>
      </c>
      <c r="F20" s="1">
        <f t="shared" si="4"/>
        <v>163.80000000000001</v>
      </c>
      <c r="G20">
        <f t="shared" si="5"/>
        <v>36.4</v>
      </c>
      <c r="H20" s="1">
        <f t="shared" si="6"/>
        <v>69.16</v>
      </c>
      <c r="I20" s="1">
        <f>IF(MOD(A20,30)=0,ROUNDDOWN(C19*0.2,0)*18,0)</f>
        <v>0</v>
      </c>
      <c r="J20" s="2">
        <f t="shared" si="0"/>
        <v>94.640000000000015</v>
      </c>
      <c r="K20" s="2">
        <f>SUM(J$2:J20)</f>
        <v>1540.4000000000003</v>
      </c>
      <c r="L20" s="2">
        <f t="shared" si="1"/>
        <v>69.16</v>
      </c>
    </row>
    <row r="21" spans="1:12" x14ac:dyDescent="0.25">
      <c r="A21">
        <v>20</v>
      </c>
      <c r="B21" t="s">
        <v>7</v>
      </c>
      <c r="C21">
        <f t="shared" si="2"/>
        <v>180</v>
      </c>
      <c r="D21">
        <f t="shared" si="3"/>
        <v>180</v>
      </c>
      <c r="E21">
        <f>IF(NOT(B21="niedziela"),C21,0)</f>
        <v>180</v>
      </c>
      <c r="F21" s="1">
        <f t="shared" si="4"/>
        <v>162</v>
      </c>
      <c r="G21">
        <f t="shared" si="5"/>
        <v>36</v>
      </c>
      <c r="H21" s="1">
        <f t="shared" si="6"/>
        <v>68.399999999999991</v>
      </c>
      <c r="I21" s="1">
        <f>IF(MOD(A21,30)=0,ROUNDDOWN(C20*0.2,0)*18,0)</f>
        <v>0</v>
      </c>
      <c r="J21" s="2">
        <f t="shared" si="0"/>
        <v>93.600000000000009</v>
      </c>
      <c r="K21" s="2">
        <f>SUM(J$2:J21)</f>
        <v>1634.0000000000002</v>
      </c>
      <c r="L21" s="2">
        <f t="shared" si="1"/>
        <v>68.399999999999991</v>
      </c>
    </row>
    <row r="22" spans="1:12" x14ac:dyDescent="0.25">
      <c r="A22">
        <v>21</v>
      </c>
      <c r="B22" t="s">
        <v>8</v>
      </c>
      <c r="C22">
        <f t="shared" si="2"/>
        <v>180</v>
      </c>
      <c r="D22">
        <f t="shared" si="3"/>
        <v>178</v>
      </c>
      <c r="E22">
        <f>IF(NOT(B22="niedziela"),C22,0)</f>
        <v>0</v>
      </c>
      <c r="F22" s="1">
        <f t="shared" si="4"/>
        <v>0</v>
      </c>
      <c r="G22">
        <f t="shared" si="5"/>
        <v>36</v>
      </c>
      <c r="H22" s="1">
        <f t="shared" si="6"/>
        <v>68.399999999999991</v>
      </c>
      <c r="I22" s="1">
        <f>IF(MOD(A22,30)=0,ROUNDDOWN(C21*0.2,0)*18,0)</f>
        <v>0</v>
      </c>
      <c r="J22" s="2">
        <f t="shared" si="0"/>
        <v>-68.399999999999991</v>
      </c>
      <c r="K22" s="2">
        <f>SUM(J$2:J22)</f>
        <v>1565.6000000000001</v>
      </c>
      <c r="L22" s="2">
        <f t="shared" si="1"/>
        <v>68.399999999999991</v>
      </c>
    </row>
    <row r="23" spans="1:12" x14ac:dyDescent="0.25">
      <c r="A23">
        <v>22</v>
      </c>
      <c r="B23" t="s">
        <v>2</v>
      </c>
      <c r="C23">
        <f t="shared" si="2"/>
        <v>178</v>
      </c>
      <c r="D23">
        <f t="shared" si="3"/>
        <v>178</v>
      </c>
      <c r="E23">
        <f>IF(NOT(B23="niedziela"),C23,0)</f>
        <v>178</v>
      </c>
      <c r="F23" s="1">
        <f t="shared" si="4"/>
        <v>160.20000000000002</v>
      </c>
      <c r="G23">
        <f t="shared" si="5"/>
        <v>35.6</v>
      </c>
      <c r="H23" s="1">
        <f t="shared" si="6"/>
        <v>67.64</v>
      </c>
      <c r="I23" s="1">
        <f>IF(MOD(A23,30)=0,ROUNDDOWN(C22*0.2,0)*18,0)</f>
        <v>0</v>
      </c>
      <c r="J23" s="2">
        <f t="shared" si="0"/>
        <v>92.560000000000016</v>
      </c>
      <c r="K23" s="2">
        <f>SUM(J$2:J23)</f>
        <v>1658.16</v>
      </c>
      <c r="L23" s="2">
        <f t="shared" si="1"/>
        <v>67.64</v>
      </c>
    </row>
    <row r="24" spans="1:12" x14ac:dyDescent="0.25">
      <c r="A24">
        <v>23</v>
      </c>
      <c r="B24" t="s">
        <v>3</v>
      </c>
      <c r="C24">
        <f t="shared" si="2"/>
        <v>178</v>
      </c>
      <c r="D24">
        <f t="shared" si="3"/>
        <v>176</v>
      </c>
      <c r="E24">
        <f>IF(NOT(B24="niedziela"),C24,0)</f>
        <v>178</v>
      </c>
      <c r="F24" s="1">
        <f t="shared" si="4"/>
        <v>160.20000000000002</v>
      </c>
      <c r="G24">
        <f t="shared" si="5"/>
        <v>35.6</v>
      </c>
      <c r="H24" s="1">
        <f t="shared" si="6"/>
        <v>67.64</v>
      </c>
      <c r="I24" s="1">
        <f>IF(MOD(A24,30)=0,ROUNDDOWN(C23*0.2,0)*18,0)</f>
        <v>0</v>
      </c>
      <c r="J24" s="2">
        <f t="shared" si="0"/>
        <v>92.560000000000016</v>
      </c>
      <c r="K24" s="2">
        <f>SUM(J$2:J24)</f>
        <v>1750.72</v>
      </c>
      <c r="L24" s="2">
        <f t="shared" si="1"/>
        <v>67.64</v>
      </c>
    </row>
    <row r="25" spans="1:12" x14ac:dyDescent="0.25">
      <c r="A25">
        <v>24</v>
      </c>
      <c r="B25" t="s">
        <v>4</v>
      </c>
      <c r="C25">
        <f t="shared" si="2"/>
        <v>176</v>
      </c>
      <c r="D25">
        <f t="shared" si="3"/>
        <v>176</v>
      </c>
      <c r="E25">
        <f>IF(NOT(B25="niedziela"),C25,0)</f>
        <v>176</v>
      </c>
      <c r="F25" s="1">
        <f t="shared" si="4"/>
        <v>158.4</v>
      </c>
      <c r="G25">
        <f t="shared" si="5"/>
        <v>35.200000000000003</v>
      </c>
      <c r="H25" s="1">
        <f t="shared" si="6"/>
        <v>66.88</v>
      </c>
      <c r="I25" s="1">
        <f>IF(MOD(A25,30)=0,ROUNDDOWN(C24*0.2,0)*18,0)</f>
        <v>0</v>
      </c>
      <c r="J25" s="2">
        <f t="shared" si="0"/>
        <v>91.52000000000001</v>
      </c>
      <c r="K25" s="2">
        <f>SUM(J$2:J25)</f>
        <v>1842.24</v>
      </c>
      <c r="L25" s="2">
        <f t="shared" si="1"/>
        <v>66.88</v>
      </c>
    </row>
    <row r="26" spans="1:12" x14ac:dyDescent="0.25">
      <c r="A26">
        <v>25</v>
      </c>
      <c r="B26" t="s">
        <v>5</v>
      </c>
      <c r="C26">
        <f t="shared" si="2"/>
        <v>176</v>
      </c>
      <c r="D26">
        <f t="shared" si="3"/>
        <v>174</v>
      </c>
      <c r="E26">
        <f>IF(NOT(B26="niedziela"),C26,0)</f>
        <v>176</v>
      </c>
      <c r="F26" s="1">
        <f t="shared" si="4"/>
        <v>158.4</v>
      </c>
      <c r="G26">
        <f t="shared" ref="G26:G89" si="7">C26*0.2</f>
        <v>35.200000000000003</v>
      </c>
      <c r="H26" s="1">
        <f t="shared" si="6"/>
        <v>66.88</v>
      </c>
      <c r="I26" s="1">
        <f>IF(MOD(A26,30)=0,ROUNDDOWN(C25*0.2,0)*18,0)</f>
        <v>0</v>
      </c>
      <c r="J26" s="2">
        <f t="shared" si="0"/>
        <v>91.52000000000001</v>
      </c>
      <c r="K26" s="2">
        <f>SUM(J$2:J26)</f>
        <v>1933.76</v>
      </c>
      <c r="L26" s="2">
        <f t="shared" si="1"/>
        <v>66.88</v>
      </c>
    </row>
    <row r="27" spans="1:12" x14ac:dyDescent="0.25">
      <c r="A27">
        <v>26</v>
      </c>
      <c r="B27" t="s">
        <v>6</v>
      </c>
      <c r="C27">
        <f t="shared" si="2"/>
        <v>174</v>
      </c>
      <c r="D27">
        <f t="shared" si="3"/>
        <v>174</v>
      </c>
      <c r="E27">
        <f>IF(NOT(B27="niedziela"),C27,0)</f>
        <v>174</v>
      </c>
      <c r="F27" s="1">
        <f t="shared" si="4"/>
        <v>156.6</v>
      </c>
      <c r="G27">
        <f t="shared" si="7"/>
        <v>34.800000000000004</v>
      </c>
      <c r="H27" s="1">
        <f t="shared" si="6"/>
        <v>66.12</v>
      </c>
      <c r="I27" s="1">
        <f>IF(MOD(A27,30)=0,ROUNDDOWN(C26*0.2,0)*18,0)</f>
        <v>0</v>
      </c>
      <c r="J27" s="2">
        <f t="shared" si="0"/>
        <v>90.47999999999999</v>
      </c>
      <c r="K27" s="2">
        <f>SUM(J$2:J27)</f>
        <v>2024.24</v>
      </c>
      <c r="L27" s="2">
        <f t="shared" si="1"/>
        <v>66.12</v>
      </c>
    </row>
    <row r="28" spans="1:12" x14ac:dyDescent="0.25">
      <c r="A28">
        <v>27</v>
      </c>
      <c r="B28" t="s">
        <v>7</v>
      </c>
      <c r="C28">
        <f t="shared" si="2"/>
        <v>174</v>
      </c>
      <c r="D28">
        <f t="shared" si="3"/>
        <v>172</v>
      </c>
      <c r="E28">
        <f>IF(NOT(B28="niedziela"),C28,0)</f>
        <v>174</v>
      </c>
      <c r="F28" s="1">
        <f t="shared" si="4"/>
        <v>156.6</v>
      </c>
      <c r="G28">
        <f t="shared" si="7"/>
        <v>34.800000000000004</v>
      </c>
      <c r="H28" s="1">
        <f t="shared" si="6"/>
        <v>66.12</v>
      </c>
      <c r="I28" s="1">
        <f>IF(MOD(A28,30)=0,ROUNDDOWN(C27*0.2,0)*18,0)</f>
        <v>0</v>
      </c>
      <c r="J28" s="2">
        <f t="shared" si="0"/>
        <v>90.47999999999999</v>
      </c>
      <c r="K28" s="2">
        <f>SUM(J$2:J28)</f>
        <v>2114.7199999999998</v>
      </c>
      <c r="L28" s="2">
        <f t="shared" si="1"/>
        <v>66.12</v>
      </c>
    </row>
    <row r="29" spans="1:12" x14ac:dyDescent="0.25">
      <c r="A29">
        <v>28</v>
      </c>
      <c r="B29" t="s">
        <v>8</v>
      </c>
      <c r="C29">
        <f t="shared" si="2"/>
        <v>172</v>
      </c>
      <c r="D29">
        <f t="shared" si="3"/>
        <v>172</v>
      </c>
      <c r="E29">
        <f>IF(NOT(B29="niedziela"),C29,0)</f>
        <v>0</v>
      </c>
      <c r="F29" s="1">
        <f t="shared" si="4"/>
        <v>0</v>
      </c>
      <c r="G29">
        <f t="shared" si="7"/>
        <v>34.4</v>
      </c>
      <c r="H29" s="1">
        <f t="shared" si="6"/>
        <v>65.36</v>
      </c>
      <c r="I29" s="1">
        <f>IF(MOD(A29,30)=0,ROUNDDOWN(C28*0.2,0)*18,0)</f>
        <v>0</v>
      </c>
      <c r="J29" s="2">
        <f t="shared" si="0"/>
        <v>-65.36</v>
      </c>
      <c r="K29" s="2">
        <f>SUM(J$2:J29)</f>
        <v>2049.3599999999997</v>
      </c>
      <c r="L29" s="2">
        <f t="shared" si="1"/>
        <v>65.36</v>
      </c>
    </row>
    <row r="30" spans="1:12" x14ac:dyDescent="0.25">
      <c r="A30">
        <v>29</v>
      </c>
      <c r="B30" t="s">
        <v>2</v>
      </c>
      <c r="C30">
        <f t="shared" si="2"/>
        <v>172</v>
      </c>
      <c r="D30">
        <f t="shared" si="3"/>
        <v>170</v>
      </c>
      <c r="E30">
        <f>IF(NOT(B30="niedziela"),C30,0)</f>
        <v>172</v>
      </c>
      <c r="F30" s="1">
        <f t="shared" si="4"/>
        <v>154.80000000000001</v>
      </c>
      <c r="G30">
        <f t="shared" si="7"/>
        <v>34.4</v>
      </c>
      <c r="H30" s="1">
        <f t="shared" si="6"/>
        <v>65.36</v>
      </c>
      <c r="I30" s="1">
        <f>IF(MOD(A30,30)=0,ROUNDDOWN(C29*0.2,0)*18,0)</f>
        <v>0</v>
      </c>
      <c r="J30" s="2">
        <f t="shared" si="0"/>
        <v>89.440000000000012</v>
      </c>
      <c r="K30" s="2">
        <f>SUM(J$2:J30)</f>
        <v>2138.7999999999997</v>
      </c>
      <c r="L30" s="2">
        <f t="shared" si="1"/>
        <v>65.36</v>
      </c>
    </row>
    <row r="31" spans="1:12" x14ac:dyDescent="0.25">
      <c r="A31">
        <v>30</v>
      </c>
      <c r="B31" t="s">
        <v>3</v>
      </c>
      <c r="C31">
        <f t="shared" si="2"/>
        <v>204</v>
      </c>
      <c r="D31">
        <f t="shared" si="3"/>
        <v>204</v>
      </c>
      <c r="E31">
        <f>IF(NOT(B31="niedziela"),C31,0)</f>
        <v>204</v>
      </c>
      <c r="F31" s="1">
        <f t="shared" si="4"/>
        <v>183.6</v>
      </c>
      <c r="G31">
        <f t="shared" si="7"/>
        <v>40.800000000000004</v>
      </c>
      <c r="H31" s="1">
        <f t="shared" si="6"/>
        <v>77.52000000000001</v>
      </c>
      <c r="I31" s="1">
        <f>IF(MOD(A31,30)=0,ROUNDDOWN(C30*0.2,0)*18,0)</f>
        <v>612</v>
      </c>
      <c r="J31" s="2">
        <f t="shared" si="0"/>
        <v>-505.92</v>
      </c>
      <c r="K31" s="2">
        <f>SUM(J$2:J31)</f>
        <v>1632.8799999999997</v>
      </c>
      <c r="L31" s="2">
        <f t="shared" si="1"/>
        <v>689.52</v>
      </c>
    </row>
    <row r="32" spans="1:12" x14ac:dyDescent="0.25">
      <c r="A32">
        <v>31</v>
      </c>
      <c r="B32" t="s">
        <v>4</v>
      </c>
      <c r="C32">
        <f t="shared" si="2"/>
        <v>204</v>
      </c>
      <c r="D32">
        <f t="shared" si="3"/>
        <v>202</v>
      </c>
      <c r="E32">
        <f>IF(NOT(B32="niedziela"),C32,0)</f>
        <v>204</v>
      </c>
      <c r="F32" s="1">
        <f t="shared" si="4"/>
        <v>183.6</v>
      </c>
      <c r="G32">
        <f t="shared" si="7"/>
        <v>40.800000000000004</v>
      </c>
      <c r="H32" s="1">
        <f t="shared" si="6"/>
        <v>77.52000000000001</v>
      </c>
      <c r="I32" s="1">
        <f>IF(MOD(A32,30)=0,ROUNDDOWN(C31*0.2,0)*18,0)</f>
        <v>0</v>
      </c>
      <c r="J32" s="2">
        <f t="shared" si="0"/>
        <v>106.07999999999998</v>
      </c>
      <c r="K32" s="2">
        <f>SUM(J$2:J32)</f>
        <v>1738.9599999999996</v>
      </c>
      <c r="L32" s="2">
        <f t="shared" si="1"/>
        <v>77.52000000000001</v>
      </c>
    </row>
    <row r="33" spans="1:12" x14ac:dyDescent="0.25">
      <c r="A33">
        <v>32</v>
      </c>
      <c r="B33" t="s">
        <v>5</v>
      </c>
      <c r="C33">
        <f t="shared" si="2"/>
        <v>202</v>
      </c>
      <c r="D33">
        <f t="shared" si="3"/>
        <v>202</v>
      </c>
      <c r="E33">
        <f>IF(NOT(B33="niedziela"),C33,0)</f>
        <v>202</v>
      </c>
      <c r="F33" s="1">
        <f t="shared" si="4"/>
        <v>181.8</v>
      </c>
      <c r="G33">
        <f t="shared" si="7"/>
        <v>40.400000000000006</v>
      </c>
      <c r="H33" s="1">
        <f t="shared" si="6"/>
        <v>76.760000000000005</v>
      </c>
      <c r="I33" s="1">
        <f>IF(MOD(A33,30)=0,ROUNDDOWN(C32*0.2,0)*18,0)</f>
        <v>0</v>
      </c>
      <c r="J33" s="2">
        <f t="shared" si="0"/>
        <v>105.04</v>
      </c>
      <c r="K33" s="2">
        <f>SUM(J$2:J33)</f>
        <v>1843.9999999999995</v>
      </c>
      <c r="L33" s="2">
        <f t="shared" si="1"/>
        <v>76.760000000000005</v>
      </c>
    </row>
    <row r="34" spans="1:12" x14ac:dyDescent="0.25">
      <c r="A34">
        <v>33</v>
      </c>
      <c r="B34" t="s">
        <v>6</v>
      </c>
      <c r="C34">
        <f t="shared" si="2"/>
        <v>202</v>
      </c>
      <c r="D34">
        <f t="shared" si="3"/>
        <v>200</v>
      </c>
      <c r="E34">
        <f>IF(NOT(B34="niedziela"),C34,0)</f>
        <v>202</v>
      </c>
      <c r="F34" s="1">
        <f t="shared" si="4"/>
        <v>181.8</v>
      </c>
      <c r="G34">
        <f t="shared" si="7"/>
        <v>40.400000000000006</v>
      </c>
      <c r="H34" s="1">
        <f t="shared" si="6"/>
        <v>76.760000000000005</v>
      </c>
      <c r="I34" s="1">
        <f>IF(MOD(A34,30)=0,ROUNDDOWN(C33*0.2,0)*18,0)</f>
        <v>0</v>
      </c>
      <c r="J34" s="2">
        <f t="shared" si="0"/>
        <v>105.04</v>
      </c>
      <c r="K34" s="2">
        <f>SUM(J$2:J34)</f>
        <v>1949.0399999999995</v>
      </c>
      <c r="L34" s="2">
        <f t="shared" si="1"/>
        <v>76.760000000000005</v>
      </c>
    </row>
    <row r="35" spans="1:12" x14ac:dyDescent="0.25">
      <c r="A35">
        <v>34</v>
      </c>
      <c r="B35" t="s">
        <v>7</v>
      </c>
      <c r="C35">
        <f t="shared" si="2"/>
        <v>200</v>
      </c>
      <c r="D35">
        <f t="shared" si="3"/>
        <v>200</v>
      </c>
      <c r="E35">
        <f>IF(NOT(B35="niedziela"),C35,0)</f>
        <v>200</v>
      </c>
      <c r="F35" s="1">
        <f t="shared" si="4"/>
        <v>180</v>
      </c>
      <c r="G35">
        <f t="shared" si="7"/>
        <v>40</v>
      </c>
      <c r="H35" s="1">
        <f t="shared" si="6"/>
        <v>76</v>
      </c>
      <c r="I35" s="1">
        <f>IF(MOD(A35,30)=0,ROUNDDOWN(C34*0.2,0)*18,0)</f>
        <v>0</v>
      </c>
      <c r="J35" s="2">
        <f t="shared" si="0"/>
        <v>104</v>
      </c>
      <c r="K35" s="2">
        <f>SUM(J$2:J35)</f>
        <v>2053.0399999999995</v>
      </c>
      <c r="L35" s="2">
        <f t="shared" si="1"/>
        <v>76</v>
      </c>
    </row>
    <row r="36" spans="1:12" x14ac:dyDescent="0.25">
      <c r="A36">
        <v>35</v>
      </c>
      <c r="B36" t="s">
        <v>8</v>
      </c>
      <c r="C36">
        <f t="shared" si="2"/>
        <v>200</v>
      </c>
      <c r="D36">
        <f t="shared" si="3"/>
        <v>198</v>
      </c>
      <c r="E36">
        <f>IF(NOT(B36="niedziela"),C36,0)</f>
        <v>0</v>
      </c>
      <c r="F36" s="1">
        <f t="shared" si="4"/>
        <v>0</v>
      </c>
      <c r="G36">
        <f t="shared" si="7"/>
        <v>40</v>
      </c>
      <c r="H36" s="1">
        <f t="shared" si="6"/>
        <v>76</v>
      </c>
      <c r="I36" s="1">
        <f>IF(MOD(A36,30)=0,ROUNDDOWN(C35*0.2,0)*18,0)</f>
        <v>0</v>
      </c>
      <c r="J36" s="2">
        <f t="shared" si="0"/>
        <v>-76</v>
      </c>
      <c r="K36" s="2">
        <f>SUM(J$2:J36)</f>
        <v>1977.0399999999995</v>
      </c>
      <c r="L36" s="2">
        <f t="shared" si="1"/>
        <v>76</v>
      </c>
    </row>
    <row r="37" spans="1:12" x14ac:dyDescent="0.25">
      <c r="A37">
        <v>36</v>
      </c>
      <c r="B37" t="s">
        <v>2</v>
      </c>
      <c r="C37">
        <f t="shared" si="2"/>
        <v>198</v>
      </c>
      <c r="D37">
        <f t="shared" si="3"/>
        <v>198</v>
      </c>
      <c r="E37">
        <f>IF(NOT(B37="niedziela"),C37,0)</f>
        <v>198</v>
      </c>
      <c r="F37" s="1">
        <f t="shared" si="4"/>
        <v>178.20000000000002</v>
      </c>
      <c r="G37">
        <f t="shared" si="7"/>
        <v>39.6</v>
      </c>
      <c r="H37" s="1">
        <f t="shared" si="6"/>
        <v>75.239999999999995</v>
      </c>
      <c r="I37" s="1">
        <f>IF(MOD(A37,30)=0,ROUNDDOWN(C36*0.2,0)*18,0)</f>
        <v>0</v>
      </c>
      <c r="J37" s="2">
        <f t="shared" si="0"/>
        <v>102.96000000000002</v>
      </c>
      <c r="K37" s="2">
        <f>SUM(J$2:J37)</f>
        <v>2079.9999999999995</v>
      </c>
      <c r="L37" s="2">
        <f t="shared" si="1"/>
        <v>75.239999999999995</v>
      </c>
    </row>
    <row r="38" spans="1:12" x14ac:dyDescent="0.25">
      <c r="A38">
        <v>37</v>
      </c>
      <c r="B38" t="s">
        <v>3</v>
      </c>
      <c r="C38">
        <f t="shared" si="2"/>
        <v>198</v>
      </c>
      <c r="D38">
        <f t="shared" si="3"/>
        <v>196</v>
      </c>
      <c r="E38">
        <f>IF(NOT(B38="niedziela"),C38,0)</f>
        <v>198</v>
      </c>
      <c r="F38" s="1">
        <f t="shared" si="4"/>
        <v>178.20000000000002</v>
      </c>
      <c r="G38">
        <f t="shared" si="7"/>
        <v>39.6</v>
      </c>
      <c r="H38" s="1">
        <f t="shared" si="6"/>
        <v>75.239999999999995</v>
      </c>
      <c r="I38" s="1">
        <f>IF(MOD(A38,30)=0,ROUNDDOWN(C37*0.2,0)*18,0)</f>
        <v>0</v>
      </c>
      <c r="J38" s="2">
        <f t="shared" si="0"/>
        <v>102.96000000000002</v>
      </c>
      <c r="K38" s="2">
        <f>SUM(J$2:J38)</f>
        <v>2182.9599999999996</v>
      </c>
      <c r="L38" s="2">
        <f t="shared" si="1"/>
        <v>75.239999999999995</v>
      </c>
    </row>
    <row r="39" spans="1:12" x14ac:dyDescent="0.25">
      <c r="A39">
        <v>38</v>
      </c>
      <c r="B39" t="s">
        <v>4</v>
      </c>
      <c r="C39">
        <f t="shared" si="2"/>
        <v>196</v>
      </c>
      <c r="D39">
        <f t="shared" si="3"/>
        <v>196</v>
      </c>
      <c r="E39">
        <f>IF(NOT(B39="niedziela"),C39,0)</f>
        <v>196</v>
      </c>
      <c r="F39" s="1">
        <f t="shared" si="4"/>
        <v>176.4</v>
      </c>
      <c r="G39">
        <f t="shared" si="7"/>
        <v>39.200000000000003</v>
      </c>
      <c r="H39" s="1">
        <f t="shared" si="6"/>
        <v>74.48</v>
      </c>
      <c r="I39" s="1">
        <f>IF(MOD(A39,30)=0,ROUNDDOWN(C38*0.2,0)*18,0)</f>
        <v>0</v>
      </c>
      <c r="J39" s="2">
        <f t="shared" si="0"/>
        <v>101.92</v>
      </c>
      <c r="K39" s="2">
        <f>SUM(J$2:J39)</f>
        <v>2284.8799999999997</v>
      </c>
      <c r="L39" s="2">
        <f t="shared" si="1"/>
        <v>74.48</v>
      </c>
    </row>
    <row r="40" spans="1:12" x14ac:dyDescent="0.25">
      <c r="A40">
        <v>39</v>
      </c>
      <c r="B40" t="s">
        <v>5</v>
      </c>
      <c r="C40">
        <f t="shared" si="2"/>
        <v>196</v>
      </c>
      <c r="D40">
        <f t="shared" si="3"/>
        <v>194</v>
      </c>
      <c r="E40">
        <f>IF(NOT(B40="niedziela"),C40,0)</f>
        <v>196</v>
      </c>
      <c r="F40" s="1">
        <f t="shared" si="4"/>
        <v>176.4</v>
      </c>
      <c r="G40">
        <f t="shared" si="7"/>
        <v>39.200000000000003</v>
      </c>
      <c r="H40" s="1">
        <f t="shared" si="6"/>
        <v>74.48</v>
      </c>
      <c r="I40" s="1">
        <f>IF(MOD(A40,30)=0,ROUNDDOWN(C39*0.2,0)*18,0)</f>
        <v>0</v>
      </c>
      <c r="J40" s="2">
        <f t="shared" si="0"/>
        <v>101.92</v>
      </c>
      <c r="K40" s="2">
        <f>SUM(J$2:J40)</f>
        <v>2386.7999999999997</v>
      </c>
      <c r="L40" s="2">
        <f t="shared" si="1"/>
        <v>74.48</v>
      </c>
    </row>
    <row r="41" spans="1:12" x14ac:dyDescent="0.25">
      <c r="A41">
        <v>40</v>
      </c>
      <c r="B41" t="s">
        <v>6</v>
      </c>
      <c r="C41">
        <f t="shared" si="2"/>
        <v>194</v>
      </c>
      <c r="D41">
        <f t="shared" si="3"/>
        <v>194</v>
      </c>
      <c r="E41">
        <f>IF(NOT(B41="niedziela"),C41,0)</f>
        <v>194</v>
      </c>
      <c r="F41" s="1">
        <f t="shared" si="4"/>
        <v>174.6</v>
      </c>
      <c r="G41">
        <f t="shared" si="7"/>
        <v>38.800000000000004</v>
      </c>
      <c r="H41" s="1">
        <f t="shared" si="6"/>
        <v>73.72</v>
      </c>
      <c r="I41" s="1">
        <f>IF(MOD(A41,30)=0,ROUNDDOWN(C40*0.2,0)*18,0)</f>
        <v>0</v>
      </c>
      <c r="J41" s="2">
        <f t="shared" si="0"/>
        <v>100.88</v>
      </c>
      <c r="K41" s="2">
        <f>SUM(J$2:J41)</f>
        <v>2487.6799999999998</v>
      </c>
      <c r="L41" s="2">
        <f t="shared" si="1"/>
        <v>73.72</v>
      </c>
    </row>
    <row r="42" spans="1:12" x14ac:dyDescent="0.25">
      <c r="A42">
        <v>41</v>
      </c>
      <c r="B42" t="s">
        <v>7</v>
      </c>
      <c r="C42">
        <f t="shared" si="2"/>
        <v>194</v>
      </c>
      <c r="D42">
        <f t="shared" si="3"/>
        <v>192</v>
      </c>
      <c r="E42">
        <f>IF(NOT(B42="niedziela"),C42,0)</f>
        <v>194</v>
      </c>
      <c r="F42" s="1">
        <f t="shared" si="4"/>
        <v>174.6</v>
      </c>
      <c r="G42">
        <f t="shared" si="7"/>
        <v>38.800000000000004</v>
      </c>
      <c r="H42" s="1">
        <f t="shared" si="6"/>
        <v>73.72</v>
      </c>
      <c r="I42" s="1">
        <f>IF(MOD(A42,30)=0,ROUNDDOWN(C41*0.2,0)*18,0)</f>
        <v>0</v>
      </c>
      <c r="J42" s="2">
        <f t="shared" si="0"/>
        <v>100.88</v>
      </c>
      <c r="K42" s="2">
        <f>SUM(J$2:J42)</f>
        <v>2588.56</v>
      </c>
      <c r="L42" s="2">
        <f t="shared" si="1"/>
        <v>73.72</v>
      </c>
    </row>
    <row r="43" spans="1:12" x14ac:dyDescent="0.25">
      <c r="A43">
        <v>42</v>
      </c>
      <c r="B43" t="s">
        <v>8</v>
      </c>
      <c r="C43">
        <f t="shared" si="2"/>
        <v>192</v>
      </c>
      <c r="D43">
        <f t="shared" si="3"/>
        <v>192</v>
      </c>
      <c r="E43">
        <f>IF(NOT(B43="niedziela"),C43,0)</f>
        <v>0</v>
      </c>
      <c r="F43" s="1">
        <f t="shared" si="4"/>
        <v>0</v>
      </c>
      <c r="G43">
        <f t="shared" si="7"/>
        <v>38.400000000000006</v>
      </c>
      <c r="H43" s="1">
        <f t="shared" si="6"/>
        <v>72.960000000000008</v>
      </c>
      <c r="I43" s="1">
        <f>IF(MOD(A43,30)=0,ROUNDDOWN(C42*0.2,0)*18,0)</f>
        <v>0</v>
      </c>
      <c r="J43" s="2">
        <f t="shared" si="0"/>
        <v>-72.960000000000008</v>
      </c>
      <c r="K43" s="2">
        <f>SUM(J$2:J43)</f>
        <v>2515.6</v>
      </c>
      <c r="L43" s="2">
        <f t="shared" si="1"/>
        <v>72.960000000000008</v>
      </c>
    </row>
    <row r="44" spans="1:12" x14ac:dyDescent="0.25">
      <c r="A44">
        <v>43</v>
      </c>
      <c r="B44" t="s">
        <v>2</v>
      </c>
      <c r="C44">
        <f t="shared" si="2"/>
        <v>192</v>
      </c>
      <c r="D44">
        <f t="shared" si="3"/>
        <v>190</v>
      </c>
      <c r="E44">
        <f>IF(NOT(B44="niedziela"),C44,0)</f>
        <v>192</v>
      </c>
      <c r="F44" s="1">
        <f t="shared" si="4"/>
        <v>172.8</v>
      </c>
      <c r="G44">
        <f t="shared" si="7"/>
        <v>38.400000000000006</v>
      </c>
      <c r="H44" s="1">
        <f t="shared" si="6"/>
        <v>72.960000000000008</v>
      </c>
      <c r="I44" s="1">
        <f>IF(MOD(A44,30)=0,ROUNDDOWN(C43*0.2,0)*18,0)</f>
        <v>0</v>
      </c>
      <c r="J44" s="2">
        <f t="shared" si="0"/>
        <v>99.84</v>
      </c>
      <c r="K44" s="2">
        <f>SUM(J$2:J44)</f>
        <v>2615.44</v>
      </c>
      <c r="L44" s="2">
        <f t="shared" si="1"/>
        <v>72.960000000000008</v>
      </c>
    </row>
    <row r="45" spans="1:12" x14ac:dyDescent="0.25">
      <c r="A45">
        <v>44</v>
      </c>
      <c r="B45" t="s">
        <v>3</v>
      </c>
      <c r="C45">
        <f t="shared" si="2"/>
        <v>190</v>
      </c>
      <c r="D45">
        <f t="shared" si="3"/>
        <v>190</v>
      </c>
      <c r="E45">
        <f>IF(NOT(B45="niedziela"),C45,0)</f>
        <v>190</v>
      </c>
      <c r="F45" s="1">
        <f t="shared" si="4"/>
        <v>171</v>
      </c>
      <c r="G45">
        <f t="shared" si="7"/>
        <v>38</v>
      </c>
      <c r="H45" s="1">
        <f t="shared" si="6"/>
        <v>72.2</v>
      </c>
      <c r="I45" s="1">
        <f>IF(MOD(A45,30)=0,ROUNDDOWN(C44*0.2,0)*18,0)</f>
        <v>0</v>
      </c>
      <c r="J45" s="2">
        <f t="shared" si="0"/>
        <v>98.8</v>
      </c>
      <c r="K45" s="2">
        <f>SUM(J$2:J45)</f>
        <v>2714.2400000000002</v>
      </c>
      <c r="L45" s="2">
        <f t="shared" si="1"/>
        <v>72.2</v>
      </c>
    </row>
    <row r="46" spans="1:12" x14ac:dyDescent="0.25">
      <c r="A46">
        <v>45</v>
      </c>
      <c r="B46" t="s">
        <v>4</v>
      </c>
      <c r="C46">
        <f t="shared" si="2"/>
        <v>190</v>
      </c>
      <c r="D46">
        <f t="shared" si="3"/>
        <v>188</v>
      </c>
      <c r="E46">
        <f>IF(NOT(B46="niedziela"),C46,0)</f>
        <v>190</v>
      </c>
      <c r="F46" s="1">
        <f t="shared" si="4"/>
        <v>171</v>
      </c>
      <c r="G46">
        <f t="shared" si="7"/>
        <v>38</v>
      </c>
      <c r="H46" s="1">
        <f t="shared" si="6"/>
        <v>72.2</v>
      </c>
      <c r="I46" s="1">
        <f>IF(MOD(A46,30)=0,ROUNDDOWN(C45*0.2,0)*18,0)</f>
        <v>0</v>
      </c>
      <c r="J46" s="2">
        <f t="shared" si="0"/>
        <v>98.8</v>
      </c>
      <c r="K46" s="2">
        <f>SUM(J$2:J46)</f>
        <v>2813.0400000000004</v>
      </c>
      <c r="L46" s="2">
        <f t="shared" si="1"/>
        <v>72.2</v>
      </c>
    </row>
    <row r="47" spans="1:12" x14ac:dyDescent="0.25">
      <c r="A47">
        <v>46</v>
      </c>
      <c r="B47" t="s">
        <v>5</v>
      </c>
      <c r="C47">
        <f t="shared" si="2"/>
        <v>188</v>
      </c>
      <c r="D47">
        <f t="shared" si="3"/>
        <v>188</v>
      </c>
      <c r="E47">
        <f>IF(NOT(B47="niedziela"),C47,0)</f>
        <v>188</v>
      </c>
      <c r="F47" s="1">
        <f t="shared" si="4"/>
        <v>169.20000000000002</v>
      </c>
      <c r="G47">
        <f t="shared" si="7"/>
        <v>37.6</v>
      </c>
      <c r="H47" s="1">
        <f t="shared" si="6"/>
        <v>71.44</v>
      </c>
      <c r="I47" s="1">
        <f>IF(MOD(A47,30)=0,ROUNDDOWN(C46*0.2,0)*18,0)</f>
        <v>0</v>
      </c>
      <c r="J47" s="2">
        <f t="shared" si="0"/>
        <v>97.760000000000019</v>
      </c>
      <c r="K47" s="2">
        <f>SUM(J$2:J47)</f>
        <v>2910.8000000000006</v>
      </c>
      <c r="L47" s="2">
        <f t="shared" si="1"/>
        <v>71.44</v>
      </c>
    </row>
    <row r="48" spans="1:12" x14ac:dyDescent="0.25">
      <c r="A48">
        <v>47</v>
      </c>
      <c r="B48" t="s">
        <v>6</v>
      </c>
      <c r="C48">
        <f t="shared" si="2"/>
        <v>188</v>
      </c>
      <c r="D48">
        <f t="shared" si="3"/>
        <v>186</v>
      </c>
      <c r="E48">
        <f>IF(NOT(B48="niedziela"),C48,0)</f>
        <v>188</v>
      </c>
      <c r="F48" s="1">
        <f t="shared" si="4"/>
        <v>169.20000000000002</v>
      </c>
      <c r="G48">
        <f t="shared" si="7"/>
        <v>37.6</v>
      </c>
      <c r="H48" s="1">
        <f t="shared" si="6"/>
        <v>71.44</v>
      </c>
      <c r="I48" s="1">
        <f>IF(MOD(A48,30)=0,ROUNDDOWN(C47*0.2,0)*18,0)</f>
        <v>0</v>
      </c>
      <c r="J48" s="2">
        <f t="shared" si="0"/>
        <v>97.760000000000019</v>
      </c>
      <c r="K48" s="2">
        <f>SUM(J$2:J48)</f>
        <v>3008.5600000000009</v>
      </c>
      <c r="L48" s="2">
        <f t="shared" si="1"/>
        <v>71.44</v>
      </c>
    </row>
    <row r="49" spans="1:12" x14ac:dyDescent="0.25">
      <c r="A49">
        <v>48</v>
      </c>
      <c r="B49" t="s">
        <v>7</v>
      </c>
      <c r="C49">
        <f t="shared" si="2"/>
        <v>186</v>
      </c>
      <c r="D49">
        <f t="shared" si="3"/>
        <v>186</v>
      </c>
      <c r="E49">
        <f>IF(NOT(B49="niedziela"),C49,0)</f>
        <v>186</v>
      </c>
      <c r="F49" s="1">
        <f t="shared" si="4"/>
        <v>167.4</v>
      </c>
      <c r="G49">
        <f t="shared" si="7"/>
        <v>37.200000000000003</v>
      </c>
      <c r="H49" s="1">
        <f t="shared" si="6"/>
        <v>70.680000000000007</v>
      </c>
      <c r="I49" s="1">
        <f>IF(MOD(A49,30)=0,ROUNDDOWN(C48*0.2,0)*18,0)</f>
        <v>0</v>
      </c>
      <c r="J49" s="2">
        <f t="shared" si="0"/>
        <v>96.72</v>
      </c>
      <c r="K49" s="2">
        <f>SUM(J$2:J49)</f>
        <v>3105.2800000000007</v>
      </c>
      <c r="L49" s="2">
        <f t="shared" si="1"/>
        <v>70.680000000000007</v>
      </c>
    </row>
    <row r="50" spans="1:12" x14ac:dyDescent="0.25">
      <c r="A50">
        <v>49</v>
      </c>
      <c r="B50" t="s">
        <v>8</v>
      </c>
      <c r="C50">
        <f t="shared" si="2"/>
        <v>186</v>
      </c>
      <c r="D50">
        <f t="shared" si="3"/>
        <v>184</v>
      </c>
      <c r="E50">
        <f>IF(NOT(B50="niedziela"),C50,0)</f>
        <v>0</v>
      </c>
      <c r="F50" s="1">
        <f t="shared" si="4"/>
        <v>0</v>
      </c>
      <c r="G50">
        <f t="shared" si="7"/>
        <v>37.200000000000003</v>
      </c>
      <c r="H50" s="1">
        <f t="shared" si="6"/>
        <v>70.680000000000007</v>
      </c>
      <c r="I50" s="1">
        <f>IF(MOD(A50,30)=0,ROUNDDOWN(C49*0.2,0)*18,0)</f>
        <v>0</v>
      </c>
      <c r="J50" s="2">
        <f t="shared" si="0"/>
        <v>-70.680000000000007</v>
      </c>
      <c r="K50" s="2">
        <f>SUM(J$2:J50)</f>
        <v>3034.6000000000008</v>
      </c>
      <c r="L50" s="2">
        <f t="shared" si="1"/>
        <v>70.680000000000007</v>
      </c>
    </row>
    <row r="51" spans="1:12" x14ac:dyDescent="0.25">
      <c r="A51">
        <v>50</v>
      </c>
      <c r="B51" t="s">
        <v>2</v>
      </c>
      <c r="C51">
        <f t="shared" si="2"/>
        <v>184</v>
      </c>
      <c r="D51">
        <f t="shared" si="3"/>
        <v>184</v>
      </c>
      <c r="E51">
        <f>IF(NOT(B51="niedziela"),C51,0)</f>
        <v>184</v>
      </c>
      <c r="F51" s="1">
        <f t="shared" si="4"/>
        <v>165.6</v>
      </c>
      <c r="G51">
        <f t="shared" si="7"/>
        <v>36.800000000000004</v>
      </c>
      <c r="H51" s="1">
        <f t="shared" si="6"/>
        <v>69.92</v>
      </c>
      <c r="I51" s="1">
        <f>IF(MOD(A51,30)=0,ROUNDDOWN(C50*0.2,0)*18,0)</f>
        <v>0</v>
      </c>
      <c r="J51" s="2">
        <f t="shared" si="0"/>
        <v>95.679999999999993</v>
      </c>
      <c r="K51" s="2">
        <f>SUM(J$2:J51)</f>
        <v>3130.2800000000007</v>
      </c>
      <c r="L51" s="2">
        <f t="shared" si="1"/>
        <v>69.92</v>
      </c>
    </row>
    <row r="52" spans="1:12" x14ac:dyDescent="0.25">
      <c r="A52">
        <v>51</v>
      </c>
      <c r="B52" t="s">
        <v>3</v>
      </c>
      <c r="C52">
        <f t="shared" si="2"/>
        <v>184</v>
      </c>
      <c r="D52">
        <f t="shared" si="3"/>
        <v>182</v>
      </c>
      <c r="E52">
        <f>IF(NOT(B52="niedziela"),C52,0)</f>
        <v>184</v>
      </c>
      <c r="F52" s="1">
        <f t="shared" si="4"/>
        <v>165.6</v>
      </c>
      <c r="G52">
        <f t="shared" si="7"/>
        <v>36.800000000000004</v>
      </c>
      <c r="H52" s="1">
        <f t="shared" si="6"/>
        <v>69.92</v>
      </c>
      <c r="I52" s="1">
        <f>IF(MOD(A52,30)=0,ROUNDDOWN(C51*0.2,0)*18,0)</f>
        <v>0</v>
      </c>
      <c r="J52" s="2">
        <f t="shared" si="0"/>
        <v>95.679999999999993</v>
      </c>
      <c r="K52" s="2">
        <f>SUM(J$2:J52)</f>
        <v>3225.9600000000005</v>
      </c>
      <c r="L52" s="2">
        <f t="shared" si="1"/>
        <v>69.92</v>
      </c>
    </row>
    <row r="53" spans="1:12" x14ac:dyDescent="0.25">
      <c r="A53">
        <v>52</v>
      </c>
      <c r="B53" t="s">
        <v>4</v>
      </c>
      <c r="C53">
        <f t="shared" si="2"/>
        <v>182</v>
      </c>
      <c r="D53">
        <f t="shared" si="3"/>
        <v>182</v>
      </c>
      <c r="E53">
        <f>IF(NOT(B53="niedziela"),C53,0)</f>
        <v>182</v>
      </c>
      <c r="F53" s="1">
        <f t="shared" si="4"/>
        <v>163.80000000000001</v>
      </c>
      <c r="G53">
        <f t="shared" si="7"/>
        <v>36.4</v>
      </c>
      <c r="H53" s="1">
        <f t="shared" si="6"/>
        <v>69.16</v>
      </c>
      <c r="I53" s="1">
        <f>IF(MOD(A53,30)=0,ROUNDDOWN(C52*0.2,0)*18,0)</f>
        <v>0</v>
      </c>
      <c r="J53" s="2">
        <f t="shared" si="0"/>
        <v>94.640000000000015</v>
      </c>
      <c r="K53" s="2">
        <f>SUM(J$2:J53)</f>
        <v>3320.6000000000004</v>
      </c>
      <c r="L53" s="2">
        <f t="shared" si="1"/>
        <v>69.16</v>
      </c>
    </row>
    <row r="54" spans="1:12" x14ac:dyDescent="0.25">
      <c r="A54">
        <v>53</v>
      </c>
      <c r="B54" t="s">
        <v>5</v>
      </c>
      <c r="C54">
        <f t="shared" si="2"/>
        <v>182</v>
      </c>
      <c r="D54">
        <f t="shared" si="3"/>
        <v>180</v>
      </c>
      <c r="E54">
        <f>IF(NOT(B54="niedziela"),C54,0)</f>
        <v>182</v>
      </c>
      <c r="F54" s="1">
        <f t="shared" si="4"/>
        <v>163.80000000000001</v>
      </c>
      <c r="G54">
        <f t="shared" si="7"/>
        <v>36.4</v>
      </c>
      <c r="H54" s="1">
        <f t="shared" si="6"/>
        <v>69.16</v>
      </c>
      <c r="I54" s="1">
        <f>IF(MOD(A54,30)=0,ROUNDDOWN(C53*0.2,0)*18,0)</f>
        <v>0</v>
      </c>
      <c r="J54" s="2">
        <f t="shared" si="0"/>
        <v>94.640000000000015</v>
      </c>
      <c r="K54" s="2">
        <f>SUM(J$2:J54)</f>
        <v>3415.2400000000002</v>
      </c>
      <c r="L54" s="2">
        <f t="shared" si="1"/>
        <v>69.16</v>
      </c>
    </row>
    <row r="55" spans="1:12" x14ac:dyDescent="0.25">
      <c r="A55">
        <v>54</v>
      </c>
      <c r="B55" t="s">
        <v>6</v>
      </c>
      <c r="C55">
        <f t="shared" si="2"/>
        <v>180</v>
      </c>
      <c r="D55">
        <f t="shared" si="3"/>
        <v>180</v>
      </c>
      <c r="E55">
        <f>IF(NOT(B55="niedziela"),C55,0)</f>
        <v>180</v>
      </c>
      <c r="F55" s="1">
        <f t="shared" si="4"/>
        <v>162</v>
      </c>
      <c r="G55">
        <f t="shared" si="7"/>
        <v>36</v>
      </c>
      <c r="H55" s="1">
        <f t="shared" si="6"/>
        <v>68.399999999999991</v>
      </c>
      <c r="I55" s="1">
        <f>IF(MOD(A55,30)=0,ROUNDDOWN(C54*0.2,0)*18,0)</f>
        <v>0</v>
      </c>
      <c r="J55" s="2">
        <f t="shared" si="0"/>
        <v>93.600000000000009</v>
      </c>
      <c r="K55" s="2">
        <f>SUM(J$2:J55)</f>
        <v>3508.84</v>
      </c>
      <c r="L55" s="2">
        <f t="shared" si="1"/>
        <v>68.399999999999991</v>
      </c>
    </row>
    <row r="56" spans="1:12" x14ac:dyDescent="0.25">
      <c r="A56">
        <v>55</v>
      </c>
      <c r="B56" t="s">
        <v>7</v>
      </c>
      <c r="C56">
        <f t="shared" si="2"/>
        <v>180</v>
      </c>
      <c r="D56">
        <f t="shared" si="3"/>
        <v>178</v>
      </c>
      <c r="E56">
        <f>IF(NOT(B56="niedziela"),C56,0)</f>
        <v>180</v>
      </c>
      <c r="F56" s="1">
        <f t="shared" si="4"/>
        <v>162</v>
      </c>
      <c r="G56">
        <f t="shared" si="7"/>
        <v>36</v>
      </c>
      <c r="H56" s="1">
        <f t="shared" si="6"/>
        <v>68.399999999999991</v>
      </c>
      <c r="I56" s="1">
        <f>IF(MOD(A56,30)=0,ROUNDDOWN(C55*0.2,0)*18,0)</f>
        <v>0</v>
      </c>
      <c r="J56" s="2">
        <f t="shared" si="0"/>
        <v>93.600000000000009</v>
      </c>
      <c r="K56" s="2">
        <f>SUM(J$2:J56)</f>
        <v>3602.44</v>
      </c>
      <c r="L56" s="2">
        <f t="shared" si="1"/>
        <v>68.399999999999991</v>
      </c>
    </row>
    <row r="57" spans="1:12" x14ac:dyDescent="0.25">
      <c r="A57">
        <v>56</v>
      </c>
      <c r="B57" t="s">
        <v>8</v>
      </c>
      <c r="C57">
        <f t="shared" si="2"/>
        <v>178</v>
      </c>
      <c r="D57">
        <f t="shared" si="3"/>
        <v>178</v>
      </c>
      <c r="E57">
        <f>IF(NOT(B57="niedziela"),C57,0)</f>
        <v>0</v>
      </c>
      <c r="F57" s="1">
        <f t="shared" si="4"/>
        <v>0</v>
      </c>
      <c r="G57">
        <f t="shared" si="7"/>
        <v>35.6</v>
      </c>
      <c r="H57" s="1">
        <f t="shared" si="6"/>
        <v>67.64</v>
      </c>
      <c r="I57" s="1">
        <f>IF(MOD(A57,30)=0,ROUNDDOWN(C56*0.2,0)*18,0)</f>
        <v>0</v>
      </c>
      <c r="J57" s="2">
        <f t="shared" si="0"/>
        <v>-67.64</v>
      </c>
      <c r="K57" s="2">
        <f>SUM(J$2:J57)</f>
        <v>3534.8</v>
      </c>
      <c r="L57" s="2">
        <f t="shared" si="1"/>
        <v>67.64</v>
      </c>
    </row>
    <row r="58" spans="1:12" x14ac:dyDescent="0.25">
      <c r="A58">
        <v>57</v>
      </c>
      <c r="B58" t="s">
        <v>2</v>
      </c>
      <c r="C58">
        <f t="shared" si="2"/>
        <v>178</v>
      </c>
      <c r="D58">
        <f t="shared" si="3"/>
        <v>176</v>
      </c>
      <c r="E58">
        <f>IF(NOT(B58="niedziela"),C58,0)</f>
        <v>178</v>
      </c>
      <c r="F58" s="1">
        <f t="shared" si="4"/>
        <v>160.20000000000002</v>
      </c>
      <c r="G58">
        <f t="shared" si="7"/>
        <v>35.6</v>
      </c>
      <c r="H58" s="1">
        <f t="shared" si="6"/>
        <v>67.64</v>
      </c>
      <c r="I58" s="1">
        <f>IF(MOD(A58,30)=0,ROUNDDOWN(C57*0.2,0)*18,0)</f>
        <v>0</v>
      </c>
      <c r="J58" s="2">
        <f t="shared" si="0"/>
        <v>92.560000000000016</v>
      </c>
      <c r="K58" s="2">
        <f>SUM(J$2:J58)</f>
        <v>3627.36</v>
      </c>
      <c r="L58" s="2">
        <f t="shared" si="1"/>
        <v>67.64</v>
      </c>
    </row>
    <row r="59" spans="1:12" x14ac:dyDescent="0.25">
      <c r="A59">
        <v>58</v>
      </c>
      <c r="B59" t="s">
        <v>3</v>
      </c>
      <c r="C59">
        <f t="shared" si="2"/>
        <v>176</v>
      </c>
      <c r="D59">
        <f t="shared" si="3"/>
        <v>176</v>
      </c>
      <c r="E59">
        <f>IF(NOT(B59="niedziela"),C59,0)</f>
        <v>176</v>
      </c>
      <c r="F59" s="1">
        <f t="shared" si="4"/>
        <v>158.4</v>
      </c>
      <c r="G59">
        <f t="shared" si="7"/>
        <v>35.200000000000003</v>
      </c>
      <c r="H59" s="1">
        <f t="shared" si="6"/>
        <v>66.88</v>
      </c>
      <c r="I59" s="1">
        <f>IF(MOD(A59,30)=0,ROUNDDOWN(C58*0.2,0)*18,0)</f>
        <v>0</v>
      </c>
      <c r="J59" s="2">
        <f t="shared" si="0"/>
        <v>91.52000000000001</v>
      </c>
      <c r="K59" s="2">
        <f>SUM(J$2:J59)</f>
        <v>3718.88</v>
      </c>
      <c r="L59" s="2">
        <f t="shared" si="1"/>
        <v>66.88</v>
      </c>
    </row>
    <row r="60" spans="1:12" x14ac:dyDescent="0.25">
      <c r="A60">
        <v>59</v>
      </c>
      <c r="B60" t="s">
        <v>4</v>
      </c>
      <c r="C60">
        <f t="shared" si="2"/>
        <v>176</v>
      </c>
      <c r="D60">
        <f t="shared" si="3"/>
        <v>174</v>
      </c>
      <c r="E60">
        <f>IF(NOT(B60="niedziela"),C60,0)</f>
        <v>176</v>
      </c>
      <c r="F60" s="1">
        <f t="shared" si="4"/>
        <v>158.4</v>
      </c>
      <c r="G60">
        <f t="shared" si="7"/>
        <v>35.200000000000003</v>
      </c>
      <c r="H60" s="1">
        <f t="shared" si="6"/>
        <v>66.88</v>
      </c>
      <c r="I60" s="1">
        <f>IF(MOD(A60,30)=0,ROUNDDOWN(C59*0.2,0)*18,0)</f>
        <v>0</v>
      </c>
      <c r="J60" s="2">
        <f t="shared" si="0"/>
        <v>91.52000000000001</v>
      </c>
      <c r="K60" s="2">
        <f>SUM(J$2:J60)</f>
        <v>3810.4</v>
      </c>
      <c r="L60" s="2">
        <f t="shared" si="1"/>
        <v>66.88</v>
      </c>
    </row>
    <row r="61" spans="1:12" x14ac:dyDescent="0.25">
      <c r="A61">
        <v>60</v>
      </c>
      <c r="B61" t="s">
        <v>5</v>
      </c>
      <c r="C61">
        <f t="shared" si="2"/>
        <v>208</v>
      </c>
      <c r="D61">
        <f t="shared" si="3"/>
        <v>208</v>
      </c>
      <c r="E61">
        <f>IF(NOT(B61="niedziela"),C61,0)</f>
        <v>208</v>
      </c>
      <c r="F61" s="1">
        <f t="shared" si="4"/>
        <v>187.20000000000002</v>
      </c>
      <c r="G61">
        <f t="shared" si="7"/>
        <v>41.6</v>
      </c>
      <c r="H61" s="1">
        <f t="shared" si="6"/>
        <v>79.039999999999992</v>
      </c>
      <c r="I61" s="1">
        <f>IF(MOD(A61,30)=0,ROUNDDOWN(C60*0.2,0)*18,0)</f>
        <v>630</v>
      </c>
      <c r="J61" s="2">
        <f t="shared" si="0"/>
        <v>-521.83999999999992</v>
      </c>
      <c r="K61" s="2">
        <f>SUM(J$2:J61)</f>
        <v>3288.5600000000004</v>
      </c>
      <c r="L61" s="2">
        <f t="shared" si="1"/>
        <v>709.04</v>
      </c>
    </row>
    <row r="62" spans="1:12" x14ac:dyDescent="0.25">
      <c r="A62">
        <v>61</v>
      </c>
      <c r="B62" t="s">
        <v>6</v>
      </c>
      <c r="C62">
        <f t="shared" si="2"/>
        <v>208</v>
      </c>
      <c r="D62">
        <f t="shared" si="3"/>
        <v>206</v>
      </c>
      <c r="E62">
        <f>IF(NOT(B62="niedziela"),C62,0)</f>
        <v>208</v>
      </c>
      <c r="F62" s="1">
        <f t="shared" si="4"/>
        <v>187.20000000000002</v>
      </c>
      <c r="G62">
        <f t="shared" si="7"/>
        <v>41.6</v>
      </c>
      <c r="H62" s="1">
        <f t="shared" si="6"/>
        <v>79.039999999999992</v>
      </c>
      <c r="I62" s="1">
        <f>IF(MOD(A62,30)=0,ROUNDDOWN(C61*0.2,0)*18,0)</f>
        <v>0</v>
      </c>
      <c r="J62" s="2">
        <f t="shared" si="0"/>
        <v>108.16000000000003</v>
      </c>
      <c r="K62" s="2">
        <f>SUM(J$2:J62)</f>
        <v>3396.7200000000003</v>
      </c>
      <c r="L62" s="2">
        <f t="shared" si="1"/>
        <v>79.039999999999992</v>
      </c>
    </row>
    <row r="63" spans="1:12" x14ac:dyDescent="0.25">
      <c r="A63">
        <v>62</v>
      </c>
      <c r="B63" t="s">
        <v>7</v>
      </c>
      <c r="C63">
        <f t="shared" si="2"/>
        <v>206</v>
      </c>
      <c r="D63">
        <f t="shared" si="3"/>
        <v>206</v>
      </c>
      <c r="E63">
        <f>IF(NOT(B63="niedziela"),C63,0)</f>
        <v>206</v>
      </c>
      <c r="F63" s="1">
        <f t="shared" si="4"/>
        <v>185.4</v>
      </c>
      <c r="G63">
        <f t="shared" si="7"/>
        <v>41.2</v>
      </c>
      <c r="H63" s="1">
        <f t="shared" si="6"/>
        <v>78.28</v>
      </c>
      <c r="I63" s="1">
        <f>IF(MOD(A63,30)=0,ROUNDDOWN(C62*0.2,0)*18,0)</f>
        <v>0</v>
      </c>
      <c r="J63" s="2">
        <f t="shared" si="0"/>
        <v>107.12</v>
      </c>
      <c r="K63" s="2">
        <f>SUM(J$2:J63)</f>
        <v>3503.84</v>
      </c>
      <c r="L63" s="2">
        <f t="shared" si="1"/>
        <v>78.28</v>
      </c>
    </row>
    <row r="64" spans="1:12" x14ac:dyDescent="0.25">
      <c r="A64">
        <v>63</v>
      </c>
      <c r="B64" t="s">
        <v>8</v>
      </c>
      <c r="C64">
        <f t="shared" si="2"/>
        <v>206</v>
      </c>
      <c r="D64">
        <f t="shared" si="3"/>
        <v>204</v>
      </c>
      <c r="E64">
        <f>IF(NOT(B64="niedziela"),C64,0)</f>
        <v>0</v>
      </c>
      <c r="F64" s="1">
        <f t="shared" si="4"/>
        <v>0</v>
      </c>
      <c r="G64">
        <f t="shared" si="7"/>
        <v>41.2</v>
      </c>
      <c r="H64" s="1">
        <f t="shared" si="6"/>
        <v>78.28</v>
      </c>
      <c r="I64" s="1">
        <f>IF(MOD(A64,30)=0,ROUNDDOWN(C63*0.2,0)*18,0)</f>
        <v>0</v>
      </c>
      <c r="J64" s="2">
        <f t="shared" si="0"/>
        <v>-78.28</v>
      </c>
      <c r="K64" s="2">
        <f>SUM(J$2:J64)</f>
        <v>3425.56</v>
      </c>
      <c r="L64" s="2">
        <f t="shared" si="1"/>
        <v>78.28</v>
      </c>
    </row>
    <row r="65" spans="1:12" x14ac:dyDescent="0.25">
      <c r="A65">
        <v>64</v>
      </c>
      <c r="B65" t="s">
        <v>2</v>
      </c>
      <c r="C65">
        <f t="shared" si="2"/>
        <v>204</v>
      </c>
      <c r="D65">
        <f t="shared" si="3"/>
        <v>204</v>
      </c>
      <c r="E65">
        <f>IF(NOT(B65="niedziela"),C65,0)</f>
        <v>204</v>
      </c>
      <c r="F65" s="1">
        <f t="shared" si="4"/>
        <v>183.6</v>
      </c>
      <c r="G65">
        <f t="shared" si="7"/>
        <v>40.800000000000004</v>
      </c>
      <c r="H65" s="1">
        <f t="shared" si="6"/>
        <v>77.52000000000001</v>
      </c>
      <c r="I65" s="1">
        <f>IF(MOD(A65,30)=0,ROUNDDOWN(C64*0.2,0)*18,0)</f>
        <v>0</v>
      </c>
      <c r="J65" s="2">
        <f t="shared" si="0"/>
        <v>106.07999999999998</v>
      </c>
      <c r="K65" s="2">
        <f>SUM(J$2:J65)</f>
        <v>3531.64</v>
      </c>
      <c r="L65" s="2">
        <f t="shared" si="1"/>
        <v>77.52000000000001</v>
      </c>
    </row>
    <row r="66" spans="1:12" x14ac:dyDescent="0.25">
      <c r="A66">
        <v>65</v>
      </c>
      <c r="B66" t="s">
        <v>3</v>
      </c>
      <c r="C66">
        <f t="shared" si="2"/>
        <v>204</v>
      </c>
      <c r="D66">
        <f t="shared" si="3"/>
        <v>202</v>
      </c>
      <c r="E66">
        <f>IF(NOT(B66="niedziela"),C66,0)</f>
        <v>204</v>
      </c>
      <c r="F66" s="1">
        <f t="shared" si="4"/>
        <v>183.6</v>
      </c>
      <c r="G66">
        <f t="shared" si="7"/>
        <v>40.800000000000004</v>
      </c>
      <c r="H66" s="1">
        <f t="shared" si="6"/>
        <v>77.52000000000001</v>
      </c>
      <c r="I66" s="1">
        <f>IF(MOD(A66,30)=0,ROUNDDOWN(C65*0.2,0)*18,0)</f>
        <v>0</v>
      </c>
      <c r="J66" s="2">
        <f t="shared" si="0"/>
        <v>106.07999999999998</v>
      </c>
      <c r="K66" s="2">
        <f>SUM(J$2:J66)</f>
        <v>3637.72</v>
      </c>
      <c r="L66" s="2">
        <f t="shared" si="1"/>
        <v>77.52000000000001</v>
      </c>
    </row>
    <row r="67" spans="1:12" x14ac:dyDescent="0.25">
      <c r="A67">
        <v>66</v>
      </c>
      <c r="B67" t="s">
        <v>4</v>
      </c>
      <c r="C67">
        <f t="shared" si="2"/>
        <v>202</v>
      </c>
      <c r="D67">
        <f t="shared" si="3"/>
        <v>202</v>
      </c>
      <c r="E67">
        <f>IF(NOT(B67="niedziela"),C67,0)</f>
        <v>202</v>
      </c>
      <c r="F67" s="1">
        <f t="shared" si="4"/>
        <v>181.8</v>
      </c>
      <c r="G67">
        <f t="shared" si="7"/>
        <v>40.400000000000006</v>
      </c>
      <c r="H67" s="1">
        <f t="shared" si="6"/>
        <v>76.760000000000005</v>
      </c>
      <c r="I67" s="1">
        <f>IF(MOD(A67,30)=0,ROUNDDOWN(C66*0.2,0)*18,0)</f>
        <v>0</v>
      </c>
      <c r="J67" s="2">
        <f t="shared" ref="J67:J130" si="8">F67-H67-I67</f>
        <v>105.04</v>
      </c>
      <c r="K67" s="2">
        <f>SUM(J$2:J67)</f>
        <v>3742.7599999999998</v>
      </c>
      <c r="L67" s="2">
        <f t="shared" ref="L67:L130" si="9">H67+I67</f>
        <v>76.760000000000005</v>
      </c>
    </row>
    <row r="68" spans="1:12" x14ac:dyDescent="0.25">
      <c r="A68">
        <v>67</v>
      </c>
      <c r="B68" t="s">
        <v>5</v>
      </c>
      <c r="C68">
        <f t="shared" ref="C68:C131" si="10">IF(MOD(A68,30)=0,ROUNDDOWN(D67*1.2,0),D67)</f>
        <v>202</v>
      </c>
      <c r="D68">
        <f t="shared" ref="D68:D131" si="11">IF(MOD(A68,2)=1,C68-2,C68)</f>
        <v>200</v>
      </c>
      <c r="E68">
        <f>IF(NOT(B68="niedziela"),C68,0)</f>
        <v>202</v>
      </c>
      <c r="F68" s="1">
        <f t="shared" si="4"/>
        <v>181.8</v>
      </c>
      <c r="G68">
        <f t="shared" si="7"/>
        <v>40.400000000000006</v>
      </c>
      <c r="H68" s="1">
        <f t="shared" si="6"/>
        <v>76.760000000000005</v>
      </c>
      <c r="I68" s="1">
        <f>IF(MOD(A68,30)=0,ROUNDDOWN(C67*0.2,0)*18,0)</f>
        <v>0</v>
      </c>
      <c r="J68" s="2">
        <f t="shared" si="8"/>
        <v>105.04</v>
      </c>
      <c r="K68" s="2">
        <f>SUM(J$2:J68)</f>
        <v>3847.7999999999997</v>
      </c>
      <c r="L68" s="2">
        <f t="shared" si="9"/>
        <v>76.760000000000005</v>
      </c>
    </row>
    <row r="69" spans="1:12" x14ac:dyDescent="0.25">
      <c r="A69">
        <v>68</v>
      </c>
      <c r="B69" t="s">
        <v>6</v>
      </c>
      <c r="C69">
        <f t="shared" si="10"/>
        <v>200</v>
      </c>
      <c r="D69">
        <f t="shared" si="11"/>
        <v>200</v>
      </c>
      <c r="E69">
        <f>IF(NOT(B69="niedziela"),C69,0)</f>
        <v>200</v>
      </c>
      <c r="F69" s="1">
        <f t="shared" si="4"/>
        <v>180</v>
      </c>
      <c r="G69">
        <f t="shared" si="7"/>
        <v>40</v>
      </c>
      <c r="H69" s="1">
        <f t="shared" si="6"/>
        <v>76</v>
      </c>
      <c r="I69" s="1">
        <f>IF(MOD(A69,30)=0,ROUNDDOWN(C68*0.2,0)*18,0)</f>
        <v>0</v>
      </c>
      <c r="J69" s="2">
        <f t="shared" si="8"/>
        <v>104</v>
      </c>
      <c r="K69" s="2">
        <f>SUM(J$2:J69)</f>
        <v>3951.7999999999997</v>
      </c>
      <c r="L69" s="2">
        <f t="shared" si="9"/>
        <v>76</v>
      </c>
    </row>
    <row r="70" spans="1:12" x14ac:dyDescent="0.25">
      <c r="A70">
        <v>69</v>
      </c>
      <c r="B70" t="s">
        <v>7</v>
      </c>
      <c r="C70">
        <f t="shared" si="10"/>
        <v>200</v>
      </c>
      <c r="D70">
        <f t="shared" si="11"/>
        <v>198</v>
      </c>
      <c r="E70">
        <f>IF(NOT(B70="niedziela"),C70,0)</f>
        <v>200</v>
      </c>
      <c r="F70" s="1">
        <f t="shared" si="4"/>
        <v>180</v>
      </c>
      <c r="G70">
        <f t="shared" si="7"/>
        <v>40</v>
      </c>
      <c r="H70" s="1">
        <f t="shared" si="6"/>
        <v>76</v>
      </c>
      <c r="I70" s="1">
        <f>IF(MOD(A70,30)=0,ROUNDDOWN(C69*0.2,0)*18,0)</f>
        <v>0</v>
      </c>
      <c r="J70" s="2">
        <f t="shared" si="8"/>
        <v>104</v>
      </c>
      <c r="K70" s="2">
        <f>SUM(J$2:J70)</f>
        <v>4055.7999999999997</v>
      </c>
      <c r="L70" s="2">
        <f t="shared" si="9"/>
        <v>76</v>
      </c>
    </row>
    <row r="71" spans="1:12" x14ac:dyDescent="0.25">
      <c r="A71">
        <v>70</v>
      </c>
      <c r="B71" t="s">
        <v>8</v>
      </c>
      <c r="C71">
        <f t="shared" si="10"/>
        <v>198</v>
      </c>
      <c r="D71">
        <f t="shared" si="11"/>
        <v>198</v>
      </c>
      <c r="E71">
        <f>IF(NOT(B71="niedziela"),C71,0)</f>
        <v>0</v>
      </c>
      <c r="F71" s="1">
        <f t="shared" si="4"/>
        <v>0</v>
      </c>
      <c r="G71">
        <f t="shared" si="7"/>
        <v>39.6</v>
      </c>
      <c r="H71" s="1">
        <f t="shared" si="6"/>
        <v>75.239999999999995</v>
      </c>
      <c r="I71" s="1">
        <f>IF(MOD(A71,30)=0,ROUNDDOWN(C70*0.2,0)*18,0)</f>
        <v>0</v>
      </c>
      <c r="J71" s="2">
        <f t="shared" si="8"/>
        <v>-75.239999999999995</v>
      </c>
      <c r="K71" s="2">
        <f>SUM(J$2:J71)</f>
        <v>3980.56</v>
      </c>
      <c r="L71" s="2">
        <f t="shared" si="9"/>
        <v>75.239999999999995</v>
      </c>
    </row>
    <row r="72" spans="1:12" x14ac:dyDescent="0.25">
      <c r="A72">
        <v>71</v>
      </c>
      <c r="B72" t="s">
        <v>2</v>
      </c>
      <c r="C72">
        <f t="shared" si="10"/>
        <v>198</v>
      </c>
      <c r="D72">
        <f t="shared" si="11"/>
        <v>196</v>
      </c>
      <c r="E72">
        <f>IF(NOT(B72="niedziela"),C72,0)</f>
        <v>198</v>
      </c>
      <c r="F72" s="1">
        <f t="shared" ref="F72:F135" si="12">E72*0.9</f>
        <v>178.20000000000002</v>
      </c>
      <c r="G72">
        <f t="shared" si="7"/>
        <v>39.6</v>
      </c>
      <c r="H72" s="1">
        <f t="shared" ref="H72:H135" si="13">G72*1.9</f>
        <v>75.239999999999995</v>
      </c>
      <c r="I72" s="1">
        <f>IF(MOD(A72,30)=0,ROUNDDOWN(C71*0.2,0)*18,0)</f>
        <v>0</v>
      </c>
      <c r="J72" s="2">
        <f t="shared" si="8"/>
        <v>102.96000000000002</v>
      </c>
      <c r="K72" s="2">
        <f>SUM(J$2:J72)</f>
        <v>4083.52</v>
      </c>
      <c r="L72" s="2">
        <f t="shared" si="9"/>
        <v>75.239999999999995</v>
      </c>
    </row>
    <row r="73" spans="1:12" x14ac:dyDescent="0.25">
      <c r="A73">
        <v>72</v>
      </c>
      <c r="B73" t="s">
        <v>3</v>
      </c>
      <c r="C73">
        <f t="shared" si="10"/>
        <v>196</v>
      </c>
      <c r="D73">
        <f t="shared" si="11"/>
        <v>196</v>
      </c>
      <c r="E73">
        <f>IF(NOT(B73="niedziela"),C73,0)</f>
        <v>196</v>
      </c>
      <c r="F73" s="1">
        <f t="shared" si="12"/>
        <v>176.4</v>
      </c>
      <c r="G73">
        <f t="shared" si="7"/>
        <v>39.200000000000003</v>
      </c>
      <c r="H73" s="1">
        <f t="shared" si="13"/>
        <v>74.48</v>
      </c>
      <c r="I73" s="1">
        <f>IF(MOD(A73,30)=0,ROUNDDOWN(C72*0.2,0)*18,0)</f>
        <v>0</v>
      </c>
      <c r="J73" s="2">
        <f t="shared" si="8"/>
        <v>101.92</v>
      </c>
      <c r="K73" s="2">
        <f>SUM(J$2:J73)</f>
        <v>4185.4399999999996</v>
      </c>
      <c r="L73" s="2">
        <f t="shared" si="9"/>
        <v>74.48</v>
      </c>
    </row>
    <row r="74" spans="1:12" x14ac:dyDescent="0.25">
      <c r="A74">
        <v>73</v>
      </c>
      <c r="B74" t="s">
        <v>4</v>
      </c>
      <c r="C74">
        <f t="shared" si="10"/>
        <v>196</v>
      </c>
      <c r="D74">
        <f t="shared" si="11"/>
        <v>194</v>
      </c>
      <c r="E74">
        <f>IF(NOT(B74="niedziela"),C74,0)</f>
        <v>196</v>
      </c>
      <c r="F74" s="1">
        <f t="shared" si="12"/>
        <v>176.4</v>
      </c>
      <c r="G74">
        <f t="shared" si="7"/>
        <v>39.200000000000003</v>
      </c>
      <c r="H74" s="1">
        <f t="shared" si="13"/>
        <v>74.48</v>
      </c>
      <c r="I74" s="1">
        <f>IF(MOD(A74,30)=0,ROUNDDOWN(C73*0.2,0)*18,0)</f>
        <v>0</v>
      </c>
      <c r="J74" s="2">
        <f t="shared" si="8"/>
        <v>101.92</v>
      </c>
      <c r="K74" s="2">
        <f>SUM(J$2:J74)</f>
        <v>4287.3599999999997</v>
      </c>
      <c r="L74" s="2">
        <f t="shared" si="9"/>
        <v>74.48</v>
      </c>
    </row>
    <row r="75" spans="1:12" x14ac:dyDescent="0.25">
      <c r="A75">
        <v>74</v>
      </c>
      <c r="B75" t="s">
        <v>5</v>
      </c>
      <c r="C75">
        <f t="shared" si="10"/>
        <v>194</v>
      </c>
      <c r="D75">
        <f t="shared" si="11"/>
        <v>194</v>
      </c>
      <c r="E75">
        <f>IF(NOT(B75="niedziela"),C75,0)</f>
        <v>194</v>
      </c>
      <c r="F75" s="1">
        <f t="shared" si="12"/>
        <v>174.6</v>
      </c>
      <c r="G75">
        <f t="shared" si="7"/>
        <v>38.800000000000004</v>
      </c>
      <c r="H75" s="1">
        <f t="shared" si="13"/>
        <v>73.72</v>
      </c>
      <c r="I75" s="1">
        <f>IF(MOD(A75,30)=0,ROUNDDOWN(C74*0.2,0)*18,0)</f>
        <v>0</v>
      </c>
      <c r="J75" s="2">
        <f t="shared" si="8"/>
        <v>100.88</v>
      </c>
      <c r="K75" s="2">
        <f>SUM(J$2:J75)</f>
        <v>4388.24</v>
      </c>
      <c r="L75" s="2">
        <f t="shared" si="9"/>
        <v>73.72</v>
      </c>
    </row>
    <row r="76" spans="1:12" x14ac:dyDescent="0.25">
      <c r="A76">
        <v>75</v>
      </c>
      <c r="B76" t="s">
        <v>6</v>
      </c>
      <c r="C76">
        <f t="shared" si="10"/>
        <v>194</v>
      </c>
      <c r="D76">
        <f t="shared" si="11"/>
        <v>192</v>
      </c>
      <c r="E76">
        <f>IF(NOT(B76="niedziela"),C76,0)</f>
        <v>194</v>
      </c>
      <c r="F76" s="1">
        <f t="shared" si="12"/>
        <v>174.6</v>
      </c>
      <c r="G76">
        <f t="shared" si="7"/>
        <v>38.800000000000004</v>
      </c>
      <c r="H76" s="1">
        <f t="shared" si="13"/>
        <v>73.72</v>
      </c>
      <c r="I76" s="1">
        <f>IF(MOD(A76,30)=0,ROUNDDOWN(C75*0.2,0)*18,0)</f>
        <v>0</v>
      </c>
      <c r="J76" s="2">
        <f t="shared" si="8"/>
        <v>100.88</v>
      </c>
      <c r="K76" s="2">
        <f>SUM(J$2:J76)</f>
        <v>4489.12</v>
      </c>
      <c r="L76" s="2">
        <f t="shared" si="9"/>
        <v>73.72</v>
      </c>
    </row>
    <row r="77" spans="1:12" x14ac:dyDescent="0.25">
      <c r="A77">
        <v>76</v>
      </c>
      <c r="B77" t="s">
        <v>7</v>
      </c>
      <c r="C77">
        <f t="shared" si="10"/>
        <v>192</v>
      </c>
      <c r="D77">
        <f t="shared" si="11"/>
        <v>192</v>
      </c>
      <c r="E77">
        <f>IF(NOT(B77="niedziela"),C77,0)</f>
        <v>192</v>
      </c>
      <c r="F77" s="1">
        <f t="shared" si="12"/>
        <v>172.8</v>
      </c>
      <c r="G77">
        <f t="shared" si="7"/>
        <v>38.400000000000006</v>
      </c>
      <c r="H77" s="1">
        <f t="shared" si="13"/>
        <v>72.960000000000008</v>
      </c>
      <c r="I77" s="1">
        <f>IF(MOD(A77,30)=0,ROUNDDOWN(C76*0.2,0)*18,0)</f>
        <v>0</v>
      </c>
      <c r="J77" s="2">
        <f t="shared" si="8"/>
        <v>99.84</v>
      </c>
      <c r="K77" s="2">
        <f>SUM(J$2:J77)</f>
        <v>4588.96</v>
      </c>
      <c r="L77" s="2">
        <f t="shared" si="9"/>
        <v>72.960000000000008</v>
      </c>
    </row>
    <row r="78" spans="1:12" x14ac:dyDescent="0.25">
      <c r="A78">
        <v>77</v>
      </c>
      <c r="B78" t="s">
        <v>8</v>
      </c>
      <c r="C78">
        <f t="shared" si="10"/>
        <v>192</v>
      </c>
      <c r="D78">
        <f t="shared" si="11"/>
        <v>190</v>
      </c>
      <c r="E78">
        <f>IF(NOT(B78="niedziela"),C78,0)</f>
        <v>0</v>
      </c>
      <c r="F78" s="1">
        <f t="shared" si="12"/>
        <v>0</v>
      </c>
      <c r="G78">
        <f t="shared" si="7"/>
        <v>38.400000000000006</v>
      </c>
      <c r="H78" s="1">
        <f t="shared" si="13"/>
        <v>72.960000000000008</v>
      </c>
      <c r="I78" s="1">
        <f>IF(MOD(A78,30)=0,ROUNDDOWN(C77*0.2,0)*18,0)</f>
        <v>0</v>
      </c>
      <c r="J78" s="2">
        <f t="shared" si="8"/>
        <v>-72.960000000000008</v>
      </c>
      <c r="K78" s="2">
        <f>SUM(J$2:J78)</f>
        <v>4516</v>
      </c>
      <c r="L78" s="2">
        <f t="shared" si="9"/>
        <v>72.960000000000008</v>
      </c>
    </row>
    <row r="79" spans="1:12" x14ac:dyDescent="0.25">
      <c r="A79">
        <v>78</v>
      </c>
      <c r="B79" t="s">
        <v>2</v>
      </c>
      <c r="C79">
        <f t="shared" si="10"/>
        <v>190</v>
      </c>
      <c r="D79">
        <f t="shared" si="11"/>
        <v>190</v>
      </c>
      <c r="E79">
        <f>IF(NOT(B79="niedziela"),C79,0)</f>
        <v>190</v>
      </c>
      <c r="F79" s="1">
        <f t="shared" si="12"/>
        <v>171</v>
      </c>
      <c r="G79">
        <f t="shared" si="7"/>
        <v>38</v>
      </c>
      <c r="H79" s="1">
        <f t="shared" si="13"/>
        <v>72.2</v>
      </c>
      <c r="I79" s="1">
        <f>IF(MOD(A79,30)=0,ROUNDDOWN(C78*0.2,0)*18,0)</f>
        <v>0</v>
      </c>
      <c r="J79" s="2">
        <f t="shared" si="8"/>
        <v>98.8</v>
      </c>
      <c r="K79" s="2">
        <f>SUM(J$2:J79)</f>
        <v>4614.8</v>
      </c>
      <c r="L79" s="2">
        <f t="shared" si="9"/>
        <v>72.2</v>
      </c>
    </row>
    <row r="80" spans="1:12" x14ac:dyDescent="0.25">
      <c r="A80">
        <v>79</v>
      </c>
      <c r="B80" t="s">
        <v>3</v>
      </c>
      <c r="C80">
        <f t="shared" si="10"/>
        <v>190</v>
      </c>
      <c r="D80">
        <f t="shared" si="11"/>
        <v>188</v>
      </c>
      <c r="E80">
        <f>IF(NOT(B80="niedziela"),C80,0)</f>
        <v>190</v>
      </c>
      <c r="F80" s="1">
        <f t="shared" si="12"/>
        <v>171</v>
      </c>
      <c r="G80">
        <f t="shared" si="7"/>
        <v>38</v>
      </c>
      <c r="H80" s="1">
        <f t="shared" si="13"/>
        <v>72.2</v>
      </c>
      <c r="I80" s="1">
        <f>IF(MOD(A80,30)=0,ROUNDDOWN(C79*0.2,0)*18,0)</f>
        <v>0</v>
      </c>
      <c r="J80" s="2">
        <f t="shared" si="8"/>
        <v>98.8</v>
      </c>
      <c r="K80" s="2">
        <f>SUM(J$2:J80)</f>
        <v>4713.6000000000004</v>
      </c>
      <c r="L80" s="2">
        <f t="shared" si="9"/>
        <v>72.2</v>
      </c>
    </row>
    <row r="81" spans="1:12" x14ac:dyDescent="0.25">
      <c r="A81">
        <v>80</v>
      </c>
      <c r="B81" t="s">
        <v>4</v>
      </c>
      <c r="C81">
        <f t="shared" si="10"/>
        <v>188</v>
      </c>
      <c r="D81">
        <f t="shared" si="11"/>
        <v>188</v>
      </c>
      <c r="E81">
        <f>IF(NOT(B81="niedziela"),C81,0)</f>
        <v>188</v>
      </c>
      <c r="F81" s="1">
        <f t="shared" si="12"/>
        <v>169.20000000000002</v>
      </c>
      <c r="G81">
        <f t="shared" si="7"/>
        <v>37.6</v>
      </c>
      <c r="H81" s="1">
        <f t="shared" si="13"/>
        <v>71.44</v>
      </c>
      <c r="I81" s="1">
        <f>IF(MOD(A81,30)=0,ROUNDDOWN(C80*0.2,0)*18,0)</f>
        <v>0</v>
      </c>
      <c r="J81" s="2">
        <f t="shared" si="8"/>
        <v>97.760000000000019</v>
      </c>
      <c r="K81" s="2">
        <f>SUM(J$2:J81)</f>
        <v>4811.3600000000006</v>
      </c>
      <c r="L81" s="2">
        <f t="shared" si="9"/>
        <v>71.44</v>
      </c>
    </row>
    <row r="82" spans="1:12" x14ac:dyDescent="0.25">
      <c r="A82">
        <v>81</v>
      </c>
      <c r="B82" t="s">
        <v>5</v>
      </c>
      <c r="C82">
        <f t="shared" si="10"/>
        <v>188</v>
      </c>
      <c r="D82">
        <f t="shared" si="11"/>
        <v>186</v>
      </c>
      <c r="E82">
        <f>IF(NOT(B82="niedziela"),C82,0)</f>
        <v>188</v>
      </c>
      <c r="F82" s="1">
        <f t="shared" si="12"/>
        <v>169.20000000000002</v>
      </c>
      <c r="G82">
        <f t="shared" si="7"/>
        <v>37.6</v>
      </c>
      <c r="H82" s="1">
        <f t="shared" si="13"/>
        <v>71.44</v>
      </c>
      <c r="I82" s="1">
        <f>IF(MOD(A82,30)=0,ROUNDDOWN(C81*0.2,0)*18,0)</f>
        <v>0</v>
      </c>
      <c r="J82" s="2">
        <f t="shared" si="8"/>
        <v>97.760000000000019</v>
      </c>
      <c r="K82" s="2">
        <f>SUM(J$2:J82)</f>
        <v>4909.1200000000008</v>
      </c>
      <c r="L82" s="2">
        <f t="shared" si="9"/>
        <v>71.44</v>
      </c>
    </row>
    <row r="83" spans="1:12" x14ac:dyDescent="0.25">
      <c r="A83">
        <v>82</v>
      </c>
      <c r="B83" t="s">
        <v>6</v>
      </c>
      <c r="C83">
        <f t="shared" si="10"/>
        <v>186</v>
      </c>
      <c r="D83">
        <f t="shared" si="11"/>
        <v>186</v>
      </c>
      <c r="E83">
        <f>IF(NOT(B83="niedziela"),C83,0)</f>
        <v>186</v>
      </c>
      <c r="F83" s="1">
        <f t="shared" si="12"/>
        <v>167.4</v>
      </c>
      <c r="G83">
        <f t="shared" si="7"/>
        <v>37.200000000000003</v>
      </c>
      <c r="H83" s="1">
        <f t="shared" si="13"/>
        <v>70.680000000000007</v>
      </c>
      <c r="I83" s="1">
        <f>IF(MOD(A83,30)=0,ROUNDDOWN(C82*0.2,0)*18,0)</f>
        <v>0</v>
      </c>
      <c r="J83" s="2">
        <f t="shared" si="8"/>
        <v>96.72</v>
      </c>
      <c r="K83" s="2">
        <f>SUM(J$2:J83)</f>
        <v>5005.8400000000011</v>
      </c>
      <c r="L83" s="2">
        <f t="shared" si="9"/>
        <v>70.680000000000007</v>
      </c>
    </row>
    <row r="84" spans="1:12" x14ac:dyDescent="0.25">
      <c r="A84">
        <v>83</v>
      </c>
      <c r="B84" t="s">
        <v>7</v>
      </c>
      <c r="C84">
        <f t="shared" si="10"/>
        <v>186</v>
      </c>
      <c r="D84">
        <f t="shared" si="11"/>
        <v>184</v>
      </c>
      <c r="E84">
        <f>IF(NOT(B84="niedziela"),C84,0)</f>
        <v>186</v>
      </c>
      <c r="F84" s="1">
        <f t="shared" si="12"/>
        <v>167.4</v>
      </c>
      <c r="G84">
        <f t="shared" si="7"/>
        <v>37.200000000000003</v>
      </c>
      <c r="H84" s="1">
        <f t="shared" si="13"/>
        <v>70.680000000000007</v>
      </c>
      <c r="I84" s="1">
        <f>IF(MOD(A84,30)=0,ROUNDDOWN(C83*0.2,0)*18,0)</f>
        <v>0</v>
      </c>
      <c r="J84" s="2">
        <f t="shared" si="8"/>
        <v>96.72</v>
      </c>
      <c r="K84" s="2">
        <f>SUM(J$2:J84)</f>
        <v>5102.5600000000013</v>
      </c>
      <c r="L84" s="2">
        <f t="shared" si="9"/>
        <v>70.680000000000007</v>
      </c>
    </row>
    <row r="85" spans="1:12" x14ac:dyDescent="0.25">
      <c r="A85">
        <v>84</v>
      </c>
      <c r="B85" t="s">
        <v>8</v>
      </c>
      <c r="C85">
        <f t="shared" si="10"/>
        <v>184</v>
      </c>
      <c r="D85">
        <f t="shared" si="11"/>
        <v>184</v>
      </c>
      <c r="E85">
        <f>IF(NOT(B85="niedziela"),C85,0)</f>
        <v>0</v>
      </c>
      <c r="F85" s="1">
        <f t="shared" si="12"/>
        <v>0</v>
      </c>
      <c r="G85">
        <f t="shared" si="7"/>
        <v>36.800000000000004</v>
      </c>
      <c r="H85" s="1">
        <f t="shared" si="13"/>
        <v>69.92</v>
      </c>
      <c r="I85" s="1">
        <f>IF(MOD(A85,30)=0,ROUNDDOWN(C84*0.2,0)*18,0)</f>
        <v>0</v>
      </c>
      <c r="J85" s="2">
        <f t="shared" si="8"/>
        <v>-69.92</v>
      </c>
      <c r="K85" s="2">
        <f>SUM(J$2:J85)</f>
        <v>5032.6400000000012</v>
      </c>
      <c r="L85" s="2">
        <f t="shared" si="9"/>
        <v>69.92</v>
      </c>
    </row>
    <row r="86" spans="1:12" x14ac:dyDescent="0.25">
      <c r="A86">
        <v>85</v>
      </c>
      <c r="B86" t="s">
        <v>2</v>
      </c>
      <c r="C86">
        <f t="shared" si="10"/>
        <v>184</v>
      </c>
      <c r="D86">
        <f t="shared" si="11"/>
        <v>182</v>
      </c>
      <c r="E86">
        <f>IF(NOT(B86="niedziela"),C86,0)</f>
        <v>184</v>
      </c>
      <c r="F86" s="1">
        <f t="shared" si="12"/>
        <v>165.6</v>
      </c>
      <c r="G86">
        <f t="shared" si="7"/>
        <v>36.800000000000004</v>
      </c>
      <c r="H86" s="1">
        <f t="shared" si="13"/>
        <v>69.92</v>
      </c>
      <c r="I86" s="1">
        <f>IF(MOD(A86,30)=0,ROUNDDOWN(C85*0.2,0)*18,0)</f>
        <v>0</v>
      </c>
      <c r="J86" s="2">
        <f t="shared" si="8"/>
        <v>95.679999999999993</v>
      </c>
      <c r="K86" s="2">
        <f>SUM(J$2:J86)</f>
        <v>5128.3200000000015</v>
      </c>
      <c r="L86" s="2">
        <f t="shared" si="9"/>
        <v>69.92</v>
      </c>
    </row>
    <row r="87" spans="1:12" x14ac:dyDescent="0.25">
      <c r="A87">
        <v>86</v>
      </c>
      <c r="B87" t="s">
        <v>3</v>
      </c>
      <c r="C87">
        <f t="shared" si="10"/>
        <v>182</v>
      </c>
      <c r="D87">
        <f t="shared" si="11"/>
        <v>182</v>
      </c>
      <c r="E87">
        <f>IF(NOT(B87="niedziela"),C87,0)</f>
        <v>182</v>
      </c>
      <c r="F87" s="1">
        <f t="shared" si="12"/>
        <v>163.80000000000001</v>
      </c>
      <c r="G87">
        <f t="shared" si="7"/>
        <v>36.4</v>
      </c>
      <c r="H87" s="1">
        <f t="shared" si="13"/>
        <v>69.16</v>
      </c>
      <c r="I87" s="1">
        <f>IF(MOD(A87,30)=0,ROUNDDOWN(C86*0.2,0)*18,0)</f>
        <v>0</v>
      </c>
      <c r="J87" s="2">
        <f t="shared" si="8"/>
        <v>94.640000000000015</v>
      </c>
      <c r="K87" s="2">
        <f>SUM(J$2:J87)</f>
        <v>5222.9600000000019</v>
      </c>
      <c r="L87" s="2">
        <f t="shared" si="9"/>
        <v>69.16</v>
      </c>
    </row>
    <row r="88" spans="1:12" x14ac:dyDescent="0.25">
      <c r="A88">
        <v>87</v>
      </c>
      <c r="B88" t="s">
        <v>4</v>
      </c>
      <c r="C88">
        <f t="shared" si="10"/>
        <v>182</v>
      </c>
      <c r="D88">
        <f t="shared" si="11"/>
        <v>180</v>
      </c>
      <c r="E88">
        <f>IF(NOT(B88="niedziela"),C88,0)</f>
        <v>182</v>
      </c>
      <c r="F88" s="1">
        <f t="shared" si="12"/>
        <v>163.80000000000001</v>
      </c>
      <c r="G88">
        <f t="shared" si="7"/>
        <v>36.4</v>
      </c>
      <c r="H88" s="1">
        <f t="shared" si="13"/>
        <v>69.16</v>
      </c>
      <c r="I88" s="1">
        <f>IF(MOD(A88,30)=0,ROUNDDOWN(C87*0.2,0)*18,0)</f>
        <v>0</v>
      </c>
      <c r="J88" s="2">
        <f t="shared" si="8"/>
        <v>94.640000000000015</v>
      </c>
      <c r="K88" s="2">
        <f>SUM(J$2:J88)</f>
        <v>5317.6000000000022</v>
      </c>
      <c r="L88" s="2">
        <f t="shared" si="9"/>
        <v>69.16</v>
      </c>
    </row>
    <row r="89" spans="1:12" x14ac:dyDescent="0.25">
      <c r="A89">
        <v>88</v>
      </c>
      <c r="B89" t="s">
        <v>5</v>
      </c>
      <c r="C89">
        <f t="shared" si="10"/>
        <v>180</v>
      </c>
      <c r="D89">
        <f t="shared" si="11"/>
        <v>180</v>
      </c>
      <c r="E89">
        <f>IF(NOT(B89="niedziela"),C89,0)</f>
        <v>180</v>
      </c>
      <c r="F89" s="1">
        <f t="shared" si="12"/>
        <v>162</v>
      </c>
      <c r="G89">
        <f t="shared" si="7"/>
        <v>36</v>
      </c>
      <c r="H89" s="1">
        <f t="shared" si="13"/>
        <v>68.399999999999991</v>
      </c>
      <c r="I89" s="1">
        <f>IF(MOD(A89,30)=0,ROUNDDOWN(C88*0.2,0)*18,0)</f>
        <v>0</v>
      </c>
      <c r="J89" s="2">
        <f t="shared" si="8"/>
        <v>93.600000000000009</v>
      </c>
      <c r="K89" s="2">
        <f>SUM(J$2:J89)</f>
        <v>5411.2000000000025</v>
      </c>
      <c r="L89" s="2">
        <f t="shared" si="9"/>
        <v>68.399999999999991</v>
      </c>
    </row>
    <row r="90" spans="1:12" x14ac:dyDescent="0.25">
      <c r="A90">
        <v>89</v>
      </c>
      <c r="B90" t="s">
        <v>6</v>
      </c>
      <c r="C90">
        <f t="shared" si="10"/>
        <v>180</v>
      </c>
      <c r="D90">
        <f t="shared" si="11"/>
        <v>178</v>
      </c>
      <c r="E90">
        <f>IF(NOT(B90="niedziela"),C90,0)</f>
        <v>180</v>
      </c>
      <c r="F90" s="1">
        <f t="shared" si="12"/>
        <v>162</v>
      </c>
      <c r="G90">
        <f t="shared" ref="G90:G153" si="14">C90*0.2</f>
        <v>36</v>
      </c>
      <c r="H90" s="1">
        <f t="shared" si="13"/>
        <v>68.399999999999991</v>
      </c>
      <c r="I90" s="1">
        <f>IF(MOD(A90,30)=0,ROUNDDOWN(C89*0.2,0)*18,0)</f>
        <v>0</v>
      </c>
      <c r="J90" s="2">
        <f t="shared" si="8"/>
        <v>93.600000000000009</v>
      </c>
      <c r="K90" s="2">
        <f>SUM(J$2:J90)</f>
        <v>5504.8000000000029</v>
      </c>
      <c r="L90" s="2">
        <f t="shared" si="9"/>
        <v>68.399999999999991</v>
      </c>
    </row>
    <row r="91" spans="1:12" x14ac:dyDescent="0.25">
      <c r="A91">
        <v>90</v>
      </c>
      <c r="B91" t="s">
        <v>7</v>
      </c>
      <c r="C91">
        <f t="shared" si="10"/>
        <v>213</v>
      </c>
      <c r="D91">
        <f t="shared" si="11"/>
        <v>213</v>
      </c>
      <c r="E91">
        <f>IF(NOT(B91="niedziela"),C91,0)</f>
        <v>213</v>
      </c>
      <c r="F91" s="1">
        <f t="shared" si="12"/>
        <v>191.70000000000002</v>
      </c>
      <c r="G91">
        <f t="shared" si="14"/>
        <v>42.6</v>
      </c>
      <c r="H91" s="1">
        <f t="shared" si="13"/>
        <v>80.94</v>
      </c>
      <c r="I91" s="1">
        <f>IF(MOD(A91,30)=0,ROUNDDOWN(C90*0.2,0)*18,0)</f>
        <v>648</v>
      </c>
      <c r="J91" s="2">
        <f t="shared" si="8"/>
        <v>-537.24</v>
      </c>
      <c r="K91" s="2">
        <f>SUM(J$2:J91)</f>
        <v>4967.5600000000031</v>
      </c>
      <c r="L91" s="2">
        <f t="shared" si="9"/>
        <v>728.94</v>
      </c>
    </row>
    <row r="92" spans="1:12" x14ac:dyDescent="0.25">
      <c r="A92">
        <v>91</v>
      </c>
      <c r="B92" t="s">
        <v>8</v>
      </c>
      <c r="C92">
        <f t="shared" si="10"/>
        <v>213</v>
      </c>
      <c r="D92">
        <f t="shared" si="11"/>
        <v>211</v>
      </c>
      <c r="E92">
        <f>IF(NOT(B92="niedziela"),C92,0)</f>
        <v>0</v>
      </c>
      <c r="F92" s="1">
        <f t="shared" si="12"/>
        <v>0</v>
      </c>
      <c r="G92">
        <f t="shared" si="14"/>
        <v>42.6</v>
      </c>
      <c r="H92" s="1">
        <f t="shared" si="13"/>
        <v>80.94</v>
      </c>
      <c r="I92" s="1">
        <f>IF(MOD(A92,30)=0,ROUNDDOWN(C91*0.2,0)*18,0)</f>
        <v>0</v>
      </c>
      <c r="J92" s="2">
        <f t="shared" si="8"/>
        <v>-80.94</v>
      </c>
      <c r="K92" s="2">
        <f>SUM(J$2:J92)</f>
        <v>4886.6200000000035</v>
      </c>
      <c r="L92" s="2">
        <f t="shared" si="9"/>
        <v>80.94</v>
      </c>
    </row>
    <row r="93" spans="1:12" x14ac:dyDescent="0.25">
      <c r="A93">
        <v>92</v>
      </c>
      <c r="B93" t="s">
        <v>2</v>
      </c>
      <c r="C93">
        <f t="shared" si="10"/>
        <v>211</v>
      </c>
      <c r="D93">
        <f t="shared" si="11"/>
        <v>211</v>
      </c>
      <c r="E93">
        <f>IF(NOT(B93="niedziela"),C93,0)</f>
        <v>211</v>
      </c>
      <c r="F93" s="1">
        <f t="shared" si="12"/>
        <v>189.9</v>
      </c>
      <c r="G93">
        <f t="shared" si="14"/>
        <v>42.2</v>
      </c>
      <c r="H93" s="1">
        <f t="shared" si="13"/>
        <v>80.180000000000007</v>
      </c>
      <c r="I93" s="1">
        <f>IF(MOD(A93,30)=0,ROUNDDOWN(C92*0.2,0)*18,0)</f>
        <v>0</v>
      </c>
      <c r="J93" s="2">
        <f t="shared" si="8"/>
        <v>109.72</v>
      </c>
      <c r="K93" s="2">
        <f>SUM(J$2:J93)</f>
        <v>4996.3400000000038</v>
      </c>
      <c r="L93" s="2">
        <f t="shared" si="9"/>
        <v>80.180000000000007</v>
      </c>
    </row>
    <row r="94" spans="1:12" x14ac:dyDescent="0.25">
      <c r="A94">
        <v>93</v>
      </c>
      <c r="B94" t="s">
        <v>3</v>
      </c>
      <c r="C94">
        <f t="shared" si="10"/>
        <v>211</v>
      </c>
      <c r="D94">
        <f t="shared" si="11"/>
        <v>209</v>
      </c>
      <c r="E94">
        <f>IF(NOT(B94="niedziela"),C94,0)</f>
        <v>211</v>
      </c>
      <c r="F94" s="1">
        <f t="shared" si="12"/>
        <v>189.9</v>
      </c>
      <c r="G94">
        <f t="shared" si="14"/>
        <v>42.2</v>
      </c>
      <c r="H94" s="1">
        <f t="shared" si="13"/>
        <v>80.180000000000007</v>
      </c>
      <c r="I94" s="1">
        <f>IF(MOD(A94,30)=0,ROUNDDOWN(C93*0.2,0)*18,0)</f>
        <v>0</v>
      </c>
      <c r="J94" s="2">
        <f t="shared" si="8"/>
        <v>109.72</v>
      </c>
      <c r="K94" s="2">
        <f>SUM(J$2:J94)</f>
        <v>5106.060000000004</v>
      </c>
      <c r="L94" s="2">
        <f t="shared" si="9"/>
        <v>80.180000000000007</v>
      </c>
    </row>
    <row r="95" spans="1:12" x14ac:dyDescent="0.25">
      <c r="A95">
        <v>94</v>
      </c>
      <c r="B95" t="s">
        <v>4</v>
      </c>
      <c r="C95">
        <f t="shared" si="10"/>
        <v>209</v>
      </c>
      <c r="D95">
        <f t="shared" si="11"/>
        <v>209</v>
      </c>
      <c r="E95">
        <f>IF(NOT(B95="niedziela"),C95,0)</f>
        <v>209</v>
      </c>
      <c r="F95" s="1">
        <f t="shared" si="12"/>
        <v>188.1</v>
      </c>
      <c r="G95">
        <f t="shared" si="14"/>
        <v>41.800000000000004</v>
      </c>
      <c r="H95" s="1">
        <f t="shared" si="13"/>
        <v>79.42</v>
      </c>
      <c r="I95" s="1">
        <f>IF(MOD(A95,30)=0,ROUNDDOWN(C94*0.2,0)*18,0)</f>
        <v>0</v>
      </c>
      <c r="J95" s="2">
        <f t="shared" si="8"/>
        <v>108.67999999999999</v>
      </c>
      <c r="K95" s="2">
        <f>SUM(J$2:J95)</f>
        <v>5214.7400000000043</v>
      </c>
      <c r="L95" s="2">
        <f t="shared" si="9"/>
        <v>79.42</v>
      </c>
    </row>
    <row r="96" spans="1:12" x14ac:dyDescent="0.25">
      <c r="A96">
        <v>95</v>
      </c>
      <c r="B96" t="s">
        <v>5</v>
      </c>
      <c r="C96">
        <f t="shared" si="10"/>
        <v>209</v>
      </c>
      <c r="D96">
        <f t="shared" si="11"/>
        <v>207</v>
      </c>
      <c r="E96">
        <f>IF(NOT(B96="niedziela"),C96,0)</f>
        <v>209</v>
      </c>
      <c r="F96" s="1">
        <f t="shared" si="12"/>
        <v>188.1</v>
      </c>
      <c r="G96">
        <f t="shared" si="14"/>
        <v>41.800000000000004</v>
      </c>
      <c r="H96" s="1">
        <f t="shared" si="13"/>
        <v>79.42</v>
      </c>
      <c r="I96" s="1">
        <f>IF(MOD(A96,30)=0,ROUNDDOWN(C95*0.2,0)*18,0)</f>
        <v>0</v>
      </c>
      <c r="J96" s="2">
        <f t="shared" si="8"/>
        <v>108.67999999999999</v>
      </c>
      <c r="K96" s="2">
        <f>SUM(J$2:J96)</f>
        <v>5323.4200000000046</v>
      </c>
      <c r="L96" s="2">
        <f t="shared" si="9"/>
        <v>79.42</v>
      </c>
    </row>
    <row r="97" spans="1:12" x14ac:dyDescent="0.25">
      <c r="A97">
        <v>96</v>
      </c>
      <c r="B97" t="s">
        <v>6</v>
      </c>
      <c r="C97">
        <f t="shared" si="10"/>
        <v>207</v>
      </c>
      <c r="D97">
        <f t="shared" si="11"/>
        <v>207</v>
      </c>
      <c r="E97">
        <f>IF(NOT(B97="niedziela"),C97,0)</f>
        <v>207</v>
      </c>
      <c r="F97" s="1">
        <f t="shared" si="12"/>
        <v>186.3</v>
      </c>
      <c r="G97">
        <f t="shared" si="14"/>
        <v>41.400000000000006</v>
      </c>
      <c r="H97" s="1">
        <f t="shared" si="13"/>
        <v>78.660000000000011</v>
      </c>
      <c r="I97" s="1">
        <f>IF(MOD(A97,30)=0,ROUNDDOWN(C96*0.2,0)*18,0)</f>
        <v>0</v>
      </c>
      <c r="J97" s="2">
        <f t="shared" si="8"/>
        <v>107.64</v>
      </c>
      <c r="K97" s="2">
        <f>SUM(J$2:J97)</f>
        <v>5431.0600000000049</v>
      </c>
      <c r="L97" s="2">
        <f t="shared" si="9"/>
        <v>78.660000000000011</v>
      </c>
    </row>
    <row r="98" spans="1:12" x14ac:dyDescent="0.25">
      <c r="A98">
        <v>97</v>
      </c>
      <c r="B98" t="s">
        <v>7</v>
      </c>
      <c r="C98">
        <f t="shared" si="10"/>
        <v>207</v>
      </c>
      <c r="D98">
        <f t="shared" si="11"/>
        <v>205</v>
      </c>
      <c r="E98">
        <f>IF(NOT(B98="niedziela"),C98,0)</f>
        <v>207</v>
      </c>
      <c r="F98" s="1">
        <f t="shared" si="12"/>
        <v>186.3</v>
      </c>
      <c r="G98">
        <f t="shared" si="14"/>
        <v>41.400000000000006</v>
      </c>
      <c r="H98" s="1">
        <f t="shared" si="13"/>
        <v>78.660000000000011</v>
      </c>
      <c r="I98" s="1">
        <f>IF(MOD(A98,30)=0,ROUNDDOWN(C97*0.2,0)*18,0)</f>
        <v>0</v>
      </c>
      <c r="J98" s="2">
        <f t="shared" si="8"/>
        <v>107.64</v>
      </c>
      <c r="K98" s="2">
        <f>SUM(J$2:J98)</f>
        <v>5538.7000000000053</v>
      </c>
      <c r="L98" s="2">
        <f t="shared" si="9"/>
        <v>78.660000000000011</v>
      </c>
    </row>
    <row r="99" spans="1:12" x14ac:dyDescent="0.25">
      <c r="A99">
        <v>98</v>
      </c>
      <c r="B99" t="s">
        <v>8</v>
      </c>
      <c r="C99">
        <f t="shared" si="10"/>
        <v>205</v>
      </c>
      <c r="D99">
        <f t="shared" si="11"/>
        <v>205</v>
      </c>
      <c r="E99">
        <f>IF(NOT(B99="niedziela"),C99,0)</f>
        <v>0</v>
      </c>
      <c r="F99" s="1">
        <f t="shared" si="12"/>
        <v>0</v>
      </c>
      <c r="G99">
        <f t="shared" si="14"/>
        <v>41</v>
      </c>
      <c r="H99" s="1">
        <f t="shared" si="13"/>
        <v>77.899999999999991</v>
      </c>
      <c r="I99" s="1">
        <f>IF(MOD(A99,30)=0,ROUNDDOWN(C98*0.2,0)*18,0)</f>
        <v>0</v>
      </c>
      <c r="J99" s="2">
        <f t="shared" si="8"/>
        <v>-77.899999999999991</v>
      </c>
      <c r="K99" s="2">
        <f>SUM(J$2:J99)</f>
        <v>5460.8000000000056</v>
      </c>
      <c r="L99" s="2">
        <f t="shared" si="9"/>
        <v>77.899999999999991</v>
      </c>
    </row>
    <row r="100" spans="1:12" x14ac:dyDescent="0.25">
      <c r="A100">
        <v>99</v>
      </c>
      <c r="B100" t="s">
        <v>2</v>
      </c>
      <c r="C100">
        <f t="shared" si="10"/>
        <v>205</v>
      </c>
      <c r="D100">
        <f t="shared" si="11"/>
        <v>203</v>
      </c>
      <c r="E100">
        <f>IF(NOT(B100="niedziela"),C100,0)</f>
        <v>205</v>
      </c>
      <c r="F100" s="1">
        <f t="shared" si="12"/>
        <v>184.5</v>
      </c>
      <c r="G100">
        <f t="shared" si="14"/>
        <v>41</v>
      </c>
      <c r="H100" s="1">
        <f t="shared" si="13"/>
        <v>77.899999999999991</v>
      </c>
      <c r="I100" s="1">
        <f>IF(MOD(A100,30)=0,ROUNDDOWN(C99*0.2,0)*18,0)</f>
        <v>0</v>
      </c>
      <c r="J100" s="2">
        <f t="shared" si="8"/>
        <v>106.60000000000001</v>
      </c>
      <c r="K100" s="2">
        <f>SUM(J$2:J100)</f>
        <v>5567.400000000006</v>
      </c>
      <c r="L100" s="2">
        <f t="shared" si="9"/>
        <v>77.899999999999991</v>
      </c>
    </row>
    <row r="101" spans="1:12" x14ac:dyDescent="0.25">
      <c r="A101">
        <v>100</v>
      </c>
      <c r="B101" t="s">
        <v>3</v>
      </c>
      <c r="C101">
        <f t="shared" si="10"/>
        <v>203</v>
      </c>
      <c r="D101">
        <f t="shared" si="11"/>
        <v>203</v>
      </c>
      <c r="E101">
        <f>IF(NOT(B101="niedziela"),C101,0)</f>
        <v>203</v>
      </c>
      <c r="F101" s="1">
        <f t="shared" si="12"/>
        <v>182.70000000000002</v>
      </c>
      <c r="G101">
        <f t="shared" si="14"/>
        <v>40.6</v>
      </c>
      <c r="H101" s="1">
        <f t="shared" si="13"/>
        <v>77.14</v>
      </c>
      <c r="I101" s="1">
        <f>IF(MOD(A101,30)=0,ROUNDDOWN(C100*0.2,0)*18,0)</f>
        <v>0</v>
      </c>
      <c r="J101" s="2">
        <f t="shared" si="8"/>
        <v>105.56000000000002</v>
      </c>
      <c r="K101" s="2">
        <f>SUM(J$2:J101)</f>
        <v>5672.9600000000064</v>
      </c>
      <c r="L101" s="2">
        <f t="shared" si="9"/>
        <v>77.14</v>
      </c>
    </row>
    <row r="102" spans="1:12" x14ac:dyDescent="0.25">
      <c r="A102">
        <v>101</v>
      </c>
      <c r="B102" t="s">
        <v>4</v>
      </c>
      <c r="C102">
        <f t="shared" si="10"/>
        <v>203</v>
      </c>
      <c r="D102">
        <f t="shared" si="11"/>
        <v>201</v>
      </c>
      <c r="E102">
        <f>IF(NOT(B102="niedziela"),C102,0)</f>
        <v>203</v>
      </c>
      <c r="F102" s="1">
        <f t="shared" si="12"/>
        <v>182.70000000000002</v>
      </c>
      <c r="G102">
        <f t="shared" si="14"/>
        <v>40.6</v>
      </c>
      <c r="H102" s="1">
        <f t="shared" si="13"/>
        <v>77.14</v>
      </c>
      <c r="I102" s="1">
        <f>IF(MOD(A102,30)=0,ROUNDDOWN(C101*0.2,0)*18,0)</f>
        <v>0</v>
      </c>
      <c r="J102" s="2">
        <f t="shared" si="8"/>
        <v>105.56000000000002</v>
      </c>
      <c r="K102" s="2">
        <f>SUM(J$2:J102)</f>
        <v>5778.5200000000068</v>
      </c>
      <c r="L102" s="2">
        <f t="shared" si="9"/>
        <v>77.14</v>
      </c>
    </row>
    <row r="103" spans="1:12" x14ac:dyDescent="0.25">
      <c r="A103">
        <v>102</v>
      </c>
      <c r="B103" t="s">
        <v>5</v>
      </c>
      <c r="C103">
        <f t="shared" si="10"/>
        <v>201</v>
      </c>
      <c r="D103">
        <f t="shared" si="11"/>
        <v>201</v>
      </c>
      <c r="E103">
        <f>IF(NOT(B103="niedziela"),C103,0)</f>
        <v>201</v>
      </c>
      <c r="F103" s="1">
        <f t="shared" si="12"/>
        <v>180.9</v>
      </c>
      <c r="G103">
        <f t="shared" si="14"/>
        <v>40.200000000000003</v>
      </c>
      <c r="H103" s="1">
        <f t="shared" si="13"/>
        <v>76.38</v>
      </c>
      <c r="I103" s="1">
        <f>IF(MOD(A103,30)=0,ROUNDDOWN(C102*0.2,0)*18,0)</f>
        <v>0</v>
      </c>
      <c r="J103" s="2">
        <f t="shared" si="8"/>
        <v>104.52000000000001</v>
      </c>
      <c r="K103" s="2">
        <f>SUM(J$2:J103)</f>
        <v>5883.0400000000072</v>
      </c>
      <c r="L103" s="2">
        <f t="shared" si="9"/>
        <v>76.38</v>
      </c>
    </row>
    <row r="104" spans="1:12" x14ac:dyDescent="0.25">
      <c r="A104">
        <v>103</v>
      </c>
      <c r="B104" t="s">
        <v>6</v>
      </c>
      <c r="C104">
        <f t="shared" si="10"/>
        <v>201</v>
      </c>
      <c r="D104">
        <f t="shared" si="11"/>
        <v>199</v>
      </c>
      <c r="E104">
        <f>IF(NOT(B104="niedziela"),C104,0)</f>
        <v>201</v>
      </c>
      <c r="F104" s="1">
        <f t="shared" si="12"/>
        <v>180.9</v>
      </c>
      <c r="G104">
        <f t="shared" si="14"/>
        <v>40.200000000000003</v>
      </c>
      <c r="H104" s="1">
        <f t="shared" si="13"/>
        <v>76.38</v>
      </c>
      <c r="I104" s="1">
        <f>IF(MOD(A104,30)=0,ROUNDDOWN(C103*0.2,0)*18,0)</f>
        <v>0</v>
      </c>
      <c r="J104" s="2">
        <f t="shared" si="8"/>
        <v>104.52000000000001</v>
      </c>
      <c r="K104" s="2">
        <f>SUM(J$2:J104)</f>
        <v>5987.5600000000077</v>
      </c>
      <c r="L104" s="2">
        <f t="shared" si="9"/>
        <v>76.38</v>
      </c>
    </row>
    <row r="105" spans="1:12" x14ac:dyDescent="0.25">
      <c r="A105">
        <v>104</v>
      </c>
      <c r="B105" t="s">
        <v>7</v>
      </c>
      <c r="C105">
        <f t="shared" si="10"/>
        <v>199</v>
      </c>
      <c r="D105">
        <f t="shared" si="11"/>
        <v>199</v>
      </c>
      <c r="E105">
        <f>IF(NOT(B105="niedziela"),C105,0)</f>
        <v>199</v>
      </c>
      <c r="F105" s="1">
        <f t="shared" si="12"/>
        <v>179.1</v>
      </c>
      <c r="G105">
        <f t="shared" si="14"/>
        <v>39.800000000000004</v>
      </c>
      <c r="H105" s="1">
        <f t="shared" si="13"/>
        <v>75.62</v>
      </c>
      <c r="I105" s="1">
        <f>IF(MOD(A105,30)=0,ROUNDDOWN(C104*0.2,0)*18,0)</f>
        <v>0</v>
      </c>
      <c r="J105" s="2">
        <f t="shared" si="8"/>
        <v>103.47999999999999</v>
      </c>
      <c r="K105" s="2">
        <f>SUM(J$2:J105)</f>
        <v>6091.0400000000072</v>
      </c>
      <c r="L105" s="2">
        <f t="shared" si="9"/>
        <v>75.62</v>
      </c>
    </row>
    <row r="106" spans="1:12" x14ac:dyDescent="0.25">
      <c r="A106">
        <v>105</v>
      </c>
      <c r="B106" t="s">
        <v>8</v>
      </c>
      <c r="C106">
        <f t="shared" si="10"/>
        <v>199</v>
      </c>
      <c r="D106">
        <f t="shared" si="11"/>
        <v>197</v>
      </c>
      <c r="E106">
        <f>IF(NOT(B106="niedziela"),C106,0)</f>
        <v>0</v>
      </c>
      <c r="F106" s="1">
        <f t="shared" si="12"/>
        <v>0</v>
      </c>
      <c r="G106">
        <f t="shared" si="14"/>
        <v>39.800000000000004</v>
      </c>
      <c r="H106" s="1">
        <f t="shared" si="13"/>
        <v>75.62</v>
      </c>
      <c r="I106" s="1">
        <f>IF(MOD(A106,30)=0,ROUNDDOWN(C105*0.2,0)*18,0)</f>
        <v>0</v>
      </c>
      <c r="J106" s="2">
        <f t="shared" si="8"/>
        <v>-75.62</v>
      </c>
      <c r="K106" s="2">
        <f>SUM(J$2:J106)</f>
        <v>6015.4200000000073</v>
      </c>
      <c r="L106" s="2">
        <f t="shared" si="9"/>
        <v>75.62</v>
      </c>
    </row>
    <row r="107" spans="1:12" x14ac:dyDescent="0.25">
      <c r="A107">
        <v>106</v>
      </c>
      <c r="B107" t="s">
        <v>2</v>
      </c>
      <c r="C107">
        <f t="shared" si="10"/>
        <v>197</v>
      </c>
      <c r="D107">
        <f t="shared" si="11"/>
        <v>197</v>
      </c>
      <c r="E107">
        <f>IF(NOT(B107="niedziela"),C107,0)</f>
        <v>197</v>
      </c>
      <c r="F107" s="1">
        <f t="shared" si="12"/>
        <v>177.3</v>
      </c>
      <c r="G107">
        <f t="shared" si="14"/>
        <v>39.400000000000006</v>
      </c>
      <c r="H107" s="1">
        <f t="shared" si="13"/>
        <v>74.860000000000014</v>
      </c>
      <c r="I107" s="1">
        <f>IF(MOD(A107,30)=0,ROUNDDOWN(C106*0.2,0)*18,0)</f>
        <v>0</v>
      </c>
      <c r="J107" s="2">
        <f t="shared" si="8"/>
        <v>102.44</v>
      </c>
      <c r="K107" s="2">
        <f>SUM(J$2:J107)</f>
        <v>6117.8600000000069</v>
      </c>
      <c r="L107" s="2">
        <f t="shared" si="9"/>
        <v>74.860000000000014</v>
      </c>
    </row>
    <row r="108" spans="1:12" x14ac:dyDescent="0.25">
      <c r="A108">
        <v>107</v>
      </c>
      <c r="B108" t="s">
        <v>3</v>
      </c>
      <c r="C108">
        <f t="shared" si="10"/>
        <v>197</v>
      </c>
      <c r="D108">
        <f t="shared" si="11"/>
        <v>195</v>
      </c>
      <c r="E108">
        <f>IF(NOT(B108="niedziela"),C108,0)</f>
        <v>197</v>
      </c>
      <c r="F108" s="1">
        <f t="shared" si="12"/>
        <v>177.3</v>
      </c>
      <c r="G108">
        <f t="shared" si="14"/>
        <v>39.400000000000006</v>
      </c>
      <c r="H108" s="1">
        <f t="shared" si="13"/>
        <v>74.860000000000014</v>
      </c>
      <c r="I108" s="1">
        <f>IF(MOD(A108,30)=0,ROUNDDOWN(C107*0.2,0)*18,0)</f>
        <v>0</v>
      </c>
      <c r="J108" s="2">
        <f t="shared" si="8"/>
        <v>102.44</v>
      </c>
      <c r="K108" s="2">
        <f>SUM(J$2:J108)</f>
        <v>6220.3000000000065</v>
      </c>
      <c r="L108" s="2">
        <f t="shared" si="9"/>
        <v>74.860000000000014</v>
      </c>
    </row>
    <row r="109" spans="1:12" x14ac:dyDescent="0.25">
      <c r="A109">
        <v>108</v>
      </c>
      <c r="B109" t="s">
        <v>4</v>
      </c>
      <c r="C109">
        <f t="shared" si="10"/>
        <v>195</v>
      </c>
      <c r="D109">
        <f t="shared" si="11"/>
        <v>195</v>
      </c>
      <c r="E109">
        <f>IF(NOT(B109="niedziela"),C109,0)</f>
        <v>195</v>
      </c>
      <c r="F109" s="1">
        <f t="shared" si="12"/>
        <v>175.5</v>
      </c>
      <c r="G109">
        <f t="shared" si="14"/>
        <v>39</v>
      </c>
      <c r="H109" s="1">
        <f t="shared" si="13"/>
        <v>74.099999999999994</v>
      </c>
      <c r="I109" s="1">
        <f>IF(MOD(A109,30)=0,ROUNDDOWN(C108*0.2,0)*18,0)</f>
        <v>0</v>
      </c>
      <c r="J109" s="2">
        <f t="shared" si="8"/>
        <v>101.4</v>
      </c>
      <c r="K109" s="2">
        <f>SUM(J$2:J109)</f>
        <v>6321.7000000000062</v>
      </c>
      <c r="L109" s="2">
        <f t="shared" si="9"/>
        <v>74.099999999999994</v>
      </c>
    </row>
    <row r="110" spans="1:12" x14ac:dyDescent="0.25">
      <c r="A110">
        <v>109</v>
      </c>
      <c r="B110" t="s">
        <v>5</v>
      </c>
      <c r="C110">
        <f t="shared" si="10"/>
        <v>195</v>
      </c>
      <c r="D110">
        <f t="shared" si="11"/>
        <v>193</v>
      </c>
      <c r="E110">
        <f>IF(NOT(B110="niedziela"),C110,0)</f>
        <v>195</v>
      </c>
      <c r="F110" s="1">
        <f t="shared" si="12"/>
        <v>175.5</v>
      </c>
      <c r="G110">
        <f t="shared" si="14"/>
        <v>39</v>
      </c>
      <c r="H110" s="1">
        <f t="shared" si="13"/>
        <v>74.099999999999994</v>
      </c>
      <c r="I110" s="1">
        <f>IF(MOD(A110,30)=0,ROUNDDOWN(C109*0.2,0)*18,0)</f>
        <v>0</v>
      </c>
      <c r="J110" s="2">
        <f t="shared" si="8"/>
        <v>101.4</v>
      </c>
      <c r="K110" s="2">
        <f>SUM(J$2:J110)</f>
        <v>6423.1000000000058</v>
      </c>
      <c r="L110" s="2">
        <f t="shared" si="9"/>
        <v>74.099999999999994</v>
      </c>
    </row>
    <row r="111" spans="1:12" x14ac:dyDescent="0.25">
      <c r="A111">
        <v>110</v>
      </c>
      <c r="B111" t="s">
        <v>6</v>
      </c>
      <c r="C111">
        <f t="shared" si="10"/>
        <v>193</v>
      </c>
      <c r="D111">
        <f t="shared" si="11"/>
        <v>193</v>
      </c>
      <c r="E111">
        <f>IF(NOT(B111="niedziela"),C111,0)</f>
        <v>193</v>
      </c>
      <c r="F111" s="1">
        <f t="shared" si="12"/>
        <v>173.70000000000002</v>
      </c>
      <c r="G111">
        <f t="shared" si="14"/>
        <v>38.6</v>
      </c>
      <c r="H111" s="1">
        <f t="shared" si="13"/>
        <v>73.34</v>
      </c>
      <c r="I111" s="1">
        <f>IF(MOD(A111,30)=0,ROUNDDOWN(C110*0.2,0)*18,0)</f>
        <v>0</v>
      </c>
      <c r="J111" s="2">
        <f t="shared" si="8"/>
        <v>100.36000000000001</v>
      </c>
      <c r="K111" s="2">
        <f>SUM(J$2:J111)</f>
        <v>6523.4600000000055</v>
      </c>
      <c r="L111" s="2">
        <f t="shared" si="9"/>
        <v>73.34</v>
      </c>
    </row>
    <row r="112" spans="1:12" x14ac:dyDescent="0.25">
      <c r="A112">
        <v>111</v>
      </c>
      <c r="B112" t="s">
        <v>7</v>
      </c>
      <c r="C112">
        <f t="shared" si="10"/>
        <v>193</v>
      </c>
      <c r="D112">
        <f t="shared" si="11"/>
        <v>191</v>
      </c>
      <c r="E112">
        <f>IF(NOT(B112="niedziela"),C112,0)</f>
        <v>193</v>
      </c>
      <c r="F112" s="1">
        <f t="shared" si="12"/>
        <v>173.70000000000002</v>
      </c>
      <c r="G112">
        <f t="shared" si="14"/>
        <v>38.6</v>
      </c>
      <c r="H112" s="1">
        <f t="shared" si="13"/>
        <v>73.34</v>
      </c>
      <c r="I112" s="1">
        <f>IF(MOD(A112,30)=0,ROUNDDOWN(C111*0.2,0)*18,0)</f>
        <v>0</v>
      </c>
      <c r="J112" s="2">
        <f t="shared" si="8"/>
        <v>100.36000000000001</v>
      </c>
      <c r="K112" s="2">
        <f>SUM(J$2:J112)</f>
        <v>6623.8200000000052</v>
      </c>
      <c r="L112" s="2">
        <f t="shared" si="9"/>
        <v>73.34</v>
      </c>
    </row>
    <row r="113" spans="1:12" x14ac:dyDescent="0.25">
      <c r="A113">
        <v>112</v>
      </c>
      <c r="B113" t="s">
        <v>8</v>
      </c>
      <c r="C113">
        <f t="shared" si="10"/>
        <v>191</v>
      </c>
      <c r="D113">
        <f t="shared" si="11"/>
        <v>191</v>
      </c>
      <c r="E113">
        <f>IF(NOT(B113="niedziela"),C113,0)</f>
        <v>0</v>
      </c>
      <c r="F113" s="1">
        <f t="shared" si="12"/>
        <v>0</v>
      </c>
      <c r="G113">
        <f t="shared" si="14"/>
        <v>38.200000000000003</v>
      </c>
      <c r="H113" s="1">
        <f t="shared" si="13"/>
        <v>72.58</v>
      </c>
      <c r="I113" s="1">
        <f>IF(MOD(A113,30)=0,ROUNDDOWN(C112*0.2,0)*18,0)</f>
        <v>0</v>
      </c>
      <c r="J113" s="2">
        <f t="shared" si="8"/>
        <v>-72.58</v>
      </c>
      <c r="K113" s="2">
        <f>SUM(J$2:J113)</f>
        <v>6551.2400000000052</v>
      </c>
      <c r="L113" s="2">
        <f t="shared" si="9"/>
        <v>72.58</v>
      </c>
    </row>
    <row r="114" spans="1:12" x14ac:dyDescent="0.25">
      <c r="A114">
        <v>113</v>
      </c>
      <c r="B114" t="s">
        <v>2</v>
      </c>
      <c r="C114">
        <f t="shared" si="10"/>
        <v>191</v>
      </c>
      <c r="D114">
        <f t="shared" si="11"/>
        <v>189</v>
      </c>
      <c r="E114">
        <f>IF(NOT(B114="niedziela"),C114,0)</f>
        <v>191</v>
      </c>
      <c r="F114" s="1">
        <f t="shared" si="12"/>
        <v>171.9</v>
      </c>
      <c r="G114">
        <f t="shared" si="14"/>
        <v>38.200000000000003</v>
      </c>
      <c r="H114" s="1">
        <f t="shared" si="13"/>
        <v>72.58</v>
      </c>
      <c r="I114" s="1">
        <f>IF(MOD(A114,30)=0,ROUNDDOWN(C113*0.2,0)*18,0)</f>
        <v>0</v>
      </c>
      <c r="J114" s="2">
        <f t="shared" si="8"/>
        <v>99.320000000000007</v>
      </c>
      <c r="K114" s="2">
        <f>SUM(J$2:J114)</f>
        <v>6650.5600000000049</v>
      </c>
      <c r="L114" s="2">
        <f t="shared" si="9"/>
        <v>72.58</v>
      </c>
    </row>
    <row r="115" spans="1:12" x14ac:dyDescent="0.25">
      <c r="A115">
        <v>114</v>
      </c>
      <c r="B115" t="s">
        <v>3</v>
      </c>
      <c r="C115">
        <f t="shared" si="10"/>
        <v>189</v>
      </c>
      <c r="D115">
        <f t="shared" si="11"/>
        <v>189</v>
      </c>
      <c r="E115">
        <f>IF(NOT(B115="niedziela"),C115,0)</f>
        <v>189</v>
      </c>
      <c r="F115" s="1">
        <f t="shared" si="12"/>
        <v>170.1</v>
      </c>
      <c r="G115">
        <f t="shared" si="14"/>
        <v>37.800000000000004</v>
      </c>
      <c r="H115" s="1">
        <f t="shared" si="13"/>
        <v>71.820000000000007</v>
      </c>
      <c r="I115" s="1">
        <f>IF(MOD(A115,30)=0,ROUNDDOWN(C114*0.2,0)*18,0)</f>
        <v>0</v>
      </c>
      <c r="J115" s="2">
        <f t="shared" si="8"/>
        <v>98.279999999999987</v>
      </c>
      <c r="K115" s="2">
        <f>SUM(J$2:J115)</f>
        <v>6748.8400000000047</v>
      </c>
      <c r="L115" s="2">
        <f t="shared" si="9"/>
        <v>71.820000000000007</v>
      </c>
    </row>
    <row r="116" spans="1:12" x14ac:dyDescent="0.25">
      <c r="A116">
        <v>115</v>
      </c>
      <c r="B116" t="s">
        <v>4</v>
      </c>
      <c r="C116">
        <f t="shared" si="10"/>
        <v>189</v>
      </c>
      <c r="D116">
        <f t="shared" si="11"/>
        <v>187</v>
      </c>
      <c r="E116">
        <f>IF(NOT(B116="niedziela"),C116,0)</f>
        <v>189</v>
      </c>
      <c r="F116" s="1">
        <f t="shared" si="12"/>
        <v>170.1</v>
      </c>
      <c r="G116">
        <f t="shared" si="14"/>
        <v>37.800000000000004</v>
      </c>
      <c r="H116" s="1">
        <f t="shared" si="13"/>
        <v>71.820000000000007</v>
      </c>
      <c r="I116" s="1">
        <f>IF(MOD(A116,30)=0,ROUNDDOWN(C115*0.2,0)*18,0)</f>
        <v>0</v>
      </c>
      <c r="J116" s="2">
        <f t="shared" si="8"/>
        <v>98.279999999999987</v>
      </c>
      <c r="K116" s="2">
        <f>SUM(J$2:J116)</f>
        <v>6847.1200000000044</v>
      </c>
      <c r="L116" s="2">
        <f t="shared" si="9"/>
        <v>71.820000000000007</v>
      </c>
    </row>
    <row r="117" spans="1:12" x14ac:dyDescent="0.25">
      <c r="A117">
        <v>116</v>
      </c>
      <c r="B117" t="s">
        <v>5</v>
      </c>
      <c r="C117">
        <f t="shared" si="10"/>
        <v>187</v>
      </c>
      <c r="D117">
        <f t="shared" si="11"/>
        <v>187</v>
      </c>
      <c r="E117">
        <f>IF(NOT(B117="niedziela"),C117,0)</f>
        <v>187</v>
      </c>
      <c r="F117" s="1">
        <f t="shared" si="12"/>
        <v>168.3</v>
      </c>
      <c r="G117">
        <f t="shared" si="14"/>
        <v>37.4</v>
      </c>
      <c r="H117" s="1">
        <f t="shared" si="13"/>
        <v>71.059999999999988</v>
      </c>
      <c r="I117" s="1">
        <f>IF(MOD(A117,30)=0,ROUNDDOWN(C116*0.2,0)*18,0)</f>
        <v>0</v>
      </c>
      <c r="J117" s="2">
        <f t="shared" si="8"/>
        <v>97.240000000000023</v>
      </c>
      <c r="K117" s="2">
        <f>SUM(J$2:J117)</f>
        <v>6944.3600000000042</v>
      </c>
      <c r="L117" s="2">
        <f t="shared" si="9"/>
        <v>71.059999999999988</v>
      </c>
    </row>
    <row r="118" spans="1:12" x14ac:dyDescent="0.25">
      <c r="A118">
        <v>117</v>
      </c>
      <c r="B118" t="s">
        <v>6</v>
      </c>
      <c r="C118">
        <f t="shared" si="10"/>
        <v>187</v>
      </c>
      <c r="D118">
        <f t="shared" si="11"/>
        <v>185</v>
      </c>
      <c r="E118">
        <f>IF(NOT(B118="niedziela"),C118,0)</f>
        <v>187</v>
      </c>
      <c r="F118" s="1">
        <f t="shared" si="12"/>
        <v>168.3</v>
      </c>
      <c r="G118">
        <f t="shared" si="14"/>
        <v>37.4</v>
      </c>
      <c r="H118" s="1">
        <f t="shared" si="13"/>
        <v>71.059999999999988</v>
      </c>
      <c r="I118" s="1">
        <f>IF(MOD(A118,30)=0,ROUNDDOWN(C117*0.2,0)*18,0)</f>
        <v>0</v>
      </c>
      <c r="J118" s="2">
        <f t="shared" si="8"/>
        <v>97.240000000000023</v>
      </c>
      <c r="K118" s="2">
        <f>SUM(J$2:J118)</f>
        <v>7041.600000000004</v>
      </c>
      <c r="L118" s="2">
        <f t="shared" si="9"/>
        <v>71.059999999999988</v>
      </c>
    </row>
    <row r="119" spans="1:12" x14ac:dyDescent="0.25">
      <c r="A119">
        <v>118</v>
      </c>
      <c r="B119" t="s">
        <v>7</v>
      </c>
      <c r="C119">
        <f t="shared" si="10"/>
        <v>185</v>
      </c>
      <c r="D119">
        <f t="shared" si="11"/>
        <v>185</v>
      </c>
      <c r="E119">
        <f>IF(NOT(B119="niedziela"),C119,0)</f>
        <v>185</v>
      </c>
      <c r="F119" s="1">
        <f t="shared" si="12"/>
        <v>166.5</v>
      </c>
      <c r="G119">
        <f t="shared" si="14"/>
        <v>37</v>
      </c>
      <c r="H119" s="1">
        <f t="shared" si="13"/>
        <v>70.3</v>
      </c>
      <c r="I119" s="1">
        <f>IF(MOD(A119,30)=0,ROUNDDOWN(C118*0.2,0)*18,0)</f>
        <v>0</v>
      </c>
      <c r="J119" s="2">
        <f t="shared" si="8"/>
        <v>96.2</v>
      </c>
      <c r="K119" s="2">
        <f>SUM(J$2:J119)</f>
        <v>7137.8000000000038</v>
      </c>
      <c r="L119" s="2">
        <f t="shared" si="9"/>
        <v>70.3</v>
      </c>
    </row>
    <row r="120" spans="1:12" x14ac:dyDescent="0.25">
      <c r="A120">
        <v>119</v>
      </c>
      <c r="B120" t="s">
        <v>8</v>
      </c>
      <c r="C120">
        <f t="shared" si="10"/>
        <v>185</v>
      </c>
      <c r="D120">
        <f t="shared" si="11"/>
        <v>183</v>
      </c>
      <c r="E120">
        <f>IF(NOT(B120="niedziela"),C120,0)</f>
        <v>0</v>
      </c>
      <c r="F120" s="1">
        <f t="shared" si="12"/>
        <v>0</v>
      </c>
      <c r="G120">
        <f t="shared" si="14"/>
        <v>37</v>
      </c>
      <c r="H120" s="1">
        <f t="shared" si="13"/>
        <v>70.3</v>
      </c>
      <c r="I120" s="1">
        <f>IF(MOD(A120,30)=0,ROUNDDOWN(C119*0.2,0)*18,0)</f>
        <v>0</v>
      </c>
      <c r="J120" s="2">
        <f t="shared" si="8"/>
        <v>-70.3</v>
      </c>
      <c r="K120" s="2">
        <f>SUM(J$2:J120)</f>
        <v>7067.5000000000036</v>
      </c>
      <c r="L120" s="2">
        <f t="shared" si="9"/>
        <v>70.3</v>
      </c>
    </row>
    <row r="121" spans="1:12" x14ac:dyDescent="0.25">
      <c r="A121">
        <v>120</v>
      </c>
      <c r="B121" t="s">
        <v>2</v>
      </c>
      <c r="C121">
        <f t="shared" si="10"/>
        <v>219</v>
      </c>
      <c r="D121">
        <f t="shared" si="11"/>
        <v>219</v>
      </c>
      <c r="E121">
        <f>IF(NOT(B121="niedziela"),C121,0)</f>
        <v>219</v>
      </c>
      <c r="F121" s="1">
        <f t="shared" si="12"/>
        <v>197.1</v>
      </c>
      <c r="G121">
        <f t="shared" si="14"/>
        <v>43.800000000000004</v>
      </c>
      <c r="H121" s="1">
        <f t="shared" si="13"/>
        <v>83.22</v>
      </c>
      <c r="I121" s="1">
        <f>IF(MOD(A121,30)=0,ROUNDDOWN(C120*0.2,0)*18,0)</f>
        <v>666</v>
      </c>
      <c r="J121" s="2">
        <f t="shared" si="8"/>
        <v>-552.12</v>
      </c>
      <c r="K121" s="2">
        <f>SUM(J$2:J121)</f>
        <v>6515.3800000000037</v>
      </c>
      <c r="L121" s="2">
        <f t="shared" si="9"/>
        <v>749.22</v>
      </c>
    </row>
    <row r="122" spans="1:12" x14ac:dyDescent="0.25">
      <c r="A122">
        <v>121</v>
      </c>
      <c r="B122" t="s">
        <v>3</v>
      </c>
      <c r="C122">
        <f t="shared" si="10"/>
        <v>219</v>
      </c>
      <c r="D122">
        <f t="shared" si="11"/>
        <v>217</v>
      </c>
      <c r="E122">
        <f>IF(NOT(B122="niedziela"),C122,0)</f>
        <v>219</v>
      </c>
      <c r="F122" s="1">
        <f t="shared" si="12"/>
        <v>197.1</v>
      </c>
      <c r="G122">
        <f t="shared" si="14"/>
        <v>43.800000000000004</v>
      </c>
      <c r="H122" s="1">
        <f t="shared" si="13"/>
        <v>83.22</v>
      </c>
      <c r="I122" s="1">
        <f>IF(MOD(A122,30)=0,ROUNDDOWN(C121*0.2,0)*18,0)</f>
        <v>0</v>
      </c>
      <c r="J122" s="2">
        <f t="shared" si="8"/>
        <v>113.88</v>
      </c>
      <c r="K122" s="2">
        <f>SUM(J$2:J122)</f>
        <v>6629.2600000000039</v>
      </c>
      <c r="L122" s="2">
        <f t="shared" si="9"/>
        <v>83.22</v>
      </c>
    </row>
    <row r="123" spans="1:12" x14ac:dyDescent="0.25">
      <c r="A123">
        <v>122</v>
      </c>
      <c r="B123" t="s">
        <v>4</v>
      </c>
      <c r="C123">
        <f t="shared" si="10"/>
        <v>217</v>
      </c>
      <c r="D123">
        <f t="shared" si="11"/>
        <v>217</v>
      </c>
      <c r="E123">
        <f>IF(NOT(B123="niedziela"),C123,0)</f>
        <v>217</v>
      </c>
      <c r="F123" s="1">
        <f t="shared" si="12"/>
        <v>195.3</v>
      </c>
      <c r="G123">
        <f t="shared" si="14"/>
        <v>43.400000000000006</v>
      </c>
      <c r="H123" s="1">
        <f t="shared" si="13"/>
        <v>82.460000000000008</v>
      </c>
      <c r="I123" s="1">
        <f>IF(MOD(A123,30)=0,ROUNDDOWN(C122*0.2,0)*18,0)</f>
        <v>0</v>
      </c>
      <c r="J123" s="2">
        <f t="shared" si="8"/>
        <v>112.84</v>
      </c>
      <c r="K123" s="2">
        <f>SUM(J$2:J123)</f>
        <v>6742.100000000004</v>
      </c>
      <c r="L123" s="2">
        <f t="shared" si="9"/>
        <v>82.460000000000008</v>
      </c>
    </row>
    <row r="124" spans="1:12" x14ac:dyDescent="0.25">
      <c r="A124">
        <v>123</v>
      </c>
      <c r="B124" t="s">
        <v>5</v>
      </c>
      <c r="C124">
        <f t="shared" si="10"/>
        <v>217</v>
      </c>
      <c r="D124">
        <f t="shared" si="11"/>
        <v>215</v>
      </c>
      <c r="E124">
        <f>IF(NOT(B124="niedziela"),C124,0)</f>
        <v>217</v>
      </c>
      <c r="F124" s="1">
        <f t="shared" si="12"/>
        <v>195.3</v>
      </c>
      <c r="G124">
        <f t="shared" si="14"/>
        <v>43.400000000000006</v>
      </c>
      <c r="H124" s="1">
        <f t="shared" si="13"/>
        <v>82.460000000000008</v>
      </c>
      <c r="I124" s="1">
        <f>IF(MOD(A124,30)=0,ROUNDDOWN(C123*0.2,0)*18,0)</f>
        <v>0</v>
      </c>
      <c r="J124" s="2">
        <f t="shared" si="8"/>
        <v>112.84</v>
      </c>
      <c r="K124" s="2">
        <f>SUM(J$2:J124)</f>
        <v>6854.9400000000041</v>
      </c>
      <c r="L124" s="2">
        <f t="shared" si="9"/>
        <v>82.460000000000008</v>
      </c>
    </row>
    <row r="125" spans="1:12" x14ac:dyDescent="0.25">
      <c r="A125">
        <v>124</v>
      </c>
      <c r="B125" t="s">
        <v>6</v>
      </c>
      <c r="C125">
        <f t="shared" si="10"/>
        <v>215</v>
      </c>
      <c r="D125">
        <f t="shared" si="11"/>
        <v>215</v>
      </c>
      <c r="E125">
        <f>IF(NOT(B125="niedziela"),C125,0)</f>
        <v>215</v>
      </c>
      <c r="F125" s="1">
        <f t="shared" si="12"/>
        <v>193.5</v>
      </c>
      <c r="G125">
        <f t="shared" si="14"/>
        <v>43</v>
      </c>
      <c r="H125" s="1">
        <f t="shared" si="13"/>
        <v>81.7</v>
      </c>
      <c r="I125" s="1">
        <f>IF(MOD(A125,30)=0,ROUNDDOWN(C124*0.2,0)*18,0)</f>
        <v>0</v>
      </c>
      <c r="J125" s="2">
        <f t="shared" si="8"/>
        <v>111.8</v>
      </c>
      <c r="K125" s="2">
        <f>SUM(J$2:J125)</f>
        <v>6966.7400000000043</v>
      </c>
      <c r="L125" s="2">
        <f t="shared" si="9"/>
        <v>81.7</v>
      </c>
    </row>
    <row r="126" spans="1:12" x14ac:dyDescent="0.25">
      <c r="A126">
        <v>125</v>
      </c>
      <c r="B126" t="s">
        <v>7</v>
      </c>
      <c r="C126">
        <f t="shared" si="10"/>
        <v>215</v>
      </c>
      <c r="D126">
        <f t="shared" si="11"/>
        <v>213</v>
      </c>
      <c r="E126">
        <f>IF(NOT(B126="niedziela"),C126,0)</f>
        <v>215</v>
      </c>
      <c r="F126" s="1">
        <f t="shared" si="12"/>
        <v>193.5</v>
      </c>
      <c r="G126">
        <f t="shared" si="14"/>
        <v>43</v>
      </c>
      <c r="H126" s="1">
        <f t="shared" si="13"/>
        <v>81.7</v>
      </c>
      <c r="I126" s="1">
        <f>IF(MOD(A126,30)=0,ROUNDDOWN(C125*0.2,0)*18,0)</f>
        <v>0</v>
      </c>
      <c r="J126" s="2">
        <f t="shared" si="8"/>
        <v>111.8</v>
      </c>
      <c r="K126" s="2">
        <f>SUM(J$2:J126)</f>
        <v>7078.5400000000045</v>
      </c>
      <c r="L126" s="2">
        <f t="shared" si="9"/>
        <v>81.7</v>
      </c>
    </row>
    <row r="127" spans="1:12" x14ac:dyDescent="0.25">
      <c r="A127">
        <v>126</v>
      </c>
      <c r="B127" t="s">
        <v>8</v>
      </c>
      <c r="C127">
        <f t="shared" si="10"/>
        <v>213</v>
      </c>
      <c r="D127">
        <f t="shared" si="11"/>
        <v>213</v>
      </c>
      <c r="E127">
        <f>IF(NOT(B127="niedziela"),C127,0)</f>
        <v>0</v>
      </c>
      <c r="F127" s="1">
        <f t="shared" si="12"/>
        <v>0</v>
      </c>
      <c r="G127">
        <f t="shared" si="14"/>
        <v>42.6</v>
      </c>
      <c r="H127" s="1">
        <f t="shared" si="13"/>
        <v>80.94</v>
      </c>
      <c r="I127" s="1">
        <f>IF(MOD(A127,30)=0,ROUNDDOWN(C126*0.2,0)*18,0)</f>
        <v>0</v>
      </c>
      <c r="J127" s="2">
        <f t="shared" si="8"/>
        <v>-80.94</v>
      </c>
      <c r="K127" s="2">
        <f>SUM(J$2:J127)</f>
        <v>6997.6000000000049</v>
      </c>
      <c r="L127" s="2">
        <f t="shared" si="9"/>
        <v>80.94</v>
      </c>
    </row>
    <row r="128" spans="1:12" x14ac:dyDescent="0.25">
      <c r="A128">
        <v>127</v>
      </c>
      <c r="B128" t="s">
        <v>2</v>
      </c>
      <c r="C128">
        <f t="shared" si="10"/>
        <v>213</v>
      </c>
      <c r="D128">
        <f t="shared" si="11"/>
        <v>211</v>
      </c>
      <c r="E128">
        <f>IF(NOT(B128="niedziela"),C128,0)</f>
        <v>213</v>
      </c>
      <c r="F128" s="1">
        <f t="shared" si="12"/>
        <v>191.70000000000002</v>
      </c>
      <c r="G128">
        <f t="shared" si="14"/>
        <v>42.6</v>
      </c>
      <c r="H128" s="1">
        <f t="shared" si="13"/>
        <v>80.94</v>
      </c>
      <c r="I128" s="1">
        <f>IF(MOD(A128,30)=0,ROUNDDOWN(C127*0.2,0)*18,0)</f>
        <v>0</v>
      </c>
      <c r="J128" s="2">
        <f t="shared" si="8"/>
        <v>110.76000000000002</v>
      </c>
      <c r="K128" s="2">
        <f>SUM(J$2:J128)</f>
        <v>7108.3600000000051</v>
      </c>
      <c r="L128" s="2">
        <f t="shared" si="9"/>
        <v>80.94</v>
      </c>
    </row>
    <row r="129" spans="1:12" x14ac:dyDescent="0.25">
      <c r="A129">
        <v>128</v>
      </c>
      <c r="B129" t="s">
        <v>3</v>
      </c>
      <c r="C129">
        <f t="shared" si="10"/>
        <v>211</v>
      </c>
      <c r="D129">
        <f t="shared" si="11"/>
        <v>211</v>
      </c>
      <c r="E129">
        <f>IF(NOT(B129="niedziela"),C129,0)</f>
        <v>211</v>
      </c>
      <c r="F129" s="1">
        <f t="shared" si="12"/>
        <v>189.9</v>
      </c>
      <c r="G129">
        <f t="shared" si="14"/>
        <v>42.2</v>
      </c>
      <c r="H129" s="1">
        <f t="shared" si="13"/>
        <v>80.180000000000007</v>
      </c>
      <c r="I129" s="1">
        <f>IF(MOD(A129,30)=0,ROUNDDOWN(C128*0.2,0)*18,0)</f>
        <v>0</v>
      </c>
      <c r="J129" s="2">
        <f t="shared" si="8"/>
        <v>109.72</v>
      </c>
      <c r="K129" s="2">
        <f>SUM(J$2:J129)</f>
        <v>7218.0800000000054</v>
      </c>
      <c r="L129" s="2">
        <f t="shared" si="9"/>
        <v>80.180000000000007</v>
      </c>
    </row>
    <row r="130" spans="1:12" x14ac:dyDescent="0.25">
      <c r="A130">
        <v>129</v>
      </c>
      <c r="B130" t="s">
        <v>4</v>
      </c>
      <c r="C130">
        <f t="shared" si="10"/>
        <v>211</v>
      </c>
      <c r="D130">
        <f t="shared" si="11"/>
        <v>209</v>
      </c>
      <c r="E130">
        <f>IF(NOT(B130="niedziela"),C130,0)</f>
        <v>211</v>
      </c>
      <c r="F130" s="1">
        <f t="shared" si="12"/>
        <v>189.9</v>
      </c>
      <c r="G130">
        <f t="shared" si="14"/>
        <v>42.2</v>
      </c>
      <c r="H130" s="1">
        <f t="shared" si="13"/>
        <v>80.180000000000007</v>
      </c>
      <c r="I130" s="1">
        <f>IF(MOD(A130,30)=0,ROUNDDOWN(C129*0.2,0)*18,0)</f>
        <v>0</v>
      </c>
      <c r="J130" s="2">
        <f t="shared" si="8"/>
        <v>109.72</v>
      </c>
      <c r="K130" s="2">
        <f>SUM(J$2:J130)</f>
        <v>7327.8000000000056</v>
      </c>
      <c r="L130" s="2">
        <f t="shared" si="9"/>
        <v>80.180000000000007</v>
      </c>
    </row>
    <row r="131" spans="1:12" x14ac:dyDescent="0.25">
      <c r="A131">
        <v>130</v>
      </c>
      <c r="B131" t="s">
        <v>5</v>
      </c>
      <c r="C131">
        <f t="shared" si="10"/>
        <v>209</v>
      </c>
      <c r="D131">
        <f t="shared" si="11"/>
        <v>209</v>
      </c>
      <c r="E131">
        <f>IF(NOT(B131="niedziela"),C131,0)</f>
        <v>209</v>
      </c>
      <c r="F131" s="1">
        <f t="shared" si="12"/>
        <v>188.1</v>
      </c>
      <c r="G131">
        <f t="shared" si="14"/>
        <v>41.800000000000004</v>
      </c>
      <c r="H131" s="1">
        <f t="shared" si="13"/>
        <v>79.42</v>
      </c>
      <c r="I131" s="1">
        <f>IF(MOD(A131,30)=0,ROUNDDOWN(C130*0.2,0)*18,0)</f>
        <v>0</v>
      </c>
      <c r="J131" s="2">
        <f t="shared" ref="J131:J181" si="15">F131-H131-I131</f>
        <v>108.67999999999999</v>
      </c>
      <c r="K131" s="2">
        <f>SUM(J$2:J131)</f>
        <v>7436.4800000000059</v>
      </c>
      <c r="L131" s="2">
        <f t="shared" ref="L131:L181" si="16">H131+I131</f>
        <v>79.42</v>
      </c>
    </row>
    <row r="132" spans="1:12" x14ac:dyDescent="0.25">
      <c r="A132">
        <v>131</v>
      </c>
      <c r="B132" t="s">
        <v>6</v>
      </c>
      <c r="C132">
        <f t="shared" ref="C132:C181" si="17">IF(MOD(A132,30)=0,ROUNDDOWN(D131*1.2,0),D131)</f>
        <v>209</v>
      </c>
      <c r="D132">
        <f t="shared" ref="D132:D181" si="18">IF(MOD(A132,2)=1,C132-2,C132)</f>
        <v>207</v>
      </c>
      <c r="E132">
        <f>IF(NOT(B132="niedziela"),C132,0)</f>
        <v>209</v>
      </c>
      <c r="F132" s="1">
        <f t="shared" si="12"/>
        <v>188.1</v>
      </c>
      <c r="G132">
        <f t="shared" si="14"/>
        <v>41.800000000000004</v>
      </c>
      <c r="H132" s="1">
        <f t="shared" si="13"/>
        <v>79.42</v>
      </c>
      <c r="I132" s="1">
        <f>IF(MOD(A132,30)=0,ROUNDDOWN(C131*0.2,0)*18,0)</f>
        <v>0</v>
      </c>
      <c r="J132" s="2">
        <f t="shared" si="15"/>
        <v>108.67999999999999</v>
      </c>
      <c r="K132" s="2">
        <f>SUM(J$2:J132)</f>
        <v>7545.1600000000062</v>
      </c>
      <c r="L132" s="2">
        <f t="shared" si="16"/>
        <v>79.42</v>
      </c>
    </row>
    <row r="133" spans="1:12" x14ac:dyDescent="0.25">
      <c r="A133">
        <v>132</v>
      </c>
      <c r="B133" t="s">
        <v>7</v>
      </c>
      <c r="C133">
        <f t="shared" si="17"/>
        <v>207</v>
      </c>
      <c r="D133">
        <f t="shared" si="18"/>
        <v>207</v>
      </c>
      <c r="E133">
        <f>IF(NOT(B133="niedziela"),C133,0)</f>
        <v>207</v>
      </c>
      <c r="F133" s="1">
        <f t="shared" si="12"/>
        <v>186.3</v>
      </c>
      <c r="G133">
        <f t="shared" si="14"/>
        <v>41.400000000000006</v>
      </c>
      <c r="H133" s="1">
        <f t="shared" si="13"/>
        <v>78.660000000000011</v>
      </c>
      <c r="I133" s="1">
        <f>IF(MOD(A133,30)=0,ROUNDDOWN(C132*0.2,0)*18,0)</f>
        <v>0</v>
      </c>
      <c r="J133" s="2">
        <f t="shared" si="15"/>
        <v>107.64</v>
      </c>
      <c r="K133" s="2">
        <f>SUM(J$2:J133)</f>
        <v>7652.8000000000065</v>
      </c>
      <c r="L133" s="2">
        <f t="shared" si="16"/>
        <v>78.660000000000011</v>
      </c>
    </row>
    <row r="134" spans="1:12" x14ac:dyDescent="0.25">
      <c r="A134">
        <v>133</v>
      </c>
      <c r="B134" t="s">
        <v>8</v>
      </c>
      <c r="C134">
        <f t="shared" si="17"/>
        <v>207</v>
      </c>
      <c r="D134">
        <f t="shared" si="18"/>
        <v>205</v>
      </c>
      <c r="E134">
        <f>IF(NOT(B134="niedziela"),C134,0)</f>
        <v>0</v>
      </c>
      <c r="F134" s="1">
        <f t="shared" si="12"/>
        <v>0</v>
      </c>
      <c r="G134">
        <f t="shared" si="14"/>
        <v>41.400000000000006</v>
      </c>
      <c r="H134" s="1">
        <f t="shared" si="13"/>
        <v>78.660000000000011</v>
      </c>
      <c r="I134" s="1">
        <f>IF(MOD(A134,30)=0,ROUNDDOWN(C133*0.2,0)*18,0)</f>
        <v>0</v>
      </c>
      <c r="J134" s="2">
        <f t="shared" si="15"/>
        <v>-78.660000000000011</v>
      </c>
      <c r="K134" s="2">
        <f>SUM(J$2:J134)</f>
        <v>7574.1400000000067</v>
      </c>
      <c r="L134" s="2">
        <f t="shared" si="16"/>
        <v>78.660000000000011</v>
      </c>
    </row>
    <row r="135" spans="1:12" x14ac:dyDescent="0.25">
      <c r="A135">
        <v>134</v>
      </c>
      <c r="B135" t="s">
        <v>2</v>
      </c>
      <c r="C135">
        <f t="shared" si="17"/>
        <v>205</v>
      </c>
      <c r="D135">
        <f t="shared" si="18"/>
        <v>205</v>
      </c>
      <c r="E135">
        <f>IF(NOT(B135="niedziela"),C135,0)</f>
        <v>205</v>
      </c>
      <c r="F135" s="1">
        <f t="shared" si="12"/>
        <v>184.5</v>
      </c>
      <c r="G135">
        <f t="shared" si="14"/>
        <v>41</v>
      </c>
      <c r="H135" s="1">
        <f t="shared" si="13"/>
        <v>77.899999999999991</v>
      </c>
      <c r="I135" s="1">
        <f>IF(MOD(A135,30)=0,ROUNDDOWN(C134*0.2,0)*18,0)</f>
        <v>0</v>
      </c>
      <c r="J135" s="2">
        <f t="shared" si="15"/>
        <v>106.60000000000001</v>
      </c>
      <c r="K135" s="2">
        <f>SUM(J$2:J135)</f>
        <v>7680.7400000000071</v>
      </c>
      <c r="L135" s="2">
        <f t="shared" si="16"/>
        <v>77.899999999999991</v>
      </c>
    </row>
    <row r="136" spans="1:12" x14ac:dyDescent="0.25">
      <c r="A136">
        <v>135</v>
      </c>
      <c r="B136" t="s">
        <v>3</v>
      </c>
      <c r="C136">
        <f t="shared" si="17"/>
        <v>205</v>
      </c>
      <c r="D136">
        <f t="shared" si="18"/>
        <v>203</v>
      </c>
      <c r="E136">
        <f>IF(NOT(B136="niedziela"),C136,0)</f>
        <v>205</v>
      </c>
      <c r="F136" s="1">
        <f t="shared" ref="F136:F181" si="19">E136*0.9</f>
        <v>184.5</v>
      </c>
      <c r="G136">
        <f t="shared" si="14"/>
        <v>41</v>
      </c>
      <c r="H136" s="1">
        <f t="shared" ref="H136:H181" si="20">G136*1.9</f>
        <v>77.899999999999991</v>
      </c>
      <c r="I136" s="1">
        <f>IF(MOD(A136,30)=0,ROUNDDOWN(C135*0.2,0)*18,0)</f>
        <v>0</v>
      </c>
      <c r="J136" s="2">
        <f t="shared" si="15"/>
        <v>106.60000000000001</v>
      </c>
      <c r="K136" s="2">
        <f>SUM(J$2:J136)</f>
        <v>7787.3400000000074</v>
      </c>
      <c r="L136" s="2">
        <f t="shared" si="16"/>
        <v>77.899999999999991</v>
      </c>
    </row>
    <row r="137" spans="1:12" x14ac:dyDescent="0.25">
      <c r="A137">
        <v>136</v>
      </c>
      <c r="B137" t="s">
        <v>4</v>
      </c>
      <c r="C137">
        <f t="shared" si="17"/>
        <v>203</v>
      </c>
      <c r="D137">
        <f t="shared" si="18"/>
        <v>203</v>
      </c>
      <c r="E137">
        <f>IF(NOT(B137="niedziela"),C137,0)</f>
        <v>203</v>
      </c>
      <c r="F137" s="1">
        <f t="shared" si="19"/>
        <v>182.70000000000002</v>
      </c>
      <c r="G137">
        <f t="shared" si="14"/>
        <v>40.6</v>
      </c>
      <c r="H137" s="1">
        <f t="shared" si="20"/>
        <v>77.14</v>
      </c>
      <c r="I137" s="1">
        <f>IF(MOD(A137,30)=0,ROUNDDOWN(C136*0.2,0)*18,0)</f>
        <v>0</v>
      </c>
      <c r="J137" s="2">
        <f t="shared" si="15"/>
        <v>105.56000000000002</v>
      </c>
      <c r="K137" s="2">
        <f>SUM(J$2:J137)</f>
        <v>7892.9000000000078</v>
      </c>
      <c r="L137" s="2">
        <f t="shared" si="16"/>
        <v>77.14</v>
      </c>
    </row>
    <row r="138" spans="1:12" x14ac:dyDescent="0.25">
      <c r="A138">
        <v>137</v>
      </c>
      <c r="B138" t="s">
        <v>5</v>
      </c>
      <c r="C138">
        <f t="shared" si="17"/>
        <v>203</v>
      </c>
      <c r="D138">
        <f t="shared" si="18"/>
        <v>201</v>
      </c>
      <c r="E138">
        <f>IF(NOT(B138="niedziela"),C138,0)</f>
        <v>203</v>
      </c>
      <c r="F138" s="1">
        <f t="shared" si="19"/>
        <v>182.70000000000002</v>
      </c>
      <c r="G138">
        <f t="shared" si="14"/>
        <v>40.6</v>
      </c>
      <c r="H138" s="1">
        <f t="shared" si="20"/>
        <v>77.14</v>
      </c>
      <c r="I138" s="1">
        <f>IF(MOD(A138,30)=0,ROUNDDOWN(C137*0.2,0)*18,0)</f>
        <v>0</v>
      </c>
      <c r="J138" s="2">
        <f t="shared" si="15"/>
        <v>105.56000000000002</v>
      </c>
      <c r="K138" s="2">
        <f>SUM(J$2:J138)</f>
        <v>7998.4600000000082</v>
      </c>
      <c r="L138" s="2">
        <f t="shared" si="16"/>
        <v>77.14</v>
      </c>
    </row>
    <row r="139" spans="1:12" x14ac:dyDescent="0.25">
      <c r="A139">
        <v>138</v>
      </c>
      <c r="B139" t="s">
        <v>6</v>
      </c>
      <c r="C139">
        <f t="shared" si="17"/>
        <v>201</v>
      </c>
      <c r="D139">
        <f t="shared" si="18"/>
        <v>201</v>
      </c>
      <c r="E139">
        <f>IF(NOT(B139="niedziela"),C139,0)</f>
        <v>201</v>
      </c>
      <c r="F139" s="1">
        <f t="shared" si="19"/>
        <v>180.9</v>
      </c>
      <c r="G139">
        <f t="shared" si="14"/>
        <v>40.200000000000003</v>
      </c>
      <c r="H139" s="1">
        <f t="shared" si="20"/>
        <v>76.38</v>
      </c>
      <c r="I139" s="1">
        <f>IF(MOD(A139,30)=0,ROUNDDOWN(C138*0.2,0)*18,0)</f>
        <v>0</v>
      </c>
      <c r="J139" s="2">
        <f t="shared" si="15"/>
        <v>104.52000000000001</v>
      </c>
      <c r="K139" s="2">
        <f>SUM(J$2:J139)</f>
        <v>8102.9800000000087</v>
      </c>
      <c r="L139" s="2">
        <f t="shared" si="16"/>
        <v>76.38</v>
      </c>
    </row>
    <row r="140" spans="1:12" x14ac:dyDescent="0.25">
      <c r="A140">
        <v>139</v>
      </c>
      <c r="B140" t="s">
        <v>7</v>
      </c>
      <c r="C140">
        <f t="shared" si="17"/>
        <v>201</v>
      </c>
      <c r="D140">
        <f t="shared" si="18"/>
        <v>199</v>
      </c>
      <c r="E140">
        <f>IF(NOT(B140="niedziela"),C140,0)</f>
        <v>201</v>
      </c>
      <c r="F140" s="1">
        <f t="shared" si="19"/>
        <v>180.9</v>
      </c>
      <c r="G140">
        <f t="shared" si="14"/>
        <v>40.200000000000003</v>
      </c>
      <c r="H140" s="1">
        <f t="shared" si="20"/>
        <v>76.38</v>
      </c>
      <c r="I140" s="1">
        <f>IF(MOD(A140,30)=0,ROUNDDOWN(C139*0.2,0)*18,0)</f>
        <v>0</v>
      </c>
      <c r="J140" s="2">
        <f t="shared" si="15"/>
        <v>104.52000000000001</v>
      </c>
      <c r="K140" s="2">
        <f>SUM(J$2:J140)</f>
        <v>8207.5000000000091</v>
      </c>
      <c r="L140" s="2">
        <f t="shared" si="16"/>
        <v>76.38</v>
      </c>
    </row>
    <row r="141" spans="1:12" x14ac:dyDescent="0.25">
      <c r="A141">
        <v>140</v>
      </c>
      <c r="B141" t="s">
        <v>8</v>
      </c>
      <c r="C141">
        <f t="shared" si="17"/>
        <v>199</v>
      </c>
      <c r="D141">
        <f t="shared" si="18"/>
        <v>199</v>
      </c>
      <c r="E141">
        <f>IF(NOT(B141="niedziela"),C141,0)</f>
        <v>0</v>
      </c>
      <c r="F141" s="1">
        <f t="shared" si="19"/>
        <v>0</v>
      </c>
      <c r="G141">
        <f t="shared" si="14"/>
        <v>39.800000000000004</v>
      </c>
      <c r="H141" s="1">
        <f t="shared" si="20"/>
        <v>75.62</v>
      </c>
      <c r="I141" s="1">
        <f>IF(MOD(A141,30)=0,ROUNDDOWN(C140*0.2,0)*18,0)</f>
        <v>0</v>
      </c>
      <c r="J141" s="2">
        <f t="shared" si="15"/>
        <v>-75.62</v>
      </c>
      <c r="K141" s="2">
        <f>SUM(J$2:J141)</f>
        <v>8131.8800000000092</v>
      </c>
      <c r="L141" s="2">
        <f t="shared" si="16"/>
        <v>75.62</v>
      </c>
    </row>
    <row r="142" spans="1:12" x14ac:dyDescent="0.25">
      <c r="A142">
        <v>141</v>
      </c>
      <c r="B142" t="s">
        <v>2</v>
      </c>
      <c r="C142">
        <f t="shared" si="17"/>
        <v>199</v>
      </c>
      <c r="D142">
        <f t="shared" si="18"/>
        <v>197</v>
      </c>
      <c r="E142">
        <f>IF(NOT(B142="niedziela"),C142,0)</f>
        <v>199</v>
      </c>
      <c r="F142" s="1">
        <f t="shared" si="19"/>
        <v>179.1</v>
      </c>
      <c r="G142">
        <f t="shared" si="14"/>
        <v>39.800000000000004</v>
      </c>
      <c r="H142" s="1">
        <f t="shared" si="20"/>
        <v>75.62</v>
      </c>
      <c r="I142" s="1">
        <f>IF(MOD(A142,30)=0,ROUNDDOWN(C141*0.2,0)*18,0)</f>
        <v>0</v>
      </c>
      <c r="J142" s="2">
        <f t="shared" si="15"/>
        <v>103.47999999999999</v>
      </c>
      <c r="K142" s="2">
        <f>SUM(J$2:J142)</f>
        <v>8235.3600000000097</v>
      </c>
      <c r="L142" s="2">
        <f t="shared" si="16"/>
        <v>75.62</v>
      </c>
    </row>
    <row r="143" spans="1:12" x14ac:dyDescent="0.25">
      <c r="A143">
        <v>142</v>
      </c>
      <c r="B143" t="s">
        <v>3</v>
      </c>
      <c r="C143">
        <f t="shared" si="17"/>
        <v>197</v>
      </c>
      <c r="D143">
        <f t="shared" si="18"/>
        <v>197</v>
      </c>
      <c r="E143">
        <f>IF(NOT(B143="niedziela"),C143,0)</f>
        <v>197</v>
      </c>
      <c r="F143" s="1">
        <f t="shared" si="19"/>
        <v>177.3</v>
      </c>
      <c r="G143">
        <f t="shared" si="14"/>
        <v>39.400000000000006</v>
      </c>
      <c r="H143" s="1">
        <f t="shared" si="20"/>
        <v>74.860000000000014</v>
      </c>
      <c r="I143" s="1">
        <f>IF(MOD(A143,30)=0,ROUNDDOWN(C142*0.2,0)*18,0)</f>
        <v>0</v>
      </c>
      <c r="J143" s="2">
        <f t="shared" si="15"/>
        <v>102.44</v>
      </c>
      <c r="K143" s="2">
        <f>SUM(J$2:J143)</f>
        <v>8337.8000000000102</v>
      </c>
      <c r="L143" s="2">
        <f t="shared" si="16"/>
        <v>74.860000000000014</v>
      </c>
    </row>
    <row r="144" spans="1:12" x14ac:dyDescent="0.25">
      <c r="A144">
        <v>143</v>
      </c>
      <c r="B144" t="s">
        <v>4</v>
      </c>
      <c r="C144">
        <f t="shared" si="17"/>
        <v>197</v>
      </c>
      <c r="D144">
        <f t="shared" si="18"/>
        <v>195</v>
      </c>
      <c r="E144">
        <f>IF(NOT(B144="niedziela"),C144,0)</f>
        <v>197</v>
      </c>
      <c r="F144" s="1">
        <f t="shared" si="19"/>
        <v>177.3</v>
      </c>
      <c r="G144">
        <f t="shared" si="14"/>
        <v>39.400000000000006</v>
      </c>
      <c r="H144" s="1">
        <f t="shared" si="20"/>
        <v>74.860000000000014</v>
      </c>
      <c r="I144" s="1">
        <f>IF(MOD(A144,30)=0,ROUNDDOWN(C143*0.2,0)*18,0)</f>
        <v>0</v>
      </c>
      <c r="J144" s="2">
        <f t="shared" si="15"/>
        <v>102.44</v>
      </c>
      <c r="K144" s="2">
        <f>SUM(J$2:J144)</f>
        <v>8440.2400000000107</v>
      </c>
      <c r="L144" s="2">
        <f t="shared" si="16"/>
        <v>74.860000000000014</v>
      </c>
    </row>
    <row r="145" spans="1:12" x14ac:dyDescent="0.25">
      <c r="A145">
        <v>144</v>
      </c>
      <c r="B145" t="s">
        <v>5</v>
      </c>
      <c r="C145">
        <f t="shared" si="17"/>
        <v>195</v>
      </c>
      <c r="D145">
        <f t="shared" si="18"/>
        <v>195</v>
      </c>
      <c r="E145">
        <f>IF(NOT(B145="niedziela"),C145,0)</f>
        <v>195</v>
      </c>
      <c r="F145" s="1">
        <f t="shared" si="19"/>
        <v>175.5</v>
      </c>
      <c r="G145">
        <f t="shared" si="14"/>
        <v>39</v>
      </c>
      <c r="H145" s="1">
        <f t="shared" si="20"/>
        <v>74.099999999999994</v>
      </c>
      <c r="I145" s="1">
        <f>IF(MOD(A145,30)=0,ROUNDDOWN(C144*0.2,0)*18,0)</f>
        <v>0</v>
      </c>
      <c r="J145" s="2">
        <f t="shared" si="15"/>
        <v>101.4</v>
      </c>
      <c r="K145" s="2">
        <f>SUM(J$2:J145)</f>
        <v>8541.6400000000103</v>
      </c>
      <c r="L145" s="2">
        <f t="shared" si="16"/>
        <v>74.099999999999994</v>
      </c>
    </row>
    <row r="146" spans="1:12" x14ac:dyDescent="0.25">
      <c r="A146">
        <v>145</v>
      </c>
      <c r="B146" t="s">
        <v>6</v>
      </c>
      <c r="C146">
        <f t="shared" si="17"/>
        <v>195</v>
      </c>
      <c r="D146">
        <f t="shared" si="18"/>
        <v>193</v>
      </c>
      <c r="E146">
        <f>IF(NOT(B146="niedziela"),C146,0)</f>
        <v>195</v>
      </c>
      <c r="F146" s="1">
        <f t="shared" si="19"/>
        <v>175.5</v>
      </c>
      <c r="G146">
        <f t="shared" si="14"/>
        <v>39</v>
      </c>
      <c r="H146" s="1">
        <f t="shared" si="20"/>
        <v>74.099999999999994</v>
      </c>
      <c r="I146" s="1">
        <f>IF(MOD(A146,30)=0,ROUNDDOWN(C145*0.2,0)*18,0)</f>
        <v>0</v>
      </c>
      <c r="J146" s="2">
        <f t="shared" si="15"/>
        <v>101.4</v>
      </c>
      <c r="K146" s="2">
        <f>SUM(J$2:J146)</f>
        <v>8643.04000000001</v>
      </c>
      <c r="L146" s="2">
        <f t="shared" si="16"/>
        <v>74.099999999999994</v>
      </c>
    </row>
    <row r="147" spans="1:12" x14ac:dyDescent="0.25">
      <c r="A147">
        <v>146</v>
      </c>
      <c r="B147" t="s">
        <v>7</v>
      </c>
      <c r="C147">
        <f t="shared" si="17"/>
        <v>193</v>
      </c>
      <c r="D147">
        <f t="shared" si="18"/>
        <v>193</v>
      </c>
      <c r="E147">
        <f>IF(NOT(B147="niedziela"),C147,0)</f>
        <v>193</v>
      </c>
      <c r="F147" s="1">
        <f t="shared" si="19"/>
        <v>173.70000000000002</v>
      </c>
      <c r="G147">
        <f t="shared" si="14"/>
        <v>38.6</v>
      </c>
      <c r="H147" s="1">
        <f t="shared" si="20"/>
        <v>73.34</v>
      </c>
      <c r="I147" s="1">
        <f>IF(MOD(A147,30)=0,ROUNDDOWN(C146*0.2,0)*18,0)</f>
        <v>0</v>
      </c>
      <c r="J147" s="2">
        <f t="shared" si="15"/>
        <v>100.36000000000001</v>
      </c>
      <c r="K147" s="2">
        <f>SUM(J$2:J147)</f>
        <v>8743.4000000000106</v>
      </c>
      <c r="L147" s="2">
        <f t="shared" si="16"/>
        <v>73.34</v>
      </c>
    </row>
    <row r="148" spans="1:12" x14ac:dyDescent="0.25">
      <c r="A148">
        <v>147</v>
      </c>
      <c r="B148" t="s">
        <v>8</v>
      </c>
      <c r="C148">
        <f t="shared" si="17"/>
        <v>193</v>
      </c>
      <c r="D148">
        <f t="shared" si="18"/>
        <v>191</v>
      </c>
      <c r="E148">
        <f>IF(NOT(B148="niedziela"),C148,0)</f>
        <v>0</v>
      </c>
      <c r="F148" s="1">
        <f t="shared" si="19"/>
        <v>0</v>
      </c>
      <c r="G148">
        <f t="shared" si="14"/>
        <v>38.6</v>
      </c>
      <c r="H148" s="1">
        <f t="shared" si="20"/>
        <v>73.34</v>
      </c>
      <c r="I148" s="1">
        <f>IF(MOD(A148,30)=0,ROUNDDOWN(C147*0.2,0)*18,0)</f>
        <v>0</v>
      </c>
      <c r="J148" s="2">
        <f t="shared" si="15"/>
        <v>-73.34</v>
      </c>
      <c r="K148" s="2">
        <f>SUM(J$2:J148)</f>
        <v>8670.0600000000104</v>
      </c>
      <c r="L148" s="2">
        <f t="shared" si="16"/>
        <v>73.34</v>
      </c>
    </row>
    <row r="149" spans="1:12" x14ac:dyDescent="0.25">
      <c r="A149">
        <v>148</v>
      </c>
      <c r="B149" t="s">
        <v>2</v>
      </c>
      <c r="C149">
        <f t="shared" si="17"/>
        <v>191</v>
      </c>
      <c r="D149">
        <f t="shared" si="18"/>
        <v>191</v>
      </c>
      <c r="E149">
        <f>IF(NOT(B149="niedziela"),C149,0)</f>
        <v>191</v>
      </c>
      <c r="F149" s="1">
        <f t="shared" si="19"/>
        <v>171.9</v>
      </c>
      <c r="G149">
        <f t="shared" si="14"/>
        <v>38.200000000000003</v>
      </c>
      <c r="H149" s="1">
        <f t="shared" si="20"/>
        <v>72.58</v>
      </c>
      <c r="I149" s="1">
        <f>IF(MOD(A149,30)=0,ROUNDDOWN(C148*0.2,0)*18,0)</f>
        <v>0</v>
      </c>
      <c r="J149" s="2">
        <f t="shared" si="15"/>
        <v>99.320000000000007</v>
      </c>
      <c r="K149" s="2">
        <f>SUM(J$2:J149)</f>
        <v>8769.3800000000101</v>
      </c>
      <c r="L149" s="2">
        <f t="shared" si="16"/>
        <v>72.58</v>
      </c>
    </row>
    <row r="150" spans="1:12" x14ac:dyDescent="0.25">
      <c r="A150">
        <v>149</v>
      </c>
      <c r="B150" t="s">
        <v>3</v>
      </c>
      <c r="C150">
        <f t="shared" si="17"/>
        <v>191</v>
      </c>
      <c r="D150">
        <f t="shared" si="18"/>
        <v>189</v>
      </c>
      <c r="E150">
        <f>IF(NOT(B150="niedziela"),C150,0)</f>
        <v>191</v>
      </c>
      <c r="F150" s="1">
        <f t="shared" si="19"/>
        <v>171.9</v>
      </c>
      <c r="G150">
        <f t="shared" si="14"/>
        <v>38.200000000000003</v>
      </c>
      <c r="H150" s="1">
        <f t="shared" si="20"/>
        <v>72.58</v>
      </c>
      <c r="I150" s="1">
        <f>IF(MOD(A150,30)=0,ROUNDDOWN(C149*0.2,0)*18,0)</f>
        <v>0</v>
      </c>
      <c r="J150" s="2">
        <f t="shared" si="15"/>
        <v>99.320000000000007</v>
      </c>
      <c r="K150" s="2">
        <f>SUM(J$2:J150)</f>
        <v>8868.7000000000098</v>
      </c>
      <c r="L150" s="2">
        <f t="shared" si="16"/>
        <v>72.58</v>
      </c>
    </row>
    <row r="151" spans="1:12" x14ac:dyDescent="0.25">
      <c r="A151">
        <v>150</v>
      </c>
      <c r="B151" t="s">
        <v>4</v>
      </c>
      <c r="C151">
        <f t="shared" si="17"/>
        <v>226</v>
      </c>
      <c r="D151">
        <f t="shared" si="18"/>
        <v>226</v>
      </c>
      <c r="E151">
        <f>IF(NOT(B151="niedziela"),C151,0)</f>
        <v>226</v>
      </c>
      <c r="F151" s="1">
        <f t="shared" si="19"/>
        <v>203.4</v>
      </c>
      <c r="G151">
        <f t="shared" si="14"/>
        <v>45.2</v>
      </c>
      <c r="H151" s="1">
        <f t="shared" si="20"/>
        <v>85.88</v>
      </c>
      <c r="I151" s="1">
        <f>IF(MOD(A151,30)=0,ROUNDDOWN(C150*0.2,0)*18,0)</f>
        <v>684</v>
      </c>
      <c r="J151" s="2">
        <f t="shared" si="15"/>
        <v>-566.48</v>
      </c>
      <c r="K151" s="2">
        <f>SUM(J$2:J151)</f>
        <v>8302.2200000000103</v>
      </c>
      <c r="L151" s="2">
        <f t="shared" si="16"/>
        <v>769.88</v>
      </c>
    </row>
    <row r="152" spans="1:12" x14ac:dyDescent="0.25">
      <c r="A152">
        <v>151</v>
      </c>
      <c r="B152" t="s">
        <v>5</v>
      </c>
      <c r="C152">
        <f t="shared" si="17"/>
        <v>226</v>
      </c>
      <c r="D152">
        <f t="shared" si="18"/>
        <v>224</v>
      </c>
      <c r="E152">
        <f>IF(NOT(B152="niedziela"),C152,0)</f>
        <v>226</v>
      </c>
      <c r="F152" s="1">
        <f t="shared" si="19"/>
        <v>203.4</v>
      </c>
      <c r="G152">
        <f t="shared" si="14"/>
        <v>45.2</v>
      </c>
      <c r="H152" s="1">
        <f t="shared" si="20"/>
        <v>85.88</v>
      </c>
      <c r="I152" s="1">
        <f>IF(MOD(A152,30)=0,ROUNDDOWN(C151*0.2,0)*18,0)</f>
        <v>0</v>
      </c>
      <c r="J152" s="2">
        <f t="shared" si="15"/>
        <v>117.52000000000001</v>
      </c>
      <c r="K152" s="2">
        <f>SUM(J$2:J152)</f>
        <v>8419.7400000000107</v>
      </c>
      <c r="L152" s="2">
        <f t="shared" si="16"/>
        <v>85.88</v>
      </c>
    </row>
    <row r="153" spans="1:12" x14ac:dyDescent="0.25">
      <c r="A153">
        <v>152</v>
      </c>
      <c r="B153" t="s">
        <v>6</v>
      </c>
      <c r="C153">
        <f t="shared" si="17"/>
        <v>224</v>
      </c>
      <c r="D153">
        <f t="shared" si="18"/>
        <v>224</v>
      </c>
      <c r="E153">
        <f>IF(NOT(B153="niedziela"),C153,0)</f>
        <v>224</v>
      </c>
      <c r="F153" s="1">
        <f t="shared" si="19"/>
        <v>201.6</v>
      </c>
      <c r="G153">
        <f t="shared" si="14"/>
        <v>44.800000000000004</v>
      </c>
      <c r="H153" s="1">
        <f t="shared" si="20"/>
        <v>85.12</v>
      </c>
      <c r="I153" s="1">
        <f>IF(MOD(A153,30)=0,ROUNDDOWN(C152*0.2,0)*18,0)</f>
        <v>0</v>
      </c>
      <c r="J153" s="2">
        <f t="shared" si="15"/>
        <v>116.47999999999999</v>
      </c>
      <c r="K153" s="2">
        <f>SUM(J$2:J153)</f>
        <v>8536.2200000000103</v>
      </c>
      <c r="L153" s="2">
        <f t="shared" si="16"/>
        <v>85.12</v>
      </c>
    </row>
    <row r="154" spans="1:12" x14ac:dyDescent="0.25">
      <c r="A154">
        <v>153</v>
      </c>
      <c r="B154" t="s">
        <v>7</v>
      </c>
      <c r="C154">
        <f t="shared" si="17"/>
        <v>224</v>
      </c>
      <c r="D154">
        <f t="shared" si="18"/>
        <v>222</v>
      </c>
      <c r="E154">
        <f>IF(NOT(B154="niedziela"),C154,0)</f>
        <v>224</v>
      </c>
      <c r="F154" s="1">
        <f t="shared" si="19"/>
        <v>201.6</v>
      </c>
      <c r="G154">
        <f t="shared" ref="G154:G181" si="21">C154*0.2</f>
        <v>44.800000000000004</v>
      </c>
      <c r="H154" s="1">
        <f t="shared" si="20"/>
        <v>85.12</v>
      </c>
      <c r="I154" s="1">
        <f>IF(MOD(A154,30)=0,ROUNDDOWN(C153*0.2,0)*18,0)</f>
        <v>0</v>
      </c>
      <c r="J154" s="2">
        <f t="shared" si="15"/>
        <v>116.47999999999999</v>
      </c>
      <c r="K154" s="2">
        <f>SUM(J$2:J154)</f>
        <v>8652.7000000000098</v>
      </c>
      <c r="L154" s="2">
        <f t="shared" si="16"/>
        <v>85.12</v>
      </c>
    </row>
    <row r="155" spans="1:12" x14ac:dyDescent="0.25">
      <c r="A155">
        <v>154</v>
      </c>
      <c r="B155" t="s">
        <v>8</v>
      </c>
      <c r="C155">
        <f t="shared" si="17"/>
        <v>222</v>
      </c>
      <c r="D155">
        <f t="shared" si="18"/>
        <v>222</v>
      </c>
      <c r="E155">
        <f>IF(NOT(B155="niedziela"),C155,0)</f>
        <v>0</v>
      </c>
      <c r="F155" s="1">
        <f t="shared" si="19"/>
        <v>0</v>
      </c>
      <c r="G155">
        <f t="shared" si="21"/>
        <v>44.400000000000006</v>
      </c>
      <c r="H155" s="1">
        <f t="shared" si="20"/>
        <v>84.360000000000014</v>
      </c>
      <c r="I155" s="1">
        <f>IF(MOD(A155,30)=0,ROUNDDOWN(C154*0.2,0)*18,0)</f>
        <v>0</v>
      </c>
      <c r="J155" s="2">
        <f t="shared" si="15"/>
        <v>-84.360000000000014</v>
      </c>
      <c r="K155" s="2">
        <f>SUM(J$2:J155)</f>
        <v>8568.3400000000092</v>
      </c>
      <c r="L155" s="2">
        <f t="shared" si="16"/>
        <v>84.360000000000014</v>
      </c>
    </row>
    <row r="156" spans="1:12" x14ac:dyDescent="0.25">
      <c r="A156">
        <v>155</v>
      </c>
      <c r="B156" t="s">
        <v>2</v>
      </c>
      <c r="C156">
        <f t="shared" si="17"/>
        <v>222</v>
      </c>
      <c r="D156">
        <f t="shared" si="18"/>
        <v>220</v>
      </c>
      <c r="E156">
        <f>IF(NOT(B156="niedziela"),C156,0)</f>
        <v>222</v>
      </c>
      <c r="F156" s="1">
        <f t="shared" si="19"/>
        <v>199.8</v>
      </c>
      <c r="G156">
        <f t="shared" si="21"/>
        <v>44.400000000000006</v>
      </c>
      <c r="H156" s="1">
        <f t="shared" si="20"/>
        <v>84.360000000000014</v>
      </c>
      <c r="I156" s="1">
        <f>IF(MOD(A156,30)=0,ROUNDDOWN(C155*0.2,0)*18,0)</f>
        <v>0</v>
      </c>
      <c r="J156" s="2">
        <f t="shared" si="15"/>
        <v>115.44</v>
      </c>
      <c r="K156" s="2">
        <f>SUM(J$2:J156)</f>
        <v>8683.7800000000097</v>
      </c>
      <c r="L156" s="2">
        <f t="shared" si="16"/>
        <v>84.360000000000014</v>
      </c>
    </row>
    <row r="157" spans="1:12" x14ac:dyDescent="0.25">
      <c r="A157">
        <v>156</v>
      </c>
      <c r="B157" t="s">
        <v>3</v>
      </c>
      <c r="C157">
        <f t="shared" si="17"/>
        <v>220</v>
      </c>
      <c r="D157">
        <f t="shared" si="18"/>
        <v>220</v>
      </c>
      <c r="E157">
        <f>IF(NOT(B157="niedziela"),C157,0)</f>
        <v>220</v>
      </c>
      <c r="F157" s="1">
        <f t="shared" si="19"/>
        <v>198</v>
      </c>
      <c r="G157">
        <f t="shared" si="21"/>
        <v>44</v>
      </c>
      <c r="H157" s="1">
        <f t="shared" si="20"/>
        <v>83.6</v>
      </c>
      <c r="I157" s="1">
        <f>IF(MOD(A157,30)=0,ROUNDDOWN(C156*0.2,0)*18,0)</f>
        <v>0</v>
      </c>
      <c r="J157" s="2">
        <f t="shared" si="15"/>
        <v>114.4</v>
      </c>
      <c r="K157" s="2">
        <f>SUM(J$2:J157)</f>
        <v>8798.1800000000094</v>
      </c>
      <c r="L157" s="2">
        <f t="shared" si="16"/>
        <v>83.6</v>
      </c>
    </row>
    <row r="158" spans="1:12" x14ac:dyDescent="0.25">
      <c r="A158">
        <v>157</v>
      </c>
      <c r="B158" t="s">
        <v>4</v>
      </c>
      <c r="C158">
        <f t="shared" si="17"/>
        <v>220</v>
      </c>
      <c r="D158">
        <f t="shared" si="18"/>
        <v>218</v>
      </c>
      <c r="E158">
        <f>IF(NOT(B158="niedziela"),C158,0)</f>
        <v>220</v>
      </c>
      <c r="F158" s="1">
        <f t="shared" si="19"/>
        <v>198</v>
      </c>
      <c r="G158">
        <f t="shared" si="21"/>
        <v>44</v>
      </c>
      <c r="H158" s="1">
        <f t="shared" si="20"/>
        <v>83.6</v>
      </c>
      <c r="I158" s="1">
        <f>IF(MOD(A158,30)=0,ROUNDDOWN(C157*0.2,0)*18,0)</f>
        <v>0</v>
      </c>
      <c r="J158" s="2">
        <f t="shared" si="15"/>
        <v>114.4</v>
      </c>
      <c r="K158" s="2">
        <f>SUM(J$2:J158)</f>
        <v>8912.580000000009</v>
      </c>
      <c r="L158" s="2">
        <f t="shared" si="16"/>
        <v>83.6</v>
      </c>
    </row>
    <row r="159" spans="1:12" x14ac:dyDescent="0.25">
      <c r="A159">
        <v>158</v>
      </c>
      <c r="B159" t="s">
        <v>5</v>
      </c>
      <c r="C159">
        <f t="shared" si="17"/>
        <v>218</v>
      </c>
      <c r="D159">
        <f t="shared" si="18"/>
        <v>218</v>
      </c>
      <c r="E159">
        <f>IF(NOT(B159="niedziela"),C159,0)</f>
        <v>218</v>
      </c>
      <c r="F159" s="1">
        <f t="shared" si="19"/>
        <v>196.20000000000002</v>
      </c>
      <c r="G159">
        <f t="shared" si="21"/>
        <v>43.6</v>
      </c>
      <c r="H159" s="1">
        <f t="shared" si="20"/>
        <v>82.84</v>
      </c>
      <c r="I159" s="1">
        <f>IF(MOD(A159,30)=0,ROUNDDOWN(C158*0.2,0)*18,0)</f>
        <v>0</v>
      </c>
      <c r="J159" s="2">
        <f t="shared" si="15"/>
        <v>113.36000000000001</v>
      </c>
      <c r="K159" s="2">
        <f>SUM(J$2:J159)</f>
        <v>9025.9400000000096</v>
      </c>
      <c r="L159" s="2">
        <f t="shared" si="16"/>
        <v>82.84</v>
      </c>
    </row>
    <row r="160" spans="1:12" x14ac:dyDescent="0.25">
      <c r="A160">
        <v>159</v>
      </c>
      <c r="B160" t="s">
        <v>6</v>
      </c>
      <c r="C160">
        <f t="shared" si="17"/>
        <v>218</v>
      </c>
      <c r="D160">
        <f t="shared" si="18"/>
        <v>216</v>
      </c>
      <c r="E160">
        <f>IF(NOT(B160="niedziela"),C160,0)</f>
        <v>218</v>
      </c>
      <c r="F160" s="1">
        <f t="shared" si="19"/>
        <v>196.20000000000002</v>
      </c>
      <c r="G160">
        <f t="shared" si="21"/>
        <v>43.6</v>
      </c>
      <c r="H160" s="1">
        <f t="shared" si="20"/>
        <v>82.84</v>
      </c>
      <c r="I160" s="1">
        <f>IF(MOD(A160,30)=0,ROUNDDOWN(C159*0.2,0)*18,0)</f>
        <v>0</v>
      </c>
      <c r="J160" s="2">
        <f t="shared" si="15"/>
        <v>113.36000000000001</v>
      </c>
      <c r="K160" s="2">
        <f>SUM(J$2:J160)</f>
        <v>9139.3000000000102</v>
      </c>
      <c r="L160" s="2">
        <f t="shared" si="16"/>
        <v>82.84</v>
      </c>
    </row>
    <row r="161" spans="1:12" x14ac:dyDescent="0.25">
      <c r="A161">
        <v>160</v>
      </c>
      <c r="B161" t="s">
        <v>7</v>
      </c>
      <c r="C161">
        <f t="shared" si="17"/>
        <v>216</v>
      </c>
      <c r="D161">
        <f t="shared" si="18"/>
        <v>216</v>
      </c>
      <c r="E161">
        <f>IF(NOT(B161="niedziela"),C161,0)</f>
        <v>216</v>
      </c>
      <c r="F161" s="1">
        <f t="shared" si="19"/>
        <v>194.4</v>
      </c>
      <c r="G161">
        <f t="shared" si="21"/>
        <v>43.2</v>
      </c>
      <c r="H161" s="1">
        <f t="shared" si="20"/>
        <v>82.08</v>
      </c>
      <c r="I161" s="1">
        <f>IF(MOD(A161,30)=0,ROUNDDOWN(C160*0.2,0)*18,0)</f>
        <v>0</v>
      </c>
      <c r="J161" s="2">
        <f t="shared" si="15"/>
        <v>112.32000000000001</v>
      </c>
      <c r="K161" s="2">
        <f>SUM(J$2:J161)</f>
        <v>9251.6200000000099</v>
      </c>
      <c r="L161" s="2">
        <f t="shared" si="16"/>
        <v>82.08</v>
      </c>
    </row>
    <row r="162" spans="1:12" x14ac:dyDescent="0.25">
      <c r="A162">
        <v>161</v>
      </c>
      <c r="B162" t="s">
        <v>8</v>
      </c>
      <c r="C162">
        <f t="shared" si="17"/>
        <v>216</v>
      </c>
      <c r="D162">
        <f t="shared" si="18"/>
        <v>214</v>
      </c>
      <c r="E162">
        <f>IF(NOT(B162="niedziela"),C162,0)</f>
        <v>0</v>
      </c>
      <c r="F162" s="1">
        <f t="shared" si="19"/>
        <v>0</v>
      </c>
      <c r="G162">
        <f t="shared" si="21"/>
        <v>43.2</v>
      </c>
      <c r="H162" s="1">
        <f t="shared" si="20"/>
        <v>82.08</v>
      </c>
      <c r="I162" s="1">
        <f>IF(MOD(A162,30)=0,ROUNDDOWN(C161*0.2,0)*18,0)</f>
        <v>0</v>
      </c>
      <c r="J162" s="2">
        <f t="shared" si="15"/>
        <v>-82.08</v>
      </c>
      <c r="K162" s="2">
        <f>SUM(J$2:J162)</f>
        <v>9169.54000000001</v>
      </c>
      <c r="L162" s="2">
        <f t="shared" si="16"/>
        <v>82.08</v>
      </c>
    </row>
    <row r="163" spans="1:12" x14ac:dyDescent="0.25">
      <c r="A163">
        <v>162</v>
      </c>
      <c r="B163" t="s">
        <v>2</v>
      </c>
      <c r="C163">
        <f t="shared" si="17"/>
        <v>214</v>
      </c>
      <c r="D163">
        <f t="shared" si="18"/>
        <v>214</v>
      </c>
      <c r="E163">
        <f>IF(NOT(B163="niedziela"),C163,0)</f>
        <v>214</v>
      </c>
      <c r="F163" s="1">
        <f t="shared" si="19"/>
        <v>192.6</v>
      </c>
      <c r="G163">
        <f t="shared" si="21"/>
        <v>42.800000000000004</v>
      </c>
      <c r="H163" s="1">
        <f t="shared" si="20"/>
        <v>81.320000000000007</v>
      </c>
      <c r="I163" s="1">
        <f>IF(MOD(A163,30)=0,ROUNDDOWN(C162*0.2,0)*18,0)</f>
        <v>0</v>
      </c>
      <c r="J163" s="2">
        <f t="shared" si="15"/>
        <v>111.27999999999999</v>
      </c>
      <c r="K163" s="2">
        <f>SUM(J$2:J163)</f>
        <v>9280.8200000000106</v>
      </c>
      <c r="L163" s="2">
        <f t="shared" si="16"/>
        <v>81.320000000000007</v>
      </c>
    </row>
    <row r="164" spans="1:12" x14ac:dyDescent="0.25">
      <c r="A164">
        <v>163</v>
      </c>
      <c r="B164" t="s">
        <v>3</v>
      </c>
      <c r="C164">
        <f t="shared" si="17"/>
        <v>214</v>
      </c>
      <c r="D164">
        <f t="shared" si="18"/>
        <v>212</v>
      </c>
      <c r="E164">
        <f>IF(NOT(B164="niedziela"),C164,0)</f>
        <v>214</v>
      </c>
      <c r="F164" s="1">
        <f t="shared" si="19"/>
        <v>192.6</v>
      </c>
      <c r="G164">
        <f t="shared" si="21"/>
        <v>42.800000000000004</v>
      </c>
      <c r="H164" s="1">
        <f t="shared" si="20"/>
        <v>81.320000000000007</v>
      </c>
      <c r="I164" s="1">
        <f>IF(MOD(A164,30)=0,ROUNDDOWN(C163*0.2,0)*18,0)</f>
        <v>0</v>
      </c>
      <c r="J164" s="2">
        <f t="shared" si="15"/>
        <v>111.27999999999999</v>
      </c>
      <c r="K164" s="2">
        <f>SUM(J$2:J164)</f>
        <v>9392.1000000000113</v>
      </c>
      <c r="L164" s="2">
        <f t="shared" si="16"/>
        <v>81.320000000000007</v>
      </c>
    </row>
    <row r="165" spans="1:12" x14ac:dyDescent="0.25">
      <c r="A165">
        <v>164</v>
      </c>
      <c r="B165" t="s">
        <v>4</v>
      </c>
      <c r="C165">
        <f t="shared" si="17"/>
        <v>212</v>
      </c>
      <c r="D165">
        <f t="shared" si="18"/>
        <v>212</v>
      </c>
      <c r="E165">
        <f>IF(NOT(B165="niedziela"),C165,0)</f>
        <v>212</v>
      </c>
      <c r="F165" s="1">
        <f t="shared" si="19"/>
        <v>190.8</v>
      </c>
      <c r="G165">
        <f t="shared" si="21"/>
        <v>42.400000000000006</v>
      </c>
      <c r="H165" s="1">
        <f t="shared" si="20"/>
        <v>80.56</v>
      </c>
      <c r="I165" s="1">
        <f>IF(MOD(A165,30)=0,ROUNDDOWN(C164*0.2,0)*18,0)</f>
        <v>0</v>
      </c>
      <c r="J165" s="2">
        <f t="shared" si="15"/>
        <v>110.24000000000001</v>
      </c>
      <c r="K165" s="2">
        <f>SUM(J$2:J165)</f>
        <v>9502.3400000000111</v>
      </c>
      <c r="L165" s="2">
        <f t="shared" si="16"/>
        <v>80.56</v>
      </c>
    </row>
    <row r="166" spans="1:12" x14ac:dyDescent="0.25">
      <c r="A166">
        <v>165</v>
      </c>
      <c r="B166" t="s">
        <v>5</v>
      </c>
      <c r="C166">
        <f t="shared" si="17"/>
        <v>212</v>
      </c>
      <c r="D166">
        <f t="shared" si="18"/>
        <v>210</v>
      </c>
      <c r="E166">
        <f>IF(NOT(B166="niedziela"),C166,0)</f>
        <v>212</v>
      </c>
      <c r="F166" s="1">
        <f t="shared" si="19"/>
        <v>190.8</v>
      </c>
      <c r="G166">
        <f t="shared" si="21"/>
        <v>42.400000000000006</v>
      </c>
      <c r="H166" s="1">
        <f t="shared" si="20"/>
        <v>80.56</v>
      </c>
      <c r="I166" s="1">
        <f>IF(MOD(A166,30)=0,ROUNDDOWN(C165*0.2,0)*18,0)</f>
        <v>0</v>
      </c>
      <c r="J166" s="2">
        <f t="shared" si="15"/>
        <v>110.24000000000001</v>
      </c>
      <c r="K166" s="2">
        <f>SUM(J$2:J166)</f>
        <v>9612.5800000000108</v>
      </c>
      <c r="L166" s="2">
        <f t="shared" si="16"/>
        <v>80.56</v>
      </c>
    </row>
    <row r="167" spans="1:12" x14ac:dyDescent="0.25">
      <c r="A167">
        <v>166</v>
      </c>
      <c r="B167" t="s">
        <v>6</v>
      </c>
      <c r="C167">
        <f t="shared" si="17"/>
        <v>210</v>
      </c>
      <c r="D167">
        <f t="shared" si="18"/>
        <v>210</v>
      </c>
      <c r="E167">
        <f>IF(NOT(B167="niedziela"),C167,0)</f>
        <v>210</v>
      </c>
      <c r="F167" s="1">
        <f t="shared" si="19"/>
        <v>189</v>
      </c>
      <c r="G167">
        <f t="shared" si="21"/>
        <v>42</v>
      </c>
      <c r="H167" s="1">
        <f t="shared" si="20"/>
        <v>79.8</v>
      </c>
      <c r="I167" s="1">
        <f>IF(MOD(A167,30)=0,ROUNDDOWN(C166*0.2,0)*18,0)</f>
        <v>0</v>
      </c>
      <c r="J167" s="2">
        <f t="shared" si="15"/>
        <v>109.2</v>
      </c>
      <c r="K167" s="2">
        <f>SUM(J$2:J167)</f>
        <v>9721.7800000000116</v>
      </c>
      <c r="L167" s="2">
        <f t="shared" si="16"/>
        <v>79.8</v>
      </c>
    </row>
    <row r="168" spans="1:12" x14ac:dyDescent="0.25">
      <c r="A168">
        <v>167</v>
      </c>
      <c r="B168" t="s">
        <v>7</v>
      </c>
      <c r="C168">
        <f t="shared" si="17"/>
        <v>210</v>
      </c>
      <c r="D168">
        <f t="shared" si="18"/>
        <v>208</v>
      </c>
      <c r="E168">
        <f>IF(NOT(B168="niedziela"),C168,0)</f>
        <v>210</v>
      </c>
      <c r="F168" s="1">
        <f t="shared" si="19"/>
        <v>189</v>
      </c>
      <c r="G168">
        <f t="shared" si="21"/>
        <v>42</v>
      </c>
      <c r="H168" s="1">
        <f t="shared" si="20"/>
        <v>79.8</v>
      </c>
      <c r="I168" s="1">
        <f>IF(MOD(A168,30)=0,ROUNDDOWN(C167*0.2,0)*18,0)</f>
        <v>0</v>
      </c>
      <c r="J168" s="2">
        <f t="shared" si="15"/>
        <v>109.2</v>
      </c>
      <c r="K168" s="2">
        <f>SUM(J$2:J168)</f>
        <v>9830.9800000000123</v>
      </c>
      <c r="L168" s="2">
        <f t="shared" si="16"/>
        <v>79.8</v>
      </c>
    </row>
    <row r="169" spans="1:12" x14ac:dyDescent="0.25">
      <c r="A169">
        <v>168</v>
      </c>
      <c r="B169" t="s">
        <v>8</v>
      </c>
      <c r="C169">
        <f t="shared" si="17"/>
        <v>208</v>
      </c>
      <c r="D169">
        <f t="shared" si="18"/>
        <v>208</v>
      </c>
      <c r="E169">
        <f>IF(NOT(B169="niedziela"),C169,0)</f>
        <v>0</v>
      </c>
      <c r="F169" s="1">
        <f t="shared" si="19"/>
        <v>0</v>
      </c>
      <c r="G169">
        <f t="shared" si="21"/>
        <v>41.6</v>
      </c>
      <c r="H169" s="1">
        <f t="shared" si="20"/>
        <v>79.039999999999992</v>
      </c>
      <c r="I169" s="1">
        <f>IF(MOD(A169,30)=0,ROUNDDOWN(C168*0.2,0)*18,0)</f>
        <v>0</v>
      </c>
      <c r="J169" s="2">
        <f t="shared" si="15"/>
        <v>-79.039999999999992</v>
      </c>
      <c r="K169" s="2">
        <f>SUM(J$2:J169)</f>
        <v>9751.9400000000114</v>
      </c>
      <c r="L169" s="2">
        <f t="shared" si="16"/>
        <v>79.039999999999992</v>
      </c>
    </row>
    <row r="170" spans="1:12" x14ac:dyDescent="0.25">
      <c r="A170">
        <v>169</v>
      </c>
      <c r="B170" t="s">
        <v>2</v>
      </c>
      <c r="C170">
        <f t="shared" si="17"/>
        <v>208</v>
      </c>
      <c r="D170">
        <f t="shared" si="18"/>
        <v>206</v>
      </c>
      <c r="E170">
        <f>IF(NOT(B170="niedziela"),C170,0)</f>
        <v>208</v>
      </c>
      <c r="F170" s="1">
        <f t="shared" si="19"/>
        <v>187.20000000000002</v>
      </c>
      <c r="G170">
        <f t="shared" si="21"/>
        <v>41.6</v>
      </c>
      <c r="H170" s="1">
        <f t="shared" si="20"/>
        <v>79.039999999999992</v>
      </c>
      <c r="I170" s="1">
        <f>IF(MOD(A170,30)=0,ROUNDDOWN(C169*0.2,0)*18,0)</f>
        <v>0</v>
      </c>
      <c r="J170" s="2">
        <f t="shared" si="15"/>
        <v>108.16000000000003</v>
      </c>
      <c r="K170" s="2">
        <f>SUM(J$2:J170)</f>
        <v>9860.1000000000113</v>
      </c>
      <c r="L170" s="2">
        <f t="shared" si="16"/>
        <v>79.039999999999992</v>
      </c>
    </row>
    <row r="171" spans="1:12" x14ac:dyDescent="0.25">
      <c r="A171">
        <v>170</v>
      </c>
      <c r="B171" t="s">
        <v>3</v>
      </c>
      <c r="C171">
        <f t="shared" si="17"/>
        <v>206</v>
      </c>
      <c r="D171">
        <f t="shared" si="18"/>
        <v>206</v>
      </c>
      <c r="E171">
        <f>IF(NOT(B171="niedziela"),C171,0)</f>
        <v>206</v>
      </c>
      <c r="F171" s="1">
        <f t="shared" si="19"/>
        <v>185.4</v>
      </c>
      <c r="G171">
        <f t="shared" si="21"/>
        <v>41.2</v>
      </c>
      <c r="H171" s="1">
        <f t="shared" si="20"/>
        <v>78.28</v>
      </c>
      <c r="I171" s="1">
        <f>IF(MOD(A171,30)=0,ROUNDDOWN(C170*0.2,0)*18,0)</f>
        <v>0</v>
      </c>
      <c r="J171" s="2">
        <f t="shared" si="15"/>
        <v>107.12</v>
      </c>
      <c r="K171" s="2">
        <f>SUM(J$2:J171)</f>
        <v>9967.2200000000121</v>
      </c>
      <c r="L171" s="2">
        <f t="shared" si="16"/>
        <v>78.28</v>
      </c>
    </row>
    <row r="172" spans="1:12" x14ac:dyDescent="0.25">
      <c r="A172">
        <v>171</v>
      </c>
      <c r="B172" t="s">
        <v>4</v>
      </c>
      <c r="C172">
        <f t="shared" si="17"/>
        <v>206</v>
      </c>
      <c r="D172">
        <f t="shared" si="18"/>
        <v>204</v>
      </c>
      <c r="E172">
        <f>IF(NOT(B172="niedziela"),C172,0)</f>
        <v>206</v>
      </c>
      <c r="F172" s="1">
        <f t="shared" si="19"/>
        <v>185.4</v>
      </c>
      <c r="G172">
        <f t="shared" si="21"/>
        <v>41.2</v>
      </c>
      <c r="H172" s="1">
        <f t="shared" si="20"/>
        <v>78.28</v>
      </c>
      <c r="I172" s="1">
        <f>IF(MOD(A172,30)=0,ROUNDDOWN(C171*0.2,0)*18,0)</f>
        <v>0</v>
      </c>
      <c r="J172" s="2">
        <f t="shared" si="15"/>
        <v>107.12</v>
      </c>
      <c r="K172" s="2">
        <f>SUM(J$2:J172)</f>
        <v>10074.340000000013</v>
      </c>
      <c r="L172" s="2">
        <f t="shared" si="16"/>
        <v>78.28</v>
      </c>
    </row>
    <row r="173" spans="1:12" x14ac:dyDescent="0.25">
      <c r="A173">
        <v>172</v>
      </c>
      <c r="B173" t="s">
        <v>5</v>
      </c>
      <c r="C173">
        <f t="shared" si="17"/>
        <v>204</v>
      </c>
      <c r="D173">
        <f t="shared" si="18"/>
        <v>204</v>
      </c>
      <c r="E173">
        <f>IF(NOT(B173="niedziela"),C173,0)</f>
        <v>204</v>
      </c>
      <c r="F173" s="1">
        <f t="shared" si="19"/>
        <v>183.6</v>
      </c>
      <c r="G173">
        <f t="shared" si="21"/>
        <v>40.800000000000004</v>
      </c>
      <c r="H173" s="1">
        <f t="shared" si="20"/>
        <v>77.52000000000001</v>
      </c>
      <c r="I173" s="1">
        <f>IF(MOD(A173,30)=0,ROUNDDOWN(C172*0.2,0)*18,0)</f>
        <v>0</v>
      </c>
      <c r="J173" s="2">
        <f t="shared" si="15"/>
        <v>106.07999999999998</v>
      </c>
      <c r="K173" s="2">
        <f>SUM(J$2:J173)</f>
        <v>10180.420000000013</v>
      </c>
      <c r="L173" s="2">
        <f t="shared" si="16"/>
        <v>77.52000000000001</v>
      </c>
    </row>
    <row r="174" spans="1:12" x14ac:dyDescent="0.25">
      <c r="A174">
        <v>173</v>
      </c>
      <c r="B174" t="s">
        <v>6</v>
      </c>
      <c r="C174">
        <f t="shared" si="17"/>
        <v>204</v>
      </c>
      <c r="D174">
        <f t="shared" si="18"/>
        <v>202</v>
      </c>
      <c r="E174">
        <f>IF(NOT(B174="niedziela"),C174,0)</f>
        <v>204</v>
      </c>
      <c r="F174" s="1">
        <f t="shared" si="19"/>
        <v>183.6</v>
      </c>
      <c r="G174">
        <f t="shared" si="21"/>
        <v>40.800000000000004</v>
      </c>
      <c r="H174" s="1">
        <f t="shared" si="20"/>
        <v>77.52000000000001</v>
      </c>
      <c r="I174" s="1">
        <f>IF(MOD(A174,30)=0,ROUNDDOWN(C173*0.2,0)*18,0)</f>
        <v>0</v>
      </c>
      <c r="J174" s="2">
        <f t="shared" si="15"/>
        <v>106.07999999999998</v>
      </c>
      <c r="K174" s="2">
        <f>SUM(J$2:J174)</f>
        <v>10286.500000000013</v>
      </c>
      <c r="L174" s="2">
        <f t="shared" si="16"/>
        <v>77.52000000000001</v>
      </c>
    </row>
    <row r="175" spans="1:12" x14ac:dyDescent="0.25">
      <c r="A175">
        <v>174</v>
      </c>
      <c r="B175" t="s">
        <v>7</v>
      </c>
      <c r="C175">
        <f t="shared" si="17"/>
        <v>202</v>
      </c>
      <c r="D175">
        <f t="shared" si="18"/>
        <v>202</v>
      </c>
      <c r="E175">
        <f>IF(NOT(B175="niedziela"),C175,0)</f>
        <v>202</v>
      </c>
      <c r="F175" s="1">
        <f t="shared" si="19"/>
        <v>181.8</v>
      </c>
      <c r="G175">
        <f t="shared" si="21"/>
        <v>40.400000000000006</v>
      </c>
      <c r="H175" s="1">
        <f t="shared" si="20"/>
        <v>76.760000000000005</v>
      </c>
      <c r="I175" s="1">
        <f>IF(MOD(A175,30)=0,ROUNDDOWN(C174*0.2,0)*18,0)</f>
        <v>0</v>
      </c>
      <c r="J175" s="2">
        <f t="shared" si="15"/>
        <v>105.04</v>
      </c>
      <c r="K175" s="2">
        <f>SUM(J$2:J175)</f>
        <v>10391.540000000014</v>
      </c>
      <c r="L175" s="2">
        <f t="shared" si="16"/>
        <v>76.760000000000005</v>
      </c>
    </row>
    <row r="176" spans="1:12" x14ac:dyDescent="0.25">
      <c r="A176">
        <v>175</v>
      </c>
      <c r="B176" t="s">
        <v>8</v>
      </c>
      <c r="C176">
        <f t="shared" si="17"/>
        <v>202</v>
      </c>
      <c r="D176">
        <f t="shared" si="18"/>
        <v>200</v>
      </c>
      <c r="E176">
        <f>IF(NOT(B176="niedziela"),C176,0)</f>
        <v>0</v>
      </c>
      <c r="F176" s="1">
        <f t="shared" si="19"/>
        <v>0</v>
      </c>
      <c r="G176">
        <f t="shared" si="21"/>
        <v>40.400000000000006</v>
      </c>
      <c r="H176" s="1">
        <f t="shared" si="20"/>
        <v>76.760000000000005</v>
      </c>
      <c r="I176" s="1">
        <f>IF(MOD(A176,30)=0,ROUNDDOWN(C175*0.2,0)*18,0)</f>
        <v>0</v>
      </c>
      <c r="J176" s="2">
        <f t="shared" si="15"/>
        <v>-76.760000000000005</v>
      </c>
      <c r="K176" s="2">
        <f>SUM(J$2:J176)</f>
        <v>10314.780000000013</v>
      </c>
      <c r="L176" s="2">
        <f t="shared" si="16"/>
        <v>76.760000000000005</v>
      </c>
    </row>
    <row r="177" spans="1:12" x14ac:dyDescent="0.25">
      <c r="A177">
        <v>176</v>
      </c>
      <c r="B177" t="s">
        <v>2</v>
      </c>
      <c r="C177">
        <f t="shared" si="17"/>
        <v>200</v>
      </c>
      <c r="D177">
        <f t="shared" si="18"/>
        <v>200</v>
      </c>
      <c r="E177">
        <f>IF(NOT(B177="niedziela"),C177,0)</f>
        <v>200</v>
      </c>
      <c r="F177" s="1">
        <f t="shared" si="19"/>
        <v>180</v>
      </c>
      <c r="G177">
        <f t="shared" si="21"/>
        <v>40</v>
      </c>
      <c r="H177" s="1">
        <f t="shared" si="20"/>
        <v>76</v>
      </c>
      <c r="I177" s="1">
        <f>IF(MOD(A177,30)=0,ROUNDDOWN(C176*0.2,0)*18,0)</f>
        <v>0</v>
      </c>
      <c r="J177" s="2">
        <f t="shared" si="15"/>
        <v>104</v>
      </c>
      <c r="K177" s="2">
        <f>SUM(J$2:J177)</f>
        <v>10418.780000000013</v>
      </c>
      <c r="L177" s="2">
        <f t="shared" si="16"/>
        <v>76</v>
      </c>
    </row>
    <row r="178" spans="1:12" x14ac:dyDescent="0.25">
      <c r="A178">
        <v>177</v>
      </c>
      <c r="B178" t="s">
        <v>3</v>
      </c>
      <c r="C178">
        <f t="shared" si="17"/>
        <v>200</v>
      </c>
      <c r="D178">
        <f t="shared" si="18"/>
        <v>198</v>
      </c>
      <c r="E178">
        <f>IF(NOT(B178="niedziela"),C178,0)</f>
        <v>200</v>
      </c>
      <c r="F178" s="1">
        <f t="shared" si="19"/>
        <v>180</v>
      </c>
      <c r="G178">
        <f t="shared" si="21"/>
        <v>40</v>
      </c>
      <c r="H178" s="1">
        <f t="shared" si="20"/>
        <v>76</v>
      </c>
      <c r="I178" s="1">
        <f>IF(MOD(A178,30)=0,ROUNDDOWN(C177*0.2,0)*18,0)</f>
        <v>0</v>
      </c>
      <c r="J178" s="2">
        <f t="shared" si="15"/>
        <v>104</v>
      </c>
      <c r="K178" s="2">
        <f>SUM(J$2:J178)</f>
        <v>10522.780000000013</v>
      </c>
      <c r="L178" s="2">
        <f t="shared" si="16"/>
        <v>76</v>
      </c>
    </row>
    <row r="179" spans="1:12" x14ac:dyDescent="0.25">
      <c r="A179">
        <v>178</v>
      </c>
      <c r="B179" t="s">
        <v>4</v>
      </c>
      <c r="C179">
        <f t="shared" si="17"/>
        <v>198</v>
      </c>
      <c r="D179">
        <f t="shared" si="18"/>
        <v>198</v>
      </c>
      <c r="E179">
        <f>IF(NOT(B179="niedziela"),C179,0)</f>
        <v>198</v>
      </c>
      <c r="F179" s="1">
        <f t="shared" si="19"/>
        <v>178.20000000000002</v>
      </c>
      <c r="G179">
        <f t="shared" si="21"/>
        <v>39.6</v>
      </c>
      <c r="H179" s="1">
        <f t="shared" si="20"/>
        <v>75.239999999999995</v>
      </c>
      <c r="I179" s="1">
        <f>IF(MOD(A179,30)=0,ROUNDDOWN(C178*0.2,0)*18,0)</f>
        <v>0</v>
      </c>
      <c r="J179" s="2">
        <f t="shared" si="15"/>
        <v>102.96000000000002</v>
      </c>
      <c r="K179" s="2">
        <f>SUM(J$2:J179)</f>
        <v>10625.740000000013</v>
      </c>
      <c r="L179" s="2">
        <f t="shared" si="16"/>
        <v>75.239999999999995</v>
      </c>
    </row>
    <row r="180" spans="1:12" x14ac:dyDescent="0.25">
      <c r="A180">
        <v>179</v>
      </c>
      <c r="B180" t="s">
        <v>5</v>
      </c>
      <c r="C180">
        <f t="shared" si="17"/>
        <v>198</v>
      </c>
      <c r="D180">
        <f t="shared" si="18"/>
        <v>196</v>
      </c>
      <c r="E180">
        <f>IF(NOT(B180="niedziela"),C180,0)</f>
        <v>198</v>
      </c>
      <c r="F180" s="1">
        <f t="shared" si="19"/>
        <v>178.20000000000002</v>
      </c>
      <c r="G180">
        <f t="shared" si="21"/>
        <v>39.6</v>
      </c>
      <c r="H180" s="1">
        <f t="shared" si="20"/>
        <v>75.239999999999995</v>
      </c>
      <c r="I180" s="1">
        <f>IF(MOD(A180,30)=0,ROUNDDOWN(C179*0.2,0)*18,0)</f>
        <v>0</v>
      </c>
      <c r="J180" s="2">
        <f t="shared" si="15"/>
        <v>102.96000000000002</v>
      </c>
      <c r="K180" s="2">
        <f>SUM(J$2:J180)</f>
        <v>10728.700000000012</v>
      </c>
      <c r="L180" s="2">
        <f t="shared" si="16"/>
        <v>75.239999999999995</v>
      </c>
    </row>
    <row r="181" spans="1:12" x14ac:dyDescent="0.25">
      <c r="A181">
        <v>180</v>
      </c>
      <c r="B181" t="s">
        <v>6</v>
      </c>
      <c r="C181">
        <f t="shared" si="17"/>
        <v>235</v>
      </c>
      <c r="D181">
        <f t="shared" si="18"/>
        <v>235</v>
      </c>
      <c r="E181">
        <f>IF(NOT(B181="niedziela"),C181,0)</f>
        <v>235</v>
      </c>
      <c r="F181" s="1">
        <f t="shared" si="19"/>
        <v>211.5</v>
      </c>
      <c r="G181">
        <f t="shared" si="21"/>
        <v>47</v>
      </c>
      <c r="H181" s="1">
        <f t="shared" si="20"/>
        <v>89.3</v>
      </c>
      <c r="I181" s="1">
        <f>IF(MOD(A181,30)=0,ROUNDDOWN(C180*0.2,0)*18,0)</f>
        <v>702</v>
      </c>
      <c r="J181" s="2">
        <f t="shared" si="15"/>
        <v>-579.79999999999995</v>
      </c>
      <c r="K181" s="2">
        <f>SUM(J$2:J181)</f>
        <v>10148.900000000012</v>
      </c>
      <c r="L181" s="2">
        <f t="shared" si="16"/>
        <v>791.3</v>
      </c>
    </row>
    <row r="182" spans="1:12" x14ac:dyDescent="0.25">
      <c r="H182" s="1">
        <f>SUM(H2:H181)</f>
        <v>13533.699999999997</v>
      </c>
      <c r="K18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2019-12-18T12:27:02Z</dcterms:modified>
</cp:coreProperties>
</file>