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zcap\Documents\Bootcamp\Homework\Excel Homework # 1 - Instructions\Instructions\"/>
    </mc:Choice>
  </mc:AlternateContent>
  <xr:revisionPtr revIDLastSave="0" documentId="13_ncr:1_{B30B2CD5-2317-4628-BBED-2D71889930B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CategoryStats" sheetId="3" r:id="rId2"/>
    <sheet name="SubCategoryStats" sheetId="5" r:id="rId3"/>
    <sheet name="LaunchDateStats" sheetId="6" r:id="rId4"/>
    <sheet name="Bonus" sheetId="7" r:id="rId5"/>
  </sheets>
  <definedNames>
    <definedName name="_xlnm._FilterDatabase" localSheetId="0" hidden="1">Data!$A$1:$N$4115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M4" i="7"/>
  <c r="M5" i="7"/>
  <c r="M6" i="7"/>
  <c r="M7" i="7"/>
  <c r="M8" i="7"/>
  <c r="M9" i="7"/>
  <c r="M10" i="7"/>
  <c r="M11" i="7"/>
  <c r="M12" i="7"/>
  <c r="M13" i="7"/>
  <c r="M14" i="7"/>
  <c r="D3" i="7"/>
  <c r="I3" i="7"/>
  <c r="E3" i="7"/>
  <c r="J3" i="7"/>
  <c r="F3" i="7"/>
  <c r="K3" i="7"/>
  <c r="G3" i="7"/>
  <c r="L3" i="7"/>
  <c r="M3" i="7"/>
  <c r="L4" i="7"/>
  <c r="L5" i="7"/>
  <c r="L6" i="7"/>
  <c r="L7" i="7"/>
  <c r="L8" i="7"/>
  <c r="L9" i="7"/>
  <c r="L10" i="7"/>
  <c r="L11" i="7"/>
  <c r="L12" i="7"/>
  <c r="L13" i="7"/>
  <c r="L14" i="7"/>
  <c r="I4" i="7"/>
  <c r="J4" i="7"/>
  <c r="K4" i="7"/>
  <c r="I5" i="7"/>
  <c r="J5" i="7"/>
  <c r="K5" i="7"/>
  <c r="I6" i="7"/>
  <c r="J6" i="7"/>
  <c r="K6" i="7"/>
  <c r="I7" i="7"/>
  <c r="J7" i="7"/>
  <c r="K7" i="7"/>
  <c r="I8" i="7"/>
  <c r="J8" i="7"/>
  <c r="K8" i="7"/>
  <c r="I9" i="7"/>
  <c r="J9" i="7"/>
  <c r="K9" i="7"/>
  <c r="I10" i="7"/>
  <c r="J10" i="7"/>
  <c r="K10" i="7"/>
  <c r="I11" i="7"/>
  <c r="J11" i="7"/>
  <c r="K11" i="7"/>
  <c r="I12" i="7"/>
  <c r="J12" i="7"/>
  <c r="K12" i="7"/>
  <c r="I13" i="7"/>
  <c r="J13" i="7"/>
  <c r="K13" i="7"/>
  <c r="I14" i="7"/>
  <c r="J14" i="7"/>
  <c r="K14" i="7"/>
  <c r="H4" i="7"/>
  <c r="H5" i="7"/>
  <c r="H6" i="7"/>
  <c r="H7" i="7"/>
  <c r="H8" i="7"/>
  <c r="H9" i="7"/>
  <c r="H10" i="7"/>
  <c r="H11" i="7"/>
  <c r="H12" i="7"/>
  <c r="H13" i="7"/>
  <c r="H14" i="7"/>
  <c r="G4" i="7"/>
  <c r="G5" i="7"/>
  <c r="G6" i="7"/>
  <c r="G7" i="7"/>
  <c r="G8" i="7"/>
  <c r="G9" i="7"/>
  <c r="G10" i="7"/>
  <c r="G11" i="7"/>
  <c r="G12" i="7"/>
  <c r="G13" i="7"/>
  <c r="G14" i="7"/>
  <c r="F4" i="7"/>
  <c r="F5" i="7"/>
  <c r="F6" i="7"/>
  <c r="F7" i="7"/>
  <c r="F8" i="7"/>
  <c r="F9" i="7"/>
  <c r="F10" i="7"/>
  <c r="F11" i="7"/>
  <c r="F12" i="7"/>
  <c r="F13" i="7"/>
  <c r="F14" i="7"/>
  <c r="E4" i="7"/>
  <c r="E5" i="7"/>
  <c r="E6" i="7"/>
  <c r="E7" i="7"/>
  <c r="E8" i="7"/>
  <c r="E9" i="7"/>
  <c r="E10" i="7"/>
  <c r="E11" i="7"/>
  <c r="E12" i="7"/>
  <c r="E13" i="7"/>
  <c r="E14" i="7"/>
  <c r="D4" i="7"/>
  <c r="D5" i="7"/>
  <c r="D6" i="7"/>
  <c r="D7" i="7"/>
  <c r="D8" i="7"/>
  <c r="D9" i="7"/>
  <c r="D10" i="7"/>
  <c r="D11" i="7"/>
  <c r="D12" i="7"/>
  <c r="D13" i="7"/>
  <c r="D14" i="7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tc={BAC49B9E-4F51-4540-B2B4-4C0BA1D25B7A}</author>
  </authors>
  <commentList>
    <comment ref="S2" authorId="0" shapeId="0" xr:uid="{BAC49B9E-4F51-4540-B2B4-4C0BA1D25B7A}">
      <text>
        <t>[Threaded comment]
Your version of Excel allows you to read this threaded comment; however, any edits to it will get removed if the file is opened in a newer version of Excel. Learn more: https://go.microsoft.com/fwlink/?linkid=870924
Comment:
    unix timestamp looks like a count of seconds since 1/1/1970. Excel dates are in days (since like 1900ish) so this formula converts the unix stamp to days, adds them to 1/1/1970 to get the number of days since 1900ish.</t>
      </text>
    </comment>
  </commentList>
</comments>
</file>

<file path=xl/sharedStrings.xml><?xml version="1.0" encoding="utf-8"?>
<sst xmlns="http://schemas.openxmlformats.org/spreadsheetml/2006/main" count="24834" uniqueCount="8402">
  <si>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</si>
  <si>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</si>
  <si>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</si>
  <si>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</si>
  <si>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</si>
  <si>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</si>
  <si>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</si>
  <si>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</si>
  <si>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</si>
  <si>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</si>
  <si>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</si>
  <si>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</si>
  <si>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</si>
  <si>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</si>
  <si>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</si>
  <si>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</si>
  <si>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</si>
  <si>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</si>
  <si>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</si>
  <si>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</si>
  <si>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</si>
  <si>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</si>
  <si>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</si>
  <si>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</si>
  <si>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</si>
  <si>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</si>
  <si>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</si>
  <si>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</si>
  <si>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</si>
  <si>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</si>
  <si>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</si>
  <si>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</si>
  <si>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</si>
  <si>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</si>
  <si>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</si>
  <si>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</si>
  <si>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</si>
  <si>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</si>
  <si>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</si>
  <si>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</si>
  <si>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</si>
  <si>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</si>
  <si>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</si>
  <si>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</si>
  <si>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</si>
  <si>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</si>
  <si>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</si>
  <si>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</si>
  <si>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</si>
  <si>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</si>
  <si>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</si>
  <si>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</si>
  <si>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</si>
  <si>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</si>
  <si>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</si>
  <si>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</si>
  <si>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</si>
  <si>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</si>
  <si>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</si>
  <si>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</si>
  <si>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</si>
  <si>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</si>
  <si>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</si>
  <si>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</si>
  <si>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</si>
  <si>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</si>
  <si>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</si>
  <si>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</si>
  <si>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</si>
  <si>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</si>
  <si>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</si>
  <si>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</si>
  <si>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</si>
  <si>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</si>
  <si>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</si>
  <si>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</si>
  <si>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</si>
  <si>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</si>
  <si>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</si>
  <si>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</si>
  <si>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</si>
  <si>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</si>
  <si>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</si>
  <si>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</si>
  <si>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</si>
  <si>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</si>
  <si>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</si>
  <si>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</si>
  <si>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</si>
  <si>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</si>
  <si>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</si>
  <si>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</si>
  <si>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</si>
  <si>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</si>
  <si>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</si>
  <si>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</si>
  <si>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</si>
  <si>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</si>
  <si>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</si>
  <si>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</si>
  <si>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</si>
  <si>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</si>
  <si>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</si>
  <si>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</si>
  <si>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</si>
  <si>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</si>
  <si>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</si>
  <si>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</si>
  <si>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</si>
  <si>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</si>
  <si>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</si>
  <si>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</si>
  <si>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</si>
  <si>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</si>
  <si>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</si>
  <si>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</si>
  <si>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</si>
  <si>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</si>
  <si>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</si>
  <si>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</si>
  <si>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</si>
  <si>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</si>
  <si>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</si>
  <si>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</si>
  <si>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</si>
  <si>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</si>
  <si>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</si>
  <si>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</si>
  <si>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</si>
  <si>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</si>
  <si>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</si>
  <si>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</si>
  <si>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</si>
  <si>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</si>
  <si>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</si>
  <si>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</si>
  <si>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</si>
  <si>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</si>
  <si>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</si>
  <si>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</si>
  <si>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</si>
  <si>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</si>
  <si>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</si>
  <si>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</si>
  <si>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</si>
  <si>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</si>
  <si>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</si>
  <si>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</si>
  <si>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</si>
  <si>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</si>
  <si>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</si>
  <si>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</si>
  <si>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</si>
  <si>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</si>
  <si>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</si>
  <si>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</si>
  <si>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</si>
  <si>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</si>
  <si>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</si>
  <si>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</si>
  <si>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</si>
  <si>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</si>
  <si>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</si>
  <si>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</si>
  <si>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</si>
  <si>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</si>
  <si>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</si>
  <si>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</si>
  <si>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</si>
  <si>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</si>
  <si>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</si>
  <si>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</si>
  <si>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</si>
  <si>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</si>
  <si>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</si>
  <si>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</si>
  <si>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</si>
  <si>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</si>
  <si>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</si>
  <si>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</si>
  <si>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</si>
  <si>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</si>
  <si>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</si>
  <si>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</si>
  <si>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</si>
  <si>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</si>
  <si>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</si>
  <si>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</si>
  <si>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</si>
  <si>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</si>
  <si>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</si>
  <si>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</si>
  <si>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</si>
  <si>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</si>
  <si>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</si>
  <si>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</si>
  <si>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</si>
  <si>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</si>
  <si>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</si>
  <si>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</si>
  <si>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</si>
  <si>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</si>
  <si>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</si>
  <si>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</si>
  <si>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</si>
  <si>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</si>
  <si>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</si>
  <si>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</si>
  <si>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</si>
  <si>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</si>
  <si>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</si>
  <si>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</si>
  <si>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</si>
  <si>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</si>
  <si>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</si>
  <si>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</si>
  <si>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</si>
  <si>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</si>
  <si>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</si>
  <si>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</si>
  <si>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</si>
  <si>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</si>
  <si>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</si>
  <si>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</si>
  <si>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</si>
  <si>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</si>
  <si>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</si>
  <si>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</si>
  <si>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</si>
  <si>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</si>
  <si>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</si>
  <si>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</si>
  <si>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</si>
  <si>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</si>
  <si>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</si>
  <si>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</si>
  <si>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</si>
  <si>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</si>
  <si>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</si>
  <si>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</si>
  <si>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</si>
  <si>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</si>
  <si>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</si>
  <si>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</si>
  <si>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</si>
  <si>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</si>
  <si>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</si>
  <si>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</si>
  <si>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</si>
  <si>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</si>
  <si>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</si>
  <si>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</si>
  <si>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</si>
  <si>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</si>
  <si>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</si>
  <si>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</si>
  <si>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</si>
  <si>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</si>
  <si>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</si>
  <si>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</si>
  <si>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</si>
  <si>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</si>
  <si>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</si>
  <si>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</si>
  <si>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</si>
  <si>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</si>
  <si>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</si>
  <si>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</si>
  <si>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</si>
  <si>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</si>
  <si>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</si>
  <si>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</si>
  <si>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</si>
  <si>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</si>
  <si>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</si>
  <si>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</si>
  <si>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</si>
  <si>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</si>
  <si>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</si>
  <si>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</si>
  <si>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</si>
  <si>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</si>
  <si>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</si>
  <si>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</si>
  <si>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</si>
  <si>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</si>
  <si>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</si>
  <si>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</si>
  <si>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</si>
  <si>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</si>
  <si>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</si>
  <si>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</si>
  <si>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</si>
  <si>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</si>
  <si>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</si>
  <si>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</si>
  <si>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</si>
  <si>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</si>
  <si>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</si>
  <si>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</si>
  <si>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</si>
  <si>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</si>
  <si>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</si>
  <si>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</si>
  <si>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</si>
  <si>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</si>
  <si>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</si>
  <si>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</si>
  <si>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</si>
  <si>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</si>
  <si>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</si>
  <si>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</si>
  <si>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</si>
  <si>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</si>
  <si>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</si>
  <si>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</si>
  <si>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</si>
  <si>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</si>
  <si>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</si>
  <si>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</si>
  <si>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</si>
  <si>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</si>
  <si>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</si>
  <si>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</si>
  <si>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</si>
  <si>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</si>
  <si>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</si>
  <si>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</si>
  <si>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</si>
  <si>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</si>
  <si>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</si>
  <si>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</si>
  <si>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</si>
  <si>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</si>
  <si>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</si>
  <si>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</si>
  <si>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</si>
  <si>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</si>
  <si>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</si>
  <si>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</si>
  <si>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</si>
  <si>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</si>
  <si>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</si>
  <si>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</si>
  <si>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</si>
  <si>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</si>
  <si>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</si>
  <si>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</si>
  <si>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</si>
  <si>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</si>
  <si>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</si>
  <si>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</si>
  <si>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</si>
  <si>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</si>
  <si>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</si>
  <si>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</si>
  <si>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</si>
  <si>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</si>
  <si>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</si>
  <si>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</si>
  <si>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</si>
  <si>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</si>
  <si>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</si>
  <si>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</si>
  <si>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</si>
  <si>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</si>
  <si>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</si>
  <si>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</si>
  <si>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</si>
  <si>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</si>
  <si>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</si>
  <si>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</si>
  <si>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</si>
  <si>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</si>
  <si>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</si>
  <si>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</si>
  <si>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</si>
  <si>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</si>
  <si>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</si>
  <si>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</si>
  <si>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</si>
  <si>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</si>
  <si>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</si>
  <si>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</si>
  <si>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</si>
  <si>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</si>
  <si>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</si>
  <si>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</si>
  <si>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</si>
  <si>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</si>
  <si>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</si>
  <si>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</si>
  <si>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</si>
  <si>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</si>
  <si>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</si>
  <si>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</si>
  <si>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</si>
  <si>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</si>
  <si>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</si>
  <si>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</si>
  <si>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</si>
  <si>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</si>
  <si>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</si>
  <si>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</si>
  <si>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</si>
  <si>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</si>
  <si>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</si>
  <si>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</si>
  <si>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</si>
  <si>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</si>
  <si>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</si>
  <si>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</si>
  <si>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</si>
  <si>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</si>
  <si>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</si>
  <si>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</si>
  <si>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</si>
  <si>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</si>
  <si>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</si>
  <si>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</si>
  <si>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</si>
  <si>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</si>
  <si>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</si>
  <si>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</si>
  <si>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</si>
  <si>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</si>
  <si>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</si>
  <si>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</si>
  <si>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</si>
  <si>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</si>
  <si>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</si>
  <si>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</si>
  <si>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</si>
  <si>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</si>
  <si>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</si>
  <si>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</si>
  <si>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</si>
  <si>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</si>
  <si>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</si>
  <si>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</si>
  <si>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</si>
  <si>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</si>
  <si>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</si>
  <si>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</si>
  <si>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</si>
  <si>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</si>
  <si>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</si>
  <si>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</si>
  <si>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</si>
  <si>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</si>
  <si>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</si>
  <si>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</si>
  <si>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</si>
  <si>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</si>
  <si>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</si>
  <si>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</si>
  <si>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</si>
  <si>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</si>
  <si>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</si>
  <si>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</si>
  <si>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</si>
  <si>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</si>
  <si>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</si>
  <si>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</si>
  <si>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</si>
  <si>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</si>
  <si>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</si>
  <si>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</si>
  <si>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</si>
  <si>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</si>
  <si>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</si>
  <si>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</si>
  <si>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</si>
  <si>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</si>
  <si>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</si>
  <si>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</si>
  <si>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</si>
  <si>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</si>
  <si>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</si>
  <si>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</si>
  <si>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</si>
  <si>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</si>
  <si>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</si>
  <si>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</si>
  <si>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</si>
  <si>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</si>
  <si>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</si>
  <si>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</si>
  <si>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</si>
  <si>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</si>
  <si>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</si>
  <si>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</si>
  <si>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</si>
  <si>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</si>
  <si>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</si>
  <si>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</si>
  <si>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</si>
  <si>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</si>
  <si>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</si>
  <si>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</si>
  <si>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</si>
  <si>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</si>
  <si>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</si>
  <si>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</si>
  <si>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</si>
  <si>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</si>
  <si>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</si>
  <si>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</si>
  <si>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</si>
  <si>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</si>
  <si>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</si>
  <si>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</si>
  <si>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</si>
  <si>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</si>
  <si>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</si>
  <si>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</si>
  <si>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</si>
  <si>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</si>
  <si>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</si>
  <si>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</si>
  <si>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</si>
  <si>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</si>
  <si>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</si>
  <si>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</si>
  <si>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</si>
  <si>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</si>
  <si>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</si>
  <si>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</si>
  <si>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</si>
  <si>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</si>
  <si>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</si>
  <si>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</si>
  <si>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</si>
  <si>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</si>
  <si>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</si>
  <si>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</si>
  <si>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</si>
  <si>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</si>
  <si>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</si>
  <si>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</si>
  <si>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</si>
  <si>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</si>
  <si>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</si>
  <si>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</si>
  <si>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</si>
  <si>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</si>
  <si>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</si>
  <si>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</si>
  <si>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</si>
  <si>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</si>
  <si>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</si>
  <si>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</si>
  <si>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</si>
  <si>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</si>
  <si>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</si>
  <si>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</si>
  <si>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</si>
  <si>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</si>
  <si>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</si>
  <si>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</si>
  <si>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</si>
  <si>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</si>
  <si>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</si>
  <si>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</si>
  <si>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</si>
  <si>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</si>
  <si>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</si>
  <si>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</si>
  <si>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</si>
  <si>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</si>
  <si>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</si>
  <si>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</si>
  <si>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</si>
  <si>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</si>
  <si>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</si>
  <si>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</si>
  <si>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</si>
  <si>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</si>
  <si>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</si>
  <si>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</si>
  <si>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</si>
  <si>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</si>
  <si>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</si>
  <si>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</si>
  <si>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</si>
  <si>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</si>
  <si>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</si>
  <si>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</si>
  <si>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</si>
  <si>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</si>
  <si>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</si>
  <si>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</si>
  <si>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</si>
  <si>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</si>
  <si>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</si>
  <si>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</si>
  <si>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</si>
  <si>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</si>
  <si>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</si>
  <si>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</si>
  <si>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</si>
  <si>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</si>
  <si>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</si>
  <si>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</si>
  <si>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</si>
  <si>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</si>
  <si>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</si>
  <si>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</si>
  <si>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</si>
  <si>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</si>
  <si>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</si>
  <si>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</si>
  <si>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</si>
  <si>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</si>
  <si>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</si>
  <si>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</si>
  <si>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</si>
  <si>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</si>
  <si>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</si>
  <si>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</si>
  <si>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</si>
  <si>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</si>
  <si>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</si>
  <si>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</si>
  <si>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</si>
  <si>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</si>
  <si>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</si>
  <si>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</si>
  <si>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</si>
  <si>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</si>
  <si>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</si>
  <si>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</si>
  <si>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</si>
  <si>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</si>
  <si>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</si>
  <si>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</si>
  <si>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</si>
  <si>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</si>
  <si>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</si>
  <si>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</si>
  <si>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</si>
  <si>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</si>
  <si>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</si>
  <si>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</si>
  <si>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</si>
  <si>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</si>
  <si>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</si>
  <si>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</si>
  <si>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</si>
  <si>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</si>
  <si>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</si>
  <si>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</si>
  <si>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</si>
  <si>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</si>
  <si>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</si>
  <si>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</si>
  <si>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</si>
  <si>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</si>
  <si>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</si>
  <si>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</si>
  <si>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</si>
  <si>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</si>
  <si>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</si>
  <si>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</si>
  <si>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</si>
  <si>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</si>
  <si>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</si>
  <si>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</si>
  <si>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</si>
  <si>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</si>
  <si>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</si>
  <si>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</si>
  <si>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</si>
  <si>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</si>
  <si>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</si>
  <si>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</si>
  <si>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</si>
  <si>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</si>
  <si>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</si>
  <si>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</si>
  <si>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</si>
  <si>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</si>
  <si>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</si>
  <si>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</si>
  <si>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</si>
  <si>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</si>
  <si>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</si>
  <si>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</si>
  <si>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</si>
  <si>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</si>
  <si>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</si>
  <si>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</si>
  <si>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</si>
  <si>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</si>
  <si>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</si>
  <si>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</si>
  <si>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</si>
  <si>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</si>
  <si>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</si>
  <si>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</si>
  <si>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</si>
  <si>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</si>
  <si>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</si>
  <si>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</si>
  <si>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</si>
  <si>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</si>
  <si>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</si>
  <si>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</si>
  <si>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</si>
  <si>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</si>
  <si>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</si>
  <si>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</si>
  <si>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</si>
  <si>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</si>
  <si>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</si>
  <si>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</si>
  <si>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</si>
  <si>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</si>
  <si>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</si>
  <si>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</si>
  <si>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</si>
  <si>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</si>
  <si>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</si>
  <si>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</si>
  <si>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</si>
  <si>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</si>
  <si>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</si>
  <si>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</si>
  <si>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</si>
  <si>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</si>
  <si>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</si>
  <si>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</si>
  <si>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</si>
  <si>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</si>
  <si>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</si>
  <si>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</si>
  <si>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</si>
  <si>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</si>
  <si>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</si>
  <si>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</si>
  <si>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</si>
  <si>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</si>
  <si>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</si>
  <si>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</si>
  <si>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</si>
  <si>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</si>
  <si>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</si>
  <si>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</si>
  <si>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</si>
  <si>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</si>
  <si>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</si>
  <si>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</si>
  <si>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</si>
  <si>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</si>
  <si>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</si>
  <si>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</si>
  <si>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</si>
  <si>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</si>
  <si>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</si>
  <si>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</si>
  <si>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</si>
  <si>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</si>
  <si>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</si>
  <si>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</si>
  <si>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</si>
  <si>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</si>
  <si>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</si>
  <si>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</si>
  <si>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</si>
  <si>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</si>
  <si>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</si>
  <si>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</si>
  <si>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</si>
  <si>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</si>
  <si>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</si>
  <si>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</si>
  <si>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</si>
  <si>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</si>
  <si>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</si>
  <si>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</si>
  <si>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</si>
  <si>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</si>
  <si>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</si>
  <si>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</si>
  <si>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</si>
  <si>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</si>
  <si>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</si>
  <si>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</si>
  <si>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</si>
  <si>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</si>
  <si>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</si>
  <si>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</si>
  <si>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</si>
  <si>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</si>
  <si>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</si>
  <si>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</si>
  <si>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</si>
  <si>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</si>
  <si>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</si>
  <si>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</si>
  <si>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</si>
  <si>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</si>
  <si>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</si>
  <si>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</si>
  <si>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</si>
  <si>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</si>
  <si>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</si>
  <si>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</si>
  <si>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</si>
  <si>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</si>
  <si>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</si>
  <si>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</si>
  <si>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</si>
  <si>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</si>
  <si>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</si>
  <si>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</si>
  <si>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</si>
  <si>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</si>
  <si>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</si>
  <si>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</si>
  <si>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</si>
  <si>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</si>
  <si>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</si>
  <si>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</si>
  <si>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</si>
  <si>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</si>
  <si>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</si>
  <si>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</si>
  <si>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</si>
  <si>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</si>
  <si>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</si>
  <si>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</si>
  <si>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</si>
  <si>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</si>
  <si>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</si>
  <si>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</si>
  <si>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</si>
  <si>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</si>
  <si>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</si>
  <si>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</si>
  <si>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</si>
  <si>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</si>
  <si>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</si>
  <si>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</si>
  <si>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</si>
  <si>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</si>
  <si>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</si>
  <si>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</si>
  <si>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</si>
  <si>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</si>
  <si>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</si>
  <si>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</si>
  <si>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</si>
  <si>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</si>
  <si>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</si>
  <si>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</si>
  <si>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</si>
  <si>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</si>
  <si>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</si>
  <si>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</si>
  <si>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</si>
  <si>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</si>
  <si>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</si>
  <si>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</si>
  <si>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</si>
  <si>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</si>
  <si>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</si>
  <si>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</si>
  <si>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</si>
  <si>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</si>
  <si>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</si>
  <si>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</si>
  <si>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</si>
  <si>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</si>
  <si>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</si>
  <si>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</si>
  <si>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</si>
  <si>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</si>
  <si>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</si>
  <si>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</si>
  <si>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</si>
  <si>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</si>
  <si>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</si>
  <si>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</si>
  <si>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</si>
  <si>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</si>
  <si>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</si>
  <si>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</si>
  <si>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</si>
  <si>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</si>
  <si>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</si>
  <si>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</si>
  <si>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</si>
  <si>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</si>
  <si>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</si>
  <si>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</si>
  <si>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</si>
  <si>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</si>
  <si>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</si>
  <si>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</si>
  <si>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</si>
  <si>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</si>
  <si>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</si>
  <si>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</si>
  <si>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</si>
  <si>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</si>
  <si>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</si>
  <si>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</si>
  <si>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</si>
  <si>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</si>
  <si>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</si>
  <si>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</si>
  <si>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</si>
  <si>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</si>
  <si>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</si>
  <si>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</si>
  <si>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</si>
  <si>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</si>
  <si>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</si>
  <si>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</si>
  <si>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</si>
  <si>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</si>
  <si>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</si>
  <si>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</si>
  <si>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</si>
  <si>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</si>
  <si>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</si>
  <si>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</si>
  <si>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</si>
  <si>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</si>
  <si>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</si>
  <si>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</si>
  <si>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</si>
  <si>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</si>
  <si>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</si>
  <si>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</si>
  <si>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</si>
  <si>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</si>
  <si>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</si>
  <si>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</si>
  <si>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</si>
  <si>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</si>
  <si>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</si>
  <si>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</si>
  <si>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</si>
  <si>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</si>
  <si>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</si>
  <si>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</si>
  <si>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</si>
  <si>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</si>
  <si>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</si>
  <si>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</si>
  <si>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</si>
  <si>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</si>
  <si>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</si>
  <si>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</si>
  <si>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</si>
  <si>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</si>
  <si>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</si>
  <si>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</si>
  <si>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</si>
  <si>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</si>
  <si>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</si>
  <si>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</si>
  <si>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</si>
  <si>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</si>
  <si>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</si>
  <si>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</si>
  <si>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</si>
  <si>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</si>
  <si>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</si>
  <si>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</si>
  <si>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</si>
  <si>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</si>
  <si>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</si>
  <si>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</si>
  <si>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</si>
  <si>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</si>
  <si>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</si>
  <si>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</si>
  <si>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</si>
  <si>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</si>
  <si>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</si>
  <si>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</si>
  <si>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</si>
  <si>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</si>
  <si>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</si>
  <si>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</si>
  <si>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</si>
  <si>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</si>
  <si>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</si>
  <si>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</si>
  <si>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</si>
  <si>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</si>
  <si>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</si>
  <si>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</si>
  <si>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</si>
  <si>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</si>
  <si>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</si>
  <si>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</si>
  <si>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</si>
  <si>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</si>
  <si>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</si>
  <si>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</si>
  <si>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</si>
  <si>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</si>
  <si>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</si>
  <si>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</si>
  <si>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</si>
  <si>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</si>
  <si>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</si>
  <si>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</si>
  <si>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</si>
  <si>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</si>
  <si>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</si>
  <si>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</si>
  <si>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</si>
  <si>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</si>
  <si>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</si>
  <si>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</si>
  <si>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</si>
  <si>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</si>
  <si>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</si>
  <si>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</si>
  <si>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</si>
  <si>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</si>
  <si>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</si>
  <si>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</si>
  <si>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</si>
  <si>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</si>
  <si>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</si>
  <si>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</si>
  <si>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</si>
  <si>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</si>
  <si>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</si>
  <si>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</si>
  <si>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</si>
  <si>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</si>
  <si>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</si>
  <si>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</si>
  <si>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</si>
  <si>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</si>
  <si>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</si>
  <si>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</si>
  <si>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</si>
  <si>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</si>
  <si>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</si>
  <si>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</si>
  <si>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</si>
  <si>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</si>
  <si>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</si>
  <si>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</si>
  <si>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</si>
  <si>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</si>
  <si>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</si>
  <si>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</si>
  <si>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</si>
  <si>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</si>
  <si>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</si>
  <si>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</si>
  <si>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</si>
  <si>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</si>
  <si>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</si>
  <si>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</si>
  <si>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</si>
  <si>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</si>
  <si>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</si>
  <si>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</si>
  <si>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</si>
  <si>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</si>
  <si>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</si>
  <si>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</si>
  <si>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</si>
  <si>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</si>
  <si>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</si>
  <si>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</si>
  <si>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</si>
  <si>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</si>
  <si>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</si>
  <si>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</si>
  <si>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</si>
  <si>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</si>
  <si>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</si>
  <si>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</si>
  <si>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</si>
  <si>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</si>
  <si>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</si>
  <si>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</si>
  <si>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</si>
  <si>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</si>
  <si>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</si>
  <si>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</si>
  <si>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</si>
  <si>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</si>
  <si>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</si>
  <si>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</si>
  <si>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</si>
  <si>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</si>
  <si>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</si>
  <si>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</si>
  <si>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</si>
  <si>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</si>
  <si>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</si>
  <si>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</si>
  <si>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</si>
  <si>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</si>
  <si>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</si>
  <si>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</si>
  <si>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</si>
  <si>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</si>
  <si>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</si>
  <si>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</si>
  <si>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</si>
  <si>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</si>
  <si>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</si>
  <si>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</si>
  <si>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</si>
  <si>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</si>
  <si>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</si>
  <si>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</si>
  <si>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</si>
  <si>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</si>
  <si>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</si>
  <si>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</si>
  <si>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</si>
  <si>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</si>
  <si>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</si>
  <si>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</si>
  <si>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</si>
  <si>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</si>
  <si>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</si>
  <si>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</si>
  <si>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</si>
  <si>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</si>
  <si>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</si>
  <si>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</si>
  <si>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</si>
  <si>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</si>
  <si>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</si>
  <si>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</si>
  <si>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</si>
  <si>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</si>
  <si>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</si>
  <si>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</si>
  <si>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</si>
  <si>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</si>
  <si>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</si>
  <si>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</si>
  <si>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</si>
  <si>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</si>
  <si>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</si>
  <si>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</si>
  <si>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</si>
  <si>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</si>
  <si>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</si>
  <si>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</si>
  <si>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</si>
  <si>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</si>
  <si>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</si>
  <si>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</si>
  <si>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</si>
  <si>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</si>
  <si>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</si>
  <si>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</si>
  <si>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</si>
  <si>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</si>
  <si>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</si>
  <si>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</si>
  <si>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</si>
  <si>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</si>
  <si>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</si>
  <si>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</si>
  <si>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</si>
  <si>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</si>
  <si>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</si>
  <si>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</si>
  <si>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</si>
  <si>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</si>
  <si>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</si>
  <si>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</si>
  <si>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</si>
  <si>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</si>
  <si>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</si>
  <si>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</si>
  <si>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</si>
  <si>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</si>
  <si>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</si>
  <si>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</si>
  <si>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</si>
  <si>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</si>
  <si>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</si>
  <si>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</si>
  <si>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</si>
  <si>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</si>
  <si>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</si>
  <si>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</si>
  <si>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</si>
  <si>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</si>
  <si>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</si>
  <si>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</si>
  <si>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</si>
  <si>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</si>
  <si>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</si>
  <si>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</si>
  <si>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</si>
  <si>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</si>
  <si>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</si>
  <si>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</si>
  <si>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</si>
  <si>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</si>
  <si>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</si>
  <si>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</si>
  <si>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</si>
  <si>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</si>
  <si>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</si>
  <si>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</si>
  <si>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</si>
  <si>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</si>
  <si>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</si>
  <si>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</si>
  <si>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</si>
  <si>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</si>
  <si>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</si>
  <si>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</si>
  <si>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</si>
  <si>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</si>
  <si>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</si>
  <si>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</si>
  <si>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</si>
  <si>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</si>
  <si>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</si>
  <si>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</si>
  <si>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</si>
  <si>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</si>
  <si>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</si>
  <si>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</si>
  <si>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</si>
  <si>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</si>
  <si>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</si>
  <si>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</si>
  <si>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</si>
  <si>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</si>
  <si>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</si>
  <si>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</si>
  <si>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</si>
  <si>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</si>
  <si>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</si>
  <si>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</si>
  <si>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</si>
  <si>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</si>
  <si>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</si>
  <si>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</si>
  <si>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</si>
  <si>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</si>
  <si>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</si>
  <si>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</si>
  <si>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</si>
  <si>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</si>
  <si>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</si>
  <si>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</si>
  <si>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</si>
  <si>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</si>
  <si>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</si>
  <si>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</si>
  <si>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</si>
  <si>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</si>
  <si>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</si>
  <si>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</si>
  <si>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</si>
  <si>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</si>
  <si>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</si>
  <si>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</si>
  <si>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</si>
  <si>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</si>
  <si>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</si>
  <si>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</si>
  <si>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</si>
  <si>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</si>
  <si>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</si>
  <si>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</si>
  <si>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</si>
  <si>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</si>
  <si>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</si>
  <si>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</si>
  <si>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</si>
  <si>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</si>
  <si>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</si>
  <si>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</si>
  <si>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</si>
  <si>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</si>
  <si>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</si>
  <si>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</si>
  <si>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</si>
  <si>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</si>
  <si>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</si>
  <si>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</si>
  <si>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</si>
  <si>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</si>
  <si>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</si>
  <si>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</si>
  <si>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</si>
  <si>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</si>
  <si>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</si>
  <si>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</si>
  <si>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</si>
  <si>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</si>
  <si>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</si>
  <si>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</si>
  <si>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</si>
  <si>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</si>
  <si>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</si>
  <si>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</si>
  <si>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</si>
  <si>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</si>
  <si>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</si>
  <si>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</si>
  <si>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</si>
  <si>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</si>
  <si>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</si>
  <si>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</si>
  <si>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</si>
  <si>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</si>
  <si>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</si>
  <si>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</si>
  <si>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</si>
  <si>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</si>
  <si>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</si>
  <si>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</si>
  <si>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</si>
  <si>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</si>
  <si>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</si>
  <si>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</si>
  <si>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</si>
  <si>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</si>
  <si>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</si>
  <si>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</si>
  <si>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</si>
  <si>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</si>
  <si>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</si>
  <si>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</si>
  <si>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</si>
  <si>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</si>
  <si>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</si>
  <si>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</si>
  <si>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</si>
  <si>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</si>
  <si>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</si>
  <si>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</si>
  <si>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</si>
  <si>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</si>
  <si>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</si>
  <si>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</si>
  <si>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</si>
  <si>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</si>
  <si>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</si>
  <si>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</si>
  <si>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</si>
  <si>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</si>
  <si>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</si>
  <si>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</si>
  <si>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</si>
  <si>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</si>
  <si>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</si>
  <si>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</si>
  <si>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</si>
  <si>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</si>
  <si>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</si>
  <si>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</si>
  <si>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</si>
  <si>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</si>
  <si>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</si>
  <si>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</si>
  <si>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</si>
  <si>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</si>
  <si>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</si>
  <si>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</si>
  <si>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</si>
  <si>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</si>
  <si>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</si>
  <si>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</si>
  <si>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</si>
  <si>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</si>
  <si>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</si>
  <si>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</si>
  <si>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</si>
  <si>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</si>
  <si>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</si>
  <si>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</si>
  <si>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</si>
  <si>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</si>
  <si>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</si>
  <si>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</si>
  <si>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</si>
  <si>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</si>
  <si>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</si>
  <si>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</si>
  <si>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</si>
  <si>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</si>
  <si>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</si>
  <si>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</si>
  <si>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</si>
  <si>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</si>
  <si>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</si>
  <si>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</si>
  <si>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</si>
  <si>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</si>
  <si>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</si>
  <si>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</si>
  <si>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</si>
  <si>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</si>
  <si>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</si>
  <si>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</si>
  <si>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</si>
  <si>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</si>
  <si>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</si>
  <si>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</si>
  <si>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</si>
  <si>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</si>
  <si>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</si>
  <si>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</si>
  <si>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</si>
  <si>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</si>
  <si>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</si>
  <si>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</si>
  <si>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</si>
  <si>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</si>
  <si>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</si>
  <si>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</si>
  <si>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</si>
  <si>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</si>
  <si>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</si>
  <si>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</si>
  <si>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</si>
  <si>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</si>
  <si>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</si>
  <si>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</si>
  <si>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</si>
  <si>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</si>
  <si>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</si>
  <si>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</si>
  <si>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</si>
  <si>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</si>
  <si>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</si>
  <si>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</si>
  <si>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</si>
  <si>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</si>
  <si>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</si>
  <si>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</si>
  <si>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</si>
  <si>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</si>
  <si>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</si>
  <si>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</si>
  <si>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</si>
  <si>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</si>
  <si>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</si>
  <si>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</si>
  <si>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</si>
  <si>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</si>
  <si>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</si>
  <si>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</si>
  <si>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</si>
  <si>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</si>
  <si>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</si>
  <si>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</si>
  <si>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</si>
  <si>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</si>
  <si>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</si>
  <si>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</si>
  <si>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</si>
  <si>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</si>
  <si>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</si>
  <si>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</si>
  <si>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</si>
  <si>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</si>
  <si>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</si>
  <si>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</si>
  <si>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</si>
  <si>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</si>
  <si>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</si>
  <si>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</si>
  <si>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</si>
  <si>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</si>
  <si>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</si>
  <si>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</si>
  <si>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</si>
  <si>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</si>
  <si>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</si>
  <si>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</si>
  <si>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</si>
  <si>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</si>
  <si>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</si>
  <si>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</si>
  <si>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</si>
  <si>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</si>
  <si>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</si>
  <si>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</si>
  <si>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</si>
  <si>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</si>
  <si>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</si>
  <si>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</si>
  <si>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</si>
  <si>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</si>
  <si>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</si>
  <si>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</si>
  <si>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</si>
  <si>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</si>
  <si>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</si>
  <si>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</si>
  <si>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</si>
  <si>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</si>
  <si>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</si>
  <si>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</si>
  <si>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</si>
  <si>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</si>
  <si>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</si>
  <si>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</si>
  <si>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</si>
  <si>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</si>
  <si>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</si>
  <si>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</si>
  <si>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</si>
  <si>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</si>
  <si>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</si>
  <si>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</si>
  <si>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</si>
  <si>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</si>
  <si>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</si>
  <si>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</si>
  <si>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</si>
  <si>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</si>
  <si>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</si>
  <si>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</si>
  <si>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</si>
  <si>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</si>
  <si>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</si>
  <si>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</si>
  <si>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</si>
  <si>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</si>
  <si>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</si>
  <si>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</si>
  <si>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</si>
  <si>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</si>
  <si>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</si>
  <si>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</si>
  <si>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</si>
  <si>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</si>
  <si>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</si>
  <si>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</si>
  <si>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</si>
  <si>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</si>
  <si>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</si>
  <si>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</si>
  <si>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</si>
  <si>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</si>
  <si>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</si>
  <si>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</si>
  <si>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</si>
  <si>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</si>
  <si>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</si>
  <si>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</si>
  <si>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</si>
  <si>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</si>
  <si>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</si>
  <si>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</si>
  <si>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</si>
  <si>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</si>
  <si>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</si>
  <si>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</si>
  <si>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</si>
  <si>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</si>
  <si>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</si>
  <si>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</si>
  <si>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</si>
  <si>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</si>
  <si>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</si>
  <si>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</si>
  <si>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</si>
  <si>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</si>
  <si>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</si>
  <si>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</si>
  <si>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</si>
  <si>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</si>
  <si>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</si>
  <si>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</si>
  <si>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</si>
  <si>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</si>
  <si>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</si>
  <si>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</si>
  <si>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</si>
  <si>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</si>
  <si>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</si>
  <si>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</si>
  <si>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</si>
  <si>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</si>
  <si>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</si>
  <si>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</si>
  <si>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</si>
  <si>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</si>
  <si>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</si>
  <si>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</si>
  <si>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</si>
  <si>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</si>
  <si>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</si>
  <si>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</si>
  <si>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</si>
  <si>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</si>
  <si>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</si>
  <si>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</si>
  <si>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</si>
  <si>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</si>
  <si>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</si>
  <si>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</si>
  <si>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</si>
  <si>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</si>
  <si>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</si>
  <si>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</si>
  <si>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</si>
  <si>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</si>
  <si>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</si>
  <si>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</si>
  <si>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</si>
  <si>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</si>
  <si>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</si>
  <si>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</si>
  <si>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</si>
  <si>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</si>
  <si>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</si>
  <si>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</si>
  <si>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</si>
  <si>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</si>
  <si>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</si>
  <si>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</si>
  <si>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</si>
  <si>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</si>
  <si>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</si>
  <si>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</si>
  <si>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</si>
  <si>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</si>
  <si>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</si>
  <si>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</si>
  <si>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</si>
  <si>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</si>
  <si>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</si>
  <si>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</si>
  <si>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</si>
  <si>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</si>
  <si>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</si>
  <si>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</si>
  <si>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</si>
  <si>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</si>
  <si>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</si>
  <si>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</si>
  <si>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</si>
  <si>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</si>
  <si>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</si>
  <si>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</si>
  <si>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</si>
  <si>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</si>
  <si>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</si>
  <si>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</si>
  <si>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</si>
  <si>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</si>
  <si>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</si>
  <si>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</si>
  <si>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</si>
  <si>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</si>
  <si>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</si>
  <si>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</si>
  <si>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</si>
  <si>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</si>
  <si>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</si>
  <si>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</si>
  <si>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</si>
  <si>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</si>
  <si>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</si>
  <si>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</si>
  <si>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</si>
  <si>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</si>
  <si>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</si>
  <si>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</si>
  <si>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</si>
  <si>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</si>
  <si>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</si>
  <si>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</si>
  <si>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</si>
  <si>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</si>
  <si>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</si>
  <si>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</si>
  <si>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</si>
  <si>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</si>
  <si>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</si>
  <si>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</si>
  <si>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</si>
  <si>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</si>
  <si>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</si>
  <si>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</si>
  <si>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</si>
  <si>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</si>
  <si>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</si>
  <si>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</si>
  <si>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</si>
  <si>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</si>
  <si>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</si>
  <si>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</si>
  <si>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</si>
  <si>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</si>
  <si>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</si>
  <si>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</si>
  <si>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</si>
  <si>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</si>
  <si>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</si>
  <si>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</si>
  <si>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</si>
  <si>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</si>
  <si>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</si>
  <si>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</si>
  <si>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</si>
  <si>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</si>
  <si>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</si>
  <si>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</si>
  <si>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</si>
  <si>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</si>
  <si>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</si>
  <si>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</si>
  <si>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</si>
  <si>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</si>
  <si>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</si>
  <si>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</si>
  <si>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</si>
  <si>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</si>
  <si>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</si>
  <si>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</si>
  <si>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</si>
  <si>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</si>
  <si>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</si>
  <si>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</si>
  <si>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</si>
  <si>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</si>
  <si>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</si>
  <si>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</si>
  <si>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</si>
  <si>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</si>
  <si>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</si>
  <si>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</si>
  <si>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</si>
  <si>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</si>
  <si>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</si>
  <si>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</si>
  <si>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</si>
  <si>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</si>
  <si>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</si>
  <si>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</si>
  <si>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</si>
  <si>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</si>
  <si>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</si>
  <si>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</si>
  <si>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</si>
  <si>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</si>
  <si>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</si>
  <si>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</si>
  <si>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</si>
  <si>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</si>
  <si>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</si>
  <si>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</si>
  <si>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</si>
  <si>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</si>
  <si>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</si>
  <si>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</si>
  <si>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</si>
  <si>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</si>
  <si>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</si>
  <si>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</si>
  <si>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</si>
  <si>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</si>
  <si>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</si>
  <si>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</si>
  <si>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</si>
  <si>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</si>
  <si>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</si>
  <si>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</si>
  <si>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</si>
  <si>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</si>
  <si>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</si>
  <si>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</si>
  <si>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</si>
  <si>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</si>
  <si>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</si>
  <si>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</si>
  <si>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</si>
  <si>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</si>
  <si>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</si>
  <si>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</si>
  <si>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</si>
  <si>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</si>
  <si>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</si>
  <si>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</si>
  <si>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</si>
  <si>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</si>
  <si>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</si>
  <si>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</si>
  <si>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</si>
  <si>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</si>
  <si>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</si>
  <si>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</si>
  <si>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</si>
  <si>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</si>
  <si>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</si>
  <si>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</si>
  <si>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</si>
  <si>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</si>
  <si>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</si>
  <si>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</si>
  <si>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</si>
  <si>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</si>
  <si>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</si>
  <si>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</si>
  <si>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</si>
  <si>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</si>
  <si>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</si>
  <si>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</si>
  <si>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</si>
  <si>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</si>
  <si>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</si>
  <si>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</si>
  <si>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</si>
  <si>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</si>
  <si>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</si>
  <si>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</si>
  <si>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</si>
  <si>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</si>
  <si>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</si>
  <si>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</si>
  <si>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</si>
  <si>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</si>
  <si>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</si>
  <si>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</si>
  <si>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</si>
  <si>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</si>
  <si>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</si>
  <si>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</si>
  <si>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</si>
  <si>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</si>
  <si>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</si>
  <si>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</si>
  <si>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</si>
  <si>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</si>
  <si>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</si>
  <si>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</si>
  <si>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</si>
  <si>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</si>
  <si>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</si>
  <si>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</si>
  <si>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</si>
  <si>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</si>
  <si>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</si>
  <si>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</si>
  <si>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</si>
  <si>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</si>
  <si>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</si>
  <si>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</si>
  <si>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</si>
  <si>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</si>
  <si>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</si>
  <si>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</si>
  <si>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</si>
  <si>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</si>
  <si>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</si>
  <si>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</si>
  <si>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</si>
  <si>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</si>
  <si>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</si>
  <si>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</si>
  <si>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</si>
  <si>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</si>
  <si>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</si>
  <si>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</si>
  <si>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</si>
  <si>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</si>
  <si>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</si>
  <si>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</si>
  <si>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</si>
  <si>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</si>
  <si>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</si>
  <si>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</si>
  <si>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</si>
  <si>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</si>
  <si>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</si>
  <si>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</si>
  <si>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</si>
  <si>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</si>
  <si>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</si>
  <si>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</si>
  <si>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</si>
  <si>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</si>
  <si>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</si>
  <si>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</si>
  <si>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</si>
  <si>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</si>
  <si>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</si>
  <si>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</si>
  <si>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</si>
  <si>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</si>
  <si>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</si>
  <si>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</si>
  <si>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</si>
  <si>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</si>
  <si>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</si>
  <si>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</si>
  <si>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</si>
  <si>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</si>
  <si>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</si>
  <si>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</si>
  <si>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</si>
  <si>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</si>
  <si>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</si>
  <si>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</si>
  <si>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</si>
  <si>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</si>
  <si>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</si>
  <si>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</si>
  <si>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</si>
  <si>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</si>
  <si>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</si>
  <si>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</si>
  <si>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</si>
  <si>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</si>
  <si>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</si>
  <si>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</si>
  <si>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</si>
  <si>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</si>
  <si>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</si>
  <si>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</si>
  <si>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</si>
  <si>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</si>
  <si>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</si>
  <si>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</si>
  <si>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</si>
  <si>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</si>
  <si>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</si>
  <si>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</si>
  <si>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</si>
  <si>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</si>
  <si>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</si>
  <si>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</si>
  <si>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</si>
  <si>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</si>
  <si>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</si>
  <si>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</si>
  <si>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</si>
  <si>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</si>
  <si>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</si>
  <si>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</si>
  <si>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</si>
  <si>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</si>
  <si>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</si>
  <si>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</si>
  <si>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</si>
  <si>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</si>
  <si>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</si>
  <si>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</si>
  <si>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</si>
  <si>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</si>
  <si>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</si>
  <si>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</si>
  <si>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</si>
  <si>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</si>
  <si>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</si>
  <si>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</si>
  <si>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</si>
  <si>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</si>
  <si>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</si>
  <si>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</si>
  <si>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</si>
  <si>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</si>
  <si>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</si>
  <si>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</si>
  <si>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</si>
  <si>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</si>
  <si>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</si>
  <si>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</si>
  <si>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</si>
  <si>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</si>
  <si>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</si>
  <si>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</si>
  <si>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</si>
  <si>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</si>
  <si>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</si>
  <si>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</si>
  <si>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</si>
  <si>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</si>
  <si>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</si>
  <si>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</si>
  <si>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</si>
  <si>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</si>
  <si>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</si>
  <si>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</si>
  <si>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</si>
  <si>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</si>
  <si>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</si>
  <si>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</si>
  <si>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</si>
  <si>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</si>
  <si>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</si>
  <si>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</si>
  <si>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</si>
  <si>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</si>
  <si>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</si>
  <si>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</si>
  <si>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</si>
  <si>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</si>
  <si>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</si>
  <si>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</si>
  <si>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</si>
  <si>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</si>
  <si>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</si>
  <si>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</si>
  <si>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</si>
  <si>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</si>
  <si>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</si>
  <si>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</si>
  <si>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</si>
  <si>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</si>
  <si>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</si>
  <si>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</si>
  <si>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</si>
  <si>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</si>
  <si>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</si>
  <si>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</si>
  <si>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</si>
  <si>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</si>
  <si>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</si>
  <si>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</si>
  <si>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</si>
  <si>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</si>
  <si>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</si>
  <si>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</si>
  <si>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</si>
  <si>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</si>
  <si>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</si>
  <si>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</si>
  <si>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</si>
  <si>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</si>
  <si>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</si>
  <si>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</si>
  <si>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</si>
  <si>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</si>
  <si>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</si>
  <si>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</si>
  <si>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</si>
  <si>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</si>
  <si>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</si>
  <si>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</si>
  <si>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</si>
  <si>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</si>
  <si>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</si>
  <si>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</si>
  <si>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</si>
  <si>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</si>
  <si>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</si>
  <si>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</si>
  <si>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</si>
  <si>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</si>
  <si>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</si>
  <si>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</si>
  <si>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</si>
  <si>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</si>
  <si>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</si>
  <si>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</si>
  <si>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</si>
  <si>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</si>
  <si>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</si>
  <si>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</si>
  <si>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</si>
  <si>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</si>
  <si>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</si>
  <si>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</si>
  <si>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</si>
  <si>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</si>
  <si>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</si>
  <si>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</si>
  <si>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</si>
  <si>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</si>
  <si>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</si>
  <si>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</si>
  <si>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</si>
  <si>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</si>
  <si>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</si>
  <si>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</si>
  <si>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</si>
  <si>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</si>
  <si>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</si>
  <si>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</si>
  <si>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</si>
  <si>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</si>
  <si>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</si>
  <si>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</si>
  <si>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</si>
  <si>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</si>
  <si>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</si>
  <si>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</si>
  <si>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</si>
  <si>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</si>
  <si>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</si>
  <si>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</si>
  <si>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</si>
  <si>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</si>
  <si>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</si>
  <si>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</si>
  <si>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</si>
  <si>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</si>
  <si>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</si>
  <si>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</si>
  <si>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</si>
  <si>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</si>
  <si>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</si>
  <si>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</si>
  <si>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</si>
  <si>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</si>
  <si>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</si>
  <si>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</si>
  <si>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</si>
  <si>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</si>
  <si>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</si>
  <si>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</si>
  <si>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</si>
  <si>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</si>
  <si>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</si>
  <si>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</si>
  <si>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</si>
  <si>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</si>
  <si>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</si>
  <si>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</si>
  <si>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</si>
  <si>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</si>
  <si>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</si>
  <si>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</si>
  <si>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</si>
  <si>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</si>
  <si>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</si>
  <si>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</si>
  <si>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</si>
  <si>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</si>
  <si>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</si>
  <si>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</si>
  <si>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</si>
  <si>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</si>
  <si>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</si>
  <si>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</si>
  <si>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</si>
  <si>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</si>
  <si>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</si>
  <si>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</si>
  <si>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</si>
  <si>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</si>
  <si>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</si>
  <si>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</si>
  <si>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</si>
  <si>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</si>
  <si>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</si>
  <si>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</si>
  <si>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</si>
  <si>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</si>
  <si>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</si>
  <si>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</si>
  <si>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</si>
  <si>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</si>
  <si>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</si>
  <si>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</si>
  <si>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</si>
  <si>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</si>
  <si>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</si>
  <si>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</si>
  <si>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</si>
  <si>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</si>
  <si>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</si>
  <si>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</si>
  <si>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</si>
  <si>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</si>
  <si>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</si>
  <si>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</si>
  <si>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</si>
  <si>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</si>
  <si>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</si>
  <si>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</si>
  <si>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</si>
  <si>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</si>
  <si>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</si>
  <si>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</si>
  <si>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</si>
  <si>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</si>
  <si>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</si>
  <si>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</si>
  <si>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</si>
  <si>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</si>
  <si>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</si>
  <si>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</si>
  <si>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</si>
  <si>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</si>
  <si>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</si>
  <si>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</si>
  <si>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</si>
  <si>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</si>
  <si>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</si>
  <si>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</si>
  <si>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</si>
  <si>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</si>
  <si>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</si>
  <si>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</si>
  <si>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</si>
  <si>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</si>
  <si>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</si>
  <si>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</si>
  <si>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</si>
  <si>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</si>
  <si>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</si>
  <si>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</si>
  <si>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</si>
  <si>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</si>
  <si>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</si>
  <si>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</si>
  <si>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</si>
  <si>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</si>
  <si>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</si>
  <si>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</si>
  <si>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</si>
  <si>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</si>
  <si>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</si>
  <si>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</si>
  <si>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</si>
  <si>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</si>
  <si>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</si>
  <si>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</si>
  <si>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</si>
  <si>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</si>
  <si>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</si>
  <si>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</si>
  <si>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</si>
  <si>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</si>
  <si>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</si>
  <si>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</si>
  <si>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</si>
  <si>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</si>
  <si>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</si>
  <si>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</si>
  <si>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</si>
  <si>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</si>
  <si>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</si>
  <si>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</si>
  <si>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</si>
  <si>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</si>
  <si>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</si>
  <si>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</si>
  <si>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</si>
  <si>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</si>
  <si>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</si>
  <si>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</si>
  <si>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</si>
  <si>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</si>
  <si>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</si>
  <si>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</si>
  <si>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</si>
  <si>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</si>
  <si>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</si>
  <si>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</si>
  <si>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</si>
  <si>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</si>
  <si>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</si>
  <si>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</si>
  <si>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</si>
  <si>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</si>
  <si>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</si>
  <si>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</si>
  <si>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</si>
  <si>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</si>
  <si>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</si>
  <si>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</si>
  <si>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</si>
  <si>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</si>
  <si>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</si>
  <si>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</si>
  <si>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</si>
  <si>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</si>
  <si>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</si>
  <si>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</si>
  <si>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</si>
  <si>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</si>
  <si>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</si>
  <si>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</si>
  <si>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</si>
  <si>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</si>
  <si>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</si>
  <si>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</si>
  <si>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</si>
  <si>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</si>
  <si>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</si>
  <si>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</si>
  <si>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</si>
  <si>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</si>
  <si>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</si>
  <si>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</si>
  <si>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</si>
  <si>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</si>
  <si>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</si>
  <si>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</si>
  <si>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</si>
  <si>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</si>
  <si>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</si>
  <si>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</si>
  <si>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</si>
  <si>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</si>
  <si>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</si>
  <si>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</si>
  <si>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</si>
  <si>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</si>
  <si>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</si>
  <si>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</si>
  <si>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</si>
  <si>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</si>
  <si>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</si>
  <si>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</si>
  <si>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</si>
  <si>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</si>
  <si>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</si>
  <si>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</si>
  <si>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</si>
  <si>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</si>
  <si>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</si>
  <si>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</si>
  <si>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</si>
  <si>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</si>
  <si>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</si>
  <si>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</si>
  <si>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</si>
  <si>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</si>
  <si>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</si>
  <si>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</si>
  <si>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</si>
  <si>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</si>
  <si>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</si>
  <si>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</si>
  <si>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</si>
  <si>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</si>
  <si>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</si>
  <si>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</si>
  <si>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</si>
  <si>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</si>
  <si>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</si>
  <si>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</si>
  <si>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</si>
  <si>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</si>
  <si>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</si>
  <si>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</si>
  <si>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</si>
  <si>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</si>
  <si>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</si>
  <si>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</si>
  <si>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</si>
  <si>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</si>
  <si>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</si>
  <si>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</si>
  <si>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</si>
  <si>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</si>
  <si>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</si>
  <si>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</si>
  <si>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</si>
  <si>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</si>
  <si>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</si>
  <si>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</si>
  <si>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</si>
  <si>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</si>
  <si>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</si>
  <si>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</si>
  <si>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</si>
  <si>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</si>
  <si>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</si>
  <si>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</si>
  <si>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</si>
  <si>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</si>
  <si>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</si>
  <si>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</si>
  <si>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</si>
  <si>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</si>
  <si>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</si>
  <si>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</si>
  <si>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</si>
  <si>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</si>
  <si>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</si>
  <si>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</si>
  <si>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</si>
  <si>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</si>
  <si>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</si>
  <si>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</si>
  <si>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</si>
  <si>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</si>
  <si>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</si>
  <si>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</si>
  <si>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</si>
  <si>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</si>
  <si>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</si>
  <si>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</si>
  <si>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</si>
  <si>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</si>
  <si>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</si>
  <si>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</si>
  <si>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</si>
  <si>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</si>
  <si>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</si>
  <si>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</si>
  <si>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</si>
  <si>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</si>
  <si>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</si>
  <si>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</si>
  <si>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</si>
  <si>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</si>
  <si>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</si>
  <si>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</si>
  <si>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</si>
  <si>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</si>
  <si>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</si>
  <si>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</si>
  <si>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</si>
  <si>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</si>
  <si>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</si>
  <si>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</si>
  <si>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</si>
  <si>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</si>
  <si>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</si>
  <si>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</si>
  <si>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</si>
  <si>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</si>
  <si>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</si>
  <si>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</si>
  <si>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</si>
  <si>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</si>
  <si>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</si>
  <si>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</si>
  <si>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</si>
  <si>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</si>
  <si>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</si>
  <si>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</si>
  <si>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</si>
  <si>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</si>
  <si>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</si>
  <si>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</si>
  <si>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</si>
  <si>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</si>
  <si>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</si>
  <si>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</si>
  <si>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</si>
  <si>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</si>
  <si>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</si>
  <si>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</si>
  <si>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</si>
  <si>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</si>
  <si>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</si>
  <si>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</si>
  <si>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</si>
  <si>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</si>
  <si>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</si>
  <si>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</si>
  <si>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</si>
  <si>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</si>
  <si>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</si>
  <si>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</si>
  <si>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</si>
  <si>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</si>
  <si>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</si>
  <si>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</si>
  <si>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</si>
  <si>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</si>
  <si>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</si>
  <si>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</si>
  <si>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</si>
  <si>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</si>
  <si>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</si>
  <si>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</si>
  <si>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</si>
  <si>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</si>
  <si>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</si>
  <si>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</si>
  <si>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</si>
  <si>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</si>
  <si>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</si>
  <si>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</si>
  <si>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</si>
  <si>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</si>
  <si>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</si>
  <si>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</si>
  <si>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</si>
  <si>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</si>
  <si>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</si>
  <si>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</si>
  <si>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</si>
  <si>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</si>
  <si>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</si>
  <si>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</si>
  <si>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</si>
  <si>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</si>
  <si>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</si>
  <si>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</si>
  <si>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</si>
  <si>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</si>
  <si>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</si>
  <si>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</si>
  <si>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</si>
  <si>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</si>
  <si>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</si>
  <si>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</si>
  <si>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</si>
  <si>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</si>
  <si>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</si>
  <si>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</si>
  <si>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</si>
  <si>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</si>
  <si>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</si>
  <si>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</si>
  <si>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</si>
  <si>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</si>
  <si>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</si>
  <si>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</si>
  <si>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</si>
  <si>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</si>
  <si>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</si>
  <si>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</si>
  <si>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</si>
  <si>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</si>
  <si>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</si>
  <si>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</si>
  <si>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</si>
  <si>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</si>
  <si>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</si>
  <si>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</si>
  <si>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</si>
  <si>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</si>
  <si>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</si>
  <si>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</si>
  <si>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</si>
  <si>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</si>
  <si>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</si>
  <si>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</si>
  <si>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</si>
  <si>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</si>
  <si>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</si>
  <si>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</si>
  <si>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</si>
  <si>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</si>
  <si>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</si>
  <si>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</si>
  <si>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</si>
  <si>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</si>
  <si>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</si>
  <si>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</si>
  <si>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</si>
  <si>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</si>
  <si>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</si>
  <si>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</si>
  <si>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</si>
  <si>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</si>
  <si>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</si>
  <si>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</si>
  <si>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</si>
  <si>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</si>
  <si>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</si>
  <si>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</si>
  <si>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</si>
  <si>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</si>
  <si>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</si>
  <si>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</si>
  <si>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</si>
  <si>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</si>
  <si>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</si>
  <si>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</si>
  <si>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</si>
  <si>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</si>
  <si>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</si>
  <si>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</si>
  <si>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</si>
  <si>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</si>
  <si>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</si>
  <si>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</si>
  <si>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</si>
  <si>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</si>
  <si>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</si>
  <si>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</si>
  <si>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</si>
  <si>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</si>
  <si>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</si>
  <si>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</si>
  <si>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</si>
  <si>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</si>
  <si>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</si>
  <si>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</si>
  <si>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</si>
  <si>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</si>
  <si>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</si>
  <si>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</si>
  <si>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</si>
  <si>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</si>
  <si>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</si>
  <si>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</si>
  <si>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</si>
  <si>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</si>
  <si>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</si>
  <si>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</si>
  <si>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</si>
  <si>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</si>
  <si>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</si>
  <si>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</si>
  <si>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</si>
  <si>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</si>
  <si>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</si>
  <si>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</si>
  <si>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</si>
  <si>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</si>
  <si>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</si>
  <si>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</si>
  <si>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</si>
  <si>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</si>
  <si>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</si>
  <si>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</si>
  <si>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</si>
  <si>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</si>
  <si>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</si>
  <si>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</si>
  <si>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</si>
  <si>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</si>
  <si>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</si>
  <si>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</si>
  <si>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</si>
  <si>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</si>
  <si>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</si>
  <si>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</si>
  <si>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</si>
  <si>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</si>
  <si>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</si>
  <si>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</si>
  <si>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</si>
  <si>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</si>
  <si>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</si>
  <si>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</si>
  <si>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</si>
  <si>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</si>
  <si>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</si>
  <si>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</si>
  <si>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</si>
  <si>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</si>
  <si>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</si>
  <si>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</si>
  <si>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</si>
  <si>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</si>
  <si>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</si>
  <si>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</si>
  <si>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</si>
  <si>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</si>
  <si>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</si>
  <si>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</si>
  <si>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</si>
  <si>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</si>
  <si>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</si>
  <si>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</si>
  <si>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</si>
  <si>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</si>
  <si>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</si>
  <si>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</si>
  <si>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</si>
  <si>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</si>
  <si>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</si>
  <si>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</si>
  <si>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</si>
  <si>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</si>
  <si>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</si>
  <si>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</si>
  <si>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</si>
  <si>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</si>
  <si>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</si>
  <si>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</si>
  <si>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</si>
  <si>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</si>
  <si>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</si>
  <si>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</si>
  <si>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</si>
  <si>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</si>
  <si>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</si>
  <si>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</si>
  <si>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</si>
  <si>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</si>
  <si>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</si>
  <si>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</si>
  <si>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</si>
  <si>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</si>
  <si>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</si>
  <si>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</si>
  <si>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</si>
  <si>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</si>
  <si>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</si>
  <si>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</si>
  <si>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</si>
  <si>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</si>
  <si>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</si>
  <si>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</si>
  <si>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</si>
  <si>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</si>
  <si>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</si>
  <si>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</si>
  <si>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</si>
  <si>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</si>
  <si>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</si>
  <si>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</si>
  <si>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</si>
  <si>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</si>
  <si>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</si>
  <si>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</si>
  <si>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</si>
  <si>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</si>
  <si>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</si>
  <si>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</si>
  <si>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</si>
  <si>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</si>
  <si>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</si>
  <si>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</si>
  <si>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</si>
  <si>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</si>
  <si>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</si>
  <si>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</si>
  <si>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</si>
  <si>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</si>
  <si>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</si>
  <si>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</si>
  <si>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</si>
  <si>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</si>
  <si>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</si>
  <si>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</si>
  <si>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</si>
  <si>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</si>
  <si>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</si>
  <si>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</si>
  <si>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</si>
  <si>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</si>
  <si>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</si>
  <si>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</si>
  <si>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</si>
  <si>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</si>
  <si>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</si>
  <si>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</si>
  <si>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</si>
  <si>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</si>
  <si>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</si>
  <si>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</si>
  <si>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</si>
  <si>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</si>
  <si>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</si>
  <si>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</si>
  <si>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</si>
  <si>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</si>
  <si>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</si>
  <si>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</si>
  <si>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</si>
  <si>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</si>
  <si>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</si>
  <si>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</si>
  <si>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</si>
  <si>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</si>
  <si>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</si>
  <si>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</si>
  <si>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</si>
  <si>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</si>
  <si>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</si>
  <si>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</si>
  <si>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</si>
  <si>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</si>
  <si>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</si>
  <si>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</si>
  <si>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</si>
  <si>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</si>
  <si>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</si>
  <si>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</si>
  <si>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</si>
  <si>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</si>
  <si>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</si>
  <si>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</si>
  <si>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</si>
  <si>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</si>
  <si>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</si>
  <si>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</si>
  <si>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</si>
  <si>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</si>
  <si>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</si>
  <si>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</si>
  <si>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</si>
  <si>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</si>
  <si>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</si>
  <si>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</si>
  <si>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</si>
  <si>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</si>
  <si>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</si>
  <si>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</si>
  <si>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</si>
  <si>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</si>
  <si>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</si>
  <si>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</si>
  <si>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</si>
  <si>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</si>
  <si>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</si>
  <si>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</si>
  <si>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</si>
  <si>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</si>
  <si>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</si>
  <si>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</si>
  <si>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</si>
  <si>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</si>
  <si>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</si>
  <si>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</si>
  <si>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</si>
  <si>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</si>
  <si>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</si>
  <si>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</si>
  <si>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</si>
  <si>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</si>
  <si>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</si>
  <si>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</si>
  <si>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</si>
  <si>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</si>
  <si>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</si>
  <si>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</si>
  <si>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</si>
  <si>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</si>
  <si>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</si>
  <si>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</si>
  <si>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</si>
  <si>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</si>
  <si>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</si>
  <si>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</si>
  <si>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</si>
  <si>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</si>
  <si>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</si>
  <si>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</si>
  <si>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</si>
  <si>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</si>
  <si>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</si>
  <si>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</si>
  <si>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</si>
  <si>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</si>
  <si>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</si>
  <si>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</si>
  <si>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</si>
  <si>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</si>
  <si>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</si>
  <si>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</si>
  <si>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</si>
  <si>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</si>
  <si>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</si>
  <si>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</si>
  <si>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</si>
  <si>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</si>
  <si>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</si>
  <si>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</si>
  <si>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</si>
  <si>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</si>
  <si>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</si>
  <si>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</si>
  <si>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</si>
  <si>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</si>
  <si>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</si>
  <si>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</si>
  <si>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</si>
  <si>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</si>
  <si>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</si>
  <si>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</si>
  <si>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</si>
  <si>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</si>
  <si>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</si>
  <si>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</si>
  <si>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</si>
  <si>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</si>
  <si>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</si>
  <si>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</si>
  <si>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</si>
  <si>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</si>
  <si>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</si>
  <si>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</si>
  <si>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</si>
  <si>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</si>
  <si>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</si>
  <si>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</si>
  <si>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</si>
  <si>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</si>
  <si>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</si>
  <si>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</si>
  <si>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</si>
  <si>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</si>
  <si>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</si>
  <si>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</si>
  <si>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</si>
  <si>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</si>
  <si>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</si>
  <si>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</si>
  <si>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</si>
  <si>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</si>
  <si>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</si>
  <si>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</si>
  <si>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</si>
  <si>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</si>
  <si>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</si>
  <si>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</si>
  <si>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</si>
  <si>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</si>
  <si>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</si>
  <si>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</si>
  <si>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</si>
  <si>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</si>
  <si>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</si>
  <si>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</si>
  <si>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</si>
  <si>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</si>
  <si>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</si>
  <si>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</si>
  <si>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</si>
  <si>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</si>
  <si>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</si>
  <si>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</si>
  <si>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</si>
  <si>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</si>
  <si>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</si>
  <si>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</si>
  <si>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</si>
  <si>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</si>
  <si>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</si>
  <si>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</si>
  <si>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</si>
  <si>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</si>
  <si>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</si>
  <si>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</si>
  <si>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</si>
  <si>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</si>
  <si>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</si>
  <si>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</si>
  <si>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</si>
  <si>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</si>
  <si>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</si>
  <si>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</si>
  <si>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</si>
  <si>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</si>
  <si>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</si>
  <si>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</si>
  <si>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</si>
  <si>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</si>
  <si>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</si>
  <si>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</si>
  <si>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</si>
  <si>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</si>
  <si>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</si>
  <si>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</si>
  <si>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</si>
  <si>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</si>
  <si>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</si>
  <si>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</si>
  <si>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</si>
  <si>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</si>
  <si>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</si>
  <si>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</si>
  <si>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</si>
  <si>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</si>
  <si>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</si>
  <si>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</si>
  <si>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</si>
  <si>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</si>
  <si>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</si>
  <si>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</si>
  <si>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</si>
  <si>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</si>
  <si>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</si>
  <si>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</si>
  <si>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</si>
  <si>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</si>
  <si>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</si>
  <si>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</si>
  <si>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</si>
  <si>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</si>
  <si>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</si>
  <si>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</si>
  <si>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</si>
  <si>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</si>
  <si>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</si>
  <si>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</si>
  <si>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</si>
  <si>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</si>
  <si>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</si>
  <si>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</si>
  <si>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</si>
  <si>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</si>
  <si>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</si>
  <si>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</si>
  <si>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</si>
  <si>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</si>
  <si>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</si>
  <si>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</si>
  <si>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</si>
  <si>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</si>
  <si>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</si>
  <si>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</si>
  <si>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</si>
  <si>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</si>
  <si>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</si>
  <si>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</si>
  <si>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</si>
  <si>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</si>
  <si>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</si>
  <si>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</si>
  <si>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</si>
  <si>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</si>
  <si>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</si>
  <si>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</si>
  <si>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</si>
  <si>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</si>
  <si>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</si>
  <si>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</si>
  <si>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</si>
  <si>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</si>
  <si>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</si>
  <si>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</si>
  <si>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</si>
  <si>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</si>
  <si>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</si>
  <si>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</si>
  <si>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</si>
  <si>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</si>
  <si>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</si>
  <si>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</si>
  <si>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</si>
  <si>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</si>
  <si>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</si>
  <si>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</si>
  <si>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</si>
  <si>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</si>
  <si>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</si>
  <si>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</si>
  <si>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</si>
  <si>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</si>
  <si>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</si>
  <si>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</si>
  <si>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</si>
  <si>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</si>
  <si>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</si>
  <si>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</si>
  <si>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</si>
  <si>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</si>
  <si>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</si>
  <si>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</si>
  <si>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</si>
  <si>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</si>
  <si>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</si>
  <si>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</si>
  <si>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</si>
  <si>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</si>
  <si>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</si>
  <si>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</si>
  <si>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</si>
  <si>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</si>
  <si>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</si>
  <si>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</si>
  <si>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</si>
  <si>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</si>
  <si>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</si>
  <si>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</si>
  <si>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</si>
  <si>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</si>
  <si>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</si>
  <si>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</si>
  <si>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</si>
  <si>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</si>
  <si>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</si>
  <si>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</si>
  <si>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</si>
  <si>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</si>
  <si>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</si>
  <si>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</si>
  <si>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</si>
  <si>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</si>
  <si>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</si>
  <si>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</si>
  <si>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</si>
  <si>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</si>
  <si>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</si>
  <si>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</si>
  <si>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</si>
  <si>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</si>
  <si>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</si>
  <si>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</si>
  <si>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</si>
  <si>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</si>
  <si>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</si>
  <si>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</si>
  <si>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</si>
  <si>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</si>
  <si>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</si>
  <si>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</si>
  <si>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</si>
  <si>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</si>
  <si>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</si>
  <si>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</si>
  <si>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</si>
  <si>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</si>
  <si>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</si>
  <si>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</si>
  <si>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</si>
  <si>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</si>
  <si>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</si>
  <si>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</si>
  <si>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</si>
  <si>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</si>
  <si>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</si>
  <si>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</si>
  <si>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</si>
  <si>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</si>
  <si>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</si>
  <si>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</si>
  <si>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</si>
  <si>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</si>
  <si>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</si>
  <si>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</si>
  <si>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</si>
  <si>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</si>
  <si>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</si>
  <si>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</si>
  <si>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</si>
  <si>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</si>
  <si>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</si>
  <si>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</si>
  <si>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</si>
  <si>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</si>
  <si>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</si>
  <si>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</si>
  <si>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</si>
  <si>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</si>
  <si>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</si>
  <si>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</si>
  <si>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</si>
  <si>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</si>
  <si>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</si>
  <si>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</si>
  <si>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</si>
  <si>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</si>
  <si>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</si>
  <si>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</si>
  <si>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</si>
  <si>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</si>
  <si>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</si>
  <si>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</si>
  <si>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</si>
  <si>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</si>
  <si>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</si>
  <si>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</si>
  <si>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</si>
  <si>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</si>
  <si>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</si>
  <si>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</si>
  <si>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</si>
  <si>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</si>
  <si>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</si>
  <si>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</si>
  <si>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</si>
  <si>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</si>
  <si>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</si>
  <si>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</si>
  <si>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</si>
  <si>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</si>
  <si>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</si>
  <si>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</si>
  <si>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</si>
  <si>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</si>
  <si>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</si>
  <si>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</si>
  <si>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</si>
  <si>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</si>
  <si>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</si>
  <si>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</si>
  <si>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</si>
  <si>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</si>
  <si>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</si>
  <si>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</si>
  <si>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</si>
  <si>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</si>
  <si>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</si>
  <si>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</si>
  <si>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</si>
  <si>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</si>
  <si>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</si>
  <si>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</si>
  <si>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</si>
  <si>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</si>
  <si>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</si>
  <si>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</si>
  <si>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</si>
  <si>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</si>
  <si>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</si>
  <si>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</si>
  <si>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</si>
  <si>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</si>
  <si>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</si>
  <si>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</si>
  <si>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</si>
  <si>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</si>
  <si>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</si>
  <si>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</si>
  <si>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</si>
  <si>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</si>
  <si>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</si>
  <si>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</si>
  <si>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</si>
  <si>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</si>
  <si>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</si>
  <si>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</si>
  <si>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</si>
  <si>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</si>
  <si>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</si>
  <si>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</si>
  <si>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</si>
  <si>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</si>
  <si>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</si>
  <si>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</si>
  <si>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</si>
  <si>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</si>
  <si>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</si>
  <si>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</si>
  <si>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</si>
  <si>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</si>
  <si>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</si>
  <si>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</si>
  <si>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</si>
  <si>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</si>
  <si>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</si>
  <si>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</si>
  <si>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</si>
  <si>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</si>
  <si>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</si>
  <si>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</si>
  <si>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</si>
  <si>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</si>
  <si>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</si>
  <si>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</si>
  <si>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</si>
  <si>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</si>
  <si>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</si>
  <si>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</si>
  <si>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</si>
  <si>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</si>
  <si>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</si>
  <si>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</si>
  <si>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</si>
  <si>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</si>
  <si>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</si>
  <si>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</si>
  <si>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</si>
  <si>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</si>
  <si>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</si>
  <si>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</si>
  <si>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</si>
  <si>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</si>
  <si>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</si>
  <si>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</si>
  <si>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</si>
  <si>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</si>
  <si>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</si>
  <si>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</si>
  <si>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</si>
  <si>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</si>
  <si>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</si>
  <si>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</si>
  <si>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</si>
  <si>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</si>
  <si>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</si>
  <si>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</si>
  <si>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</si>
  <si>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</si>
  <si>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</si>
  <si>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</si>
  <si>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</si>
  <si>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</si>
  <si>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</si>
  <si>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</si>
  <si>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</si>
  <si>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</si>
  <si>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</si>
  <si>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</si>
  <si>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</si>
  <si>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</si>
  <si>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</si>
  <si>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</si>
  <si>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</si>
  <si>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</si>
  <si>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</si>
  <si>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</si>
  <si>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</si>
  <si>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</si>
  <si>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</si>
  <si>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</si>
  <si>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</si>
  <si>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</si>
  <si>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</si>
  <si>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</si>
  <si>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</si>
  <si>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</si>
  <si>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</si>
  <si>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</si>
  <si>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</si>
  <si>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</si>
  <si>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</si>
  <si>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</si>
  <si>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</si>
  <si>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</si>
  <si>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</si>
  <si>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</si>
  <si>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</si>
  <si>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</si>
  <si>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</si>
  <si>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</si>
  <si>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</si>
  <si>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</si>
  <si>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</si>
  <si>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</si>
  <si>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</si>
  <si>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</si>
  <si>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</si>
  <si>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</si>
  <si>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</si>
  <si>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</si>
  <si>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</si>
  <si>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</si>
  <si>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</si>
  <si>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</si>
  <si>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</si>
  <si>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</si>
  <si>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</si>
  <si>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</si>
  <si>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</si>
  <si>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</si>
  <si>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</si>
  <si>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</si>
  <si>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</si>
  <si>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</si>
  <si>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</si>
  <si>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</si>
  <si>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</si>
  <si>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</si>
  <si>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</si>
  <si>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</si>
  <si>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</si>
  <si>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</si>
  <si>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</si>
  <si>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</si>
  <si>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</si>
  <si>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</si>
  <si>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</si>
  <si>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</si>
  <si>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</si>
  <si>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</si>
  <si>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</si>
  <si>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</si>
  <si>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</si>
  <si>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</si>
  <si>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</si>
  <si>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</si>
  <si>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</si>
  <si>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</si>
  <si>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</si>
  <si>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</si>
  <si>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</si>
  <si>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</si>
  <si>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</si>
  <si>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</si>
  <si>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</si>
  <si>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</si>
  <si>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</si>
  <si>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</si>
  <si>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</si>
  <si>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</si>
  <si>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</si>
  <si>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</si>
  <si>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</si>
  <si>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</si>
  <si>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</si>
  <si>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</si>
  <si>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</si>
  <si>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</si>
  <si>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</si>
  <si>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</si>
  <si>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</si>
  <si>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</si>
  <si>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</si>
  <si>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</si>
  <si>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</si>
  <si>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</si>
  <si>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</si>
  <si>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</si>
  <si>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</si>
  <si>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</si>
  <si>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</si>
  <si>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</si>
  <si>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</si>
  <si>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</si>
  <si>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</si>
  <si>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</si>
  <si>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</si>
  <si>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</si>
  <si>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</si>
  <si>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</si>
  <si>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</si>
  <si>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</si>
  <si>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</si>
  <si>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</si>
  <si>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</si>
  <si>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</si>
  <si>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</si>
  <si>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</si>
  <si>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</si>
  <si>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</si>
  <si>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</si>
  <si>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</si>
  <si>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</si>
  <si>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</si>
  <si>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</si>
  <si>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</si>
  <si>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</si>
  <si>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</si>
  <si>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</si>
  <si>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</si>
  <si>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</si>
  <si>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</si>
  <si>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</si>
  <si>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</si>
  <si>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</si>
  <si>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</si>
  <si>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</si>
  <si>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</si>
  <si>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</si>
  <si>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</si>
  <si>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</si>
  <si>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</si>
  <si>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</si>
  <si>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</si>
  <si>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</si>
  <si>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</si>
  <si>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</si>
  <si>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</si>
  <si>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</si>
  <si>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</si>
  <si>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</si>
  <si>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</si>
  <si>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</si>
  <si>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</si>
  <si>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</si>
  <si>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</si>
  <si>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</si>
  <si>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</si>
  <si>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</si>
  <si>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</si>
  <si>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</si>
  <si>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</si>
  <si>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</si>
  <si>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</si>
  <si>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</si>
  <si>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</si>
  <si>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</si>
  <si>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</si>
  <si>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</si>
  <si>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</si>
  <si>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</si>
  <si>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</si>
  <si>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</si>
  <si>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</si>
  <si>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</si>
  <si>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</si>
  <si>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</si>
  <si>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</si>
  <si>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</si>
  <si>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</si>
  <si>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</si>
  <si>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</si>
  <si>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</si>
  <si>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</si>
  <si>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</si>
  <si>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</si>
  <si>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</si>
  <si>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</si>
  <si>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</si>
  <si>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</si>
  <si>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</si>
  <si>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</si>
  <si>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</si>
  <si>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</si>
  <si>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</si>
  <si>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</si>
  <si>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</si>
  <si>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</si>
  <si>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</si>
  <si>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</si>
  <si>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</si>
  <si>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</si>
  <si>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</si>
  <si>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</si>
  <si>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</si>
  <si>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</si>
  <si>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</si>
  <si>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</si>
  <si>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</si>
  <si>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</si>
  <si>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</si>
  <si>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</si>
  <si>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</si>
  <si>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</si>
  <si>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</si>
  <si>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</si>
  <si>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</si>
  <si>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</si>
  <si>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</si>
  <si>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</si>
  <si>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</si>
  <si>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</si>
  <si>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</si>
  <si>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</si>
  <si>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</si>
  <si>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</si>
  <si>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</si>
  <si>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</si>
  <si>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</si>
  <si>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</si>
  <si>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</si>
  <si>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</si>
  <si>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</si>
  <si>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</si>
  <si>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</si>
  <si>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</si>
  <si>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</si>
  <si>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</si>
  <si>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</si>
  <si>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</si>
  <si>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</si>
  <si>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</si>
  <si>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</si>
  <si>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</si>
  <si>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</si>
  <si>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</si>
  <si>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</si>
  <si>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</si>
  <si>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</si>
  <si>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</si>
  <si>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</si>
  <si>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</si>
  <si>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</si>
  <si>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</si>
  <si>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</si>
  <si>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</si>
  <si>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</si>
  <si>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</si>
  <si>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</si>
  <si>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</si>
  <si>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</si>
  <si>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</si>
  <si>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</si>
  <si>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</si>
  <si>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</si>
  <si>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</si>
  <si>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</si>
  <si>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</si>
  <si>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</si>
  <si>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</si>
  <si>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</si>
  <si>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</si>
  <si>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</si>
  <si>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</si>
  <si>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</si>
  <si>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</si>
  <si>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</si>
  <si>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</si>
  <si>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</si>
  <si>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</si>
  <si>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</si>
  <si>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</si>
  <si>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</si>
  <si>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</si>
  <si>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</si>
  <si>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</si>
  <si>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</si>
  <si>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</si>
  <si>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</si>
  <si>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</si>
  <si>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</si>
  <si>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</si>
  <si>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</si>
  <si>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</si>
  <si>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</si>
  <si>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</si>
  <si>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</si>
  <si>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</si>
  <si>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</si>
  <si>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</si>
  <si>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</si>
  <si>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</si>
  <si>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</si>
  <si>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</si>
  <si>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</si>
  <si>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</si>
  <si>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</si>
  <si>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</si>
  <si>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</si>
  <si>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</si>
  <si>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</si>
  <si>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</si>
  <si>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</si>
  <si>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</si>
  <si>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</si>
  <si>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</si>
  <si>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</si>
  <si>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</si>
  <si>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</si>
  <si>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</si>
  <si>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</si>
  <si>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</si>
  <si>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</si>
  <si>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</si>
  <si>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</si>
  <si>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</si>
  <si>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</si>
  <si>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</si>
  <si>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</si>
  <si>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</si>
  <si>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</si>
  <si>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</si>
  <si>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</si>
  <si>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</si>
  <si>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</si>
  <si>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</si>
  <si>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</si>
  <si>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</si>
  <si>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</si>
  <si>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</si>
  <si>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</si>
  <si>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</si>
  <si>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</si>
  <si>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</si>
  <si>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</si>
  <si>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</si>
  <si>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</si>
  <si>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</si>
  <si>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</si>
  <si>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</si>
  <si>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</si>
  <si>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</si>
  <si>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</si>
  <si>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</si>
  <si>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</si>
  <si>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</si>
  <si>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</si>
  <si>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</si>
  <si>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</si>
  <si>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</si>
  <si>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</si>
  <si>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</si>
  <si>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</si>
  <si>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</si>
  <si>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</si>
  <si>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</si>
  <si>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</si>
  <si>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</si>
  <si>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</si>
  <si>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</si>
  <si>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</si>
  <si>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</si>
  <si>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</si>
  <si>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</si>
  <si>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</si>
  <si>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</si>
  <si>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</si>
  <si>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</si>
  <si>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</si>
  <si>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</si>
  <si>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</si>
  <si>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</si>
  <si>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</si>
  <si>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</si>
  <si>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</si>
  <si>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</si>
  <si>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</si>
  <si>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</si>
  <si>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</si>
  <si>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</si>
  <si>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</si>
  <si>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</si>
  <si>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</si>
  <si>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</si>
  <si>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</si>
  <si>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</si>
  <si>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</si>
  <si>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</si>
  <si>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</si>
  <si>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</si>
  <si>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</si>
  <si>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</si>
  <si>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</si>
  <si>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</si>
  <si>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</si>
  <si>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</si>
  <si>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</si>
  <si>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</si>
  <si>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</si>
  <si>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</si>
  <si>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</si>
  <si>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</si>
  <si>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</si>
  <si>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</si>
  <si>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</si>
  <si>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</si>
  <si>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</si>
  <si>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</si>
  <si>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</si>
  <si>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</si>
  <si>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</si>
  <si>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</si>
  <si>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</si>
  <si>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</si>
  <si>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</si>
  <si>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</si>
  <si>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</si>
  <si>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</si>
  <si>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</si>
  <si>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</si>
  <si>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</si>
  <si>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</si>
  <si>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</si>
  <si>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</si>
  <si>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</si>
  <si>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</si>
  <si>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</si>
  <si>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</si>
  <si>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</si>
  <si>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</si>
  <si>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</si>
  <si>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</si>
  <si>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</si>
  <si>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</si>
  <si>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</si>
  <si>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</si>
  <si>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</si>
  <si>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</si>
  <si>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</si>
  <si>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</si>
  <si>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</si>
  <si>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</si>
  <si>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</si>
  <si>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</si>
  <si>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</si>
  <si>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</si>
  <si>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</si>
  <si>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</si>
  <si>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</si>
  <si>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</si>
  <si>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</si>
  <si>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</si>
  <si>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</si>
  <si>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</si>
  <si>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</si>
  <si>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</si>
  <si>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</si>
  <si>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</si>
  <si>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</si>
  <si>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</si>
  <si>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</si>
  <si>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</si>
  <si>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</si>
  <si>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</si>
  <si>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</si>
  <si>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</si>
  <si>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</si>
  <si>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</si>
  <si>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</si>
  <si>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</si>
  <si>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</si>
  <si>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</si>
  <si>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</si>
  <si>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</si>
  <si>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</si>
  <si>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</si>
  <si>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</si>
  <si>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</si>
  <si>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</si>
  <si>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</si>
  <si>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</si>
  <si>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</si>
  <si>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</si>
  <si>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</si>
  <si>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</si>
  <si>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</si>
  <si>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</si>
  <si>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</si>
  <si>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</si>
  <si>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</si>
  <si>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</si>
  <si>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</si>
  <si>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</si>
  <si>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</si>
  <si>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</si>
  <si>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</si>
  <si>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</si>
  <si>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</si>
  <si>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</si>
  <si>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</si>
  <si>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</si>
  <si>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</si>
  <si>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</si>
  <si>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</si>
  <si>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</si>
  <si>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</si>
  <si>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</si>
  <si>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</si>
  <si>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</si>
  <si>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</si>
  <si>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</si>
  <si>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</si>
  <si>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</si>
  <si>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</si>
  <si>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</si>
  <si>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</si>
  <si>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</si>
  <si>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</si>
  <si>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</si>
  <si>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</si>
  <si>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</si>
  <si>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</si>
  <si>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</si>
  <si>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</si>
  <si>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</si>
  <si>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</si>
  <si>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</si>
  <si>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</si>
  <si>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</si>
  <si>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</si>
  <si>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</si>
  <si>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</si>
  <si>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</si>
  <si>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</si>
  <si>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</si>
  <si>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</si>
  <si>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</si>
  <si>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</si>
  <si>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</si>
  <si>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</si>
  <si>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</si>
  <si>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</si>
  <si>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</si>
  <si>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</si>
  <si>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</si>
  <si>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</si>
  <si>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</si>
  <si>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</si>
  <si>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</si>
  <si>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</si>
  <si>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</si>
  <si>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</si>
  <si>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</si>
  <si>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</si>
  <si>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</si>
  <si>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</si>
  <si>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</si>
  <si>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</si>
  <si>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</si>
  <si>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</si>
  <si>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</si>
  <si>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</si>
  <si>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</si>
  <si>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</si>
  <si>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</si>
  <si>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</si>
  <si>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</si>
  <si>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</si>
  <si>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</si>
  <si>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</si>
  <si>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</si>
  <si>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</si>
  <si>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</si>
  <si>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</si>
  <si>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</si>
  <si>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</si>
  <si>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</si>
  <si>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</si>
  <si>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</si>
  <si>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</si>
  <si>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</si>
  <si>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</si>
  <si>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</si>
  <si>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</si>
  <si>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</si>
  <si>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</si>
  <si>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</si>
  <si>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</si>
  <si>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</si>
  <si>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</si>
  <si>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</si>
  <si>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</si>
  <si>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</si>
  <si>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</si>
  <si>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</si>
  <si>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</si>
  <si>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</si>
  <si>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</si>
  <si>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</si>
  <si>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</si>
  <si>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</si>
  <si>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</si>
  <si>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</si>
  <si>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</si>
  <si>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</si>
  <si>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</si>
  <si>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</si>
  <si>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</si>
  <si>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</si>
  <si>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</si>
  <si>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</si>
  <si>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</si>
  <si>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</si>
  <si>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</si>
  <si>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</si>
  <si>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</si>
  <si>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</si>
  <si>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</si>
  <si>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</si>
  <si>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</si>
  <si>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</si>
  <si>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</si>
  <si>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</si>
  <si>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</si>
  <si>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</si>
  <si>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</si>
  <si>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</si>
  <si>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</si>
  <si>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</si>
  <si>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</si>
  <si>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</si>
  <si>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</si>
  <si>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</si>
  <si>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</si>
  <si>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</si>
  <si>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</si>
  <si>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</si>
  <si>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</si>
  <si>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</si>
  <si>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</si>
  <si>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</si>
  <si>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</si>
  <si>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</si>
  <si>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</si>
  <si>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</si>
  <si>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</si>
  <si>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</si>
  <si>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</si>
  <si>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</si>
  <si>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</si>
  <si>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</si>
  <si>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</si>
  <si>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</si>
  <si>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</si>
  <si>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</si>
  <si>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</si>
  <si>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</si>
  <si>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</si>
  <si>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</si>
  <si>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</si>
  <si>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</si>
  <si>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</si>
  <si>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</si>
  <si>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</si>
  <si>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</si>
  <si>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</si>
  <si>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</si>
  <si>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</si>
  <si>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</si>
  <si>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</si>
  <si>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</si>
  <si>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</si>
  <si>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</si>
  <si>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</si>
  <si>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</si>
  <si>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</si>
  <si>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</si>
  <si>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</si>
  <si>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</si>
  <si>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</si>
  <si>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</si>
  <si>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</si>
  <si>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</si>
  <si>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</si>
  <si>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</si>
  <si>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</si>
  <si>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</si>
  <si>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</si>
  <si>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</si>
  <si>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</si>
  <si>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</si>
  <si>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</si>
  <si>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</si>
  <si>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</si>
  <si>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</si>
  <si>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</si>
  <si>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</si>
  <si>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</si>
  <si>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</si>
  <si>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</si>
  <si>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</si>
  <si>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</si>
  <si>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</si>
  <si>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</si>
  <si>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</si>
  <si>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</si>
  <si>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</si>
  <si>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</si>
  <si>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</si>
  <si>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</si>
  <si>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</si>
  <si>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</si>
  <si>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</si>
  <si>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</si>
  <si>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</si>
  <si>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</si>
  <si>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</si>
  <si>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</si>
  <si>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</si>
  <si>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</si>
  <si>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</si>
  <si>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</si>
  <si>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</si>
  <si>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</si>
  <si>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</si>
  <si>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</si>
  <si>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</si>
  <si>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</si>
  <si>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</si>
  <si>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</si>
  <si>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</si>
  <si>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</si>
  <si>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</si>
  <si>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</si>
  <si>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</si>
  <si>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</si>
  <si>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</si>
  <si>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</si>
  <si>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</si>
  <si>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</si>
  <si>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</si>
  <si>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</si>
  <si>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</si>
  <si>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</si>
  <si>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</si>
  <si>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</si>
  <si>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</si>
  <si>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</si>
  <si>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</si>
  <si>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</si>
  <si>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</si>
  <si>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</si>
  <si>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</si>
  <si>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</si>
  <si>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</si>
  <si>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</si>
  <si>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</si>
  <si>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</si>
  <si>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</si>
  <si>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</si>
  <si>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</si>
  <si>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</si>
  <si>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</si>
  <si>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</si>
  <si>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</si>
  <si>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</si>
  <si>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</si>
  <si>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</si>
  <si>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</si>
  <si>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</si>
  <si>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</si>
  <si>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</si>
  <si>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</si>
  <si>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</si>
  <si>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</si>
  <si>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</si>
  <si>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</si>
  <si>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</si>
  <si>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</si>
  <si>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</si>
  <si>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</si>
  <si>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</si>
  <si>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</si>
  <si>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</si>
  <si>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</si>
  <si>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</si>
  <si>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</si>
  <si>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</si>
  <si>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</si>
  <si>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</si>
  <si>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</si>
  <si>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</si>
  <si>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</si>
  <si>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</si>
  <si>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</si>
  <si>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</si>
  <si>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</si>
  <si>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</si>
  <si>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</si>
  <si>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</si>
  <si>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</si>
  <si>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</si>
  <si>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</si>
  <si>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</si>
  <si>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</si>
  <si>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</si>
  <si>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</si>
  <si>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</si>
  <si>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</si>
  <si>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</si>
  <si>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</si>
  <si>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</si>
  <si>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</si>
  <si>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</si>
  <si>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</si>
  <si>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</si>
  <si>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</si>
  <si>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</si>
  <si>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</si>
  <si>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</si>
  <si>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</si>
  <si>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</si>
  <si>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</si>
  <si>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</si>
  <si>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</si>
  <si>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</si>
  <si>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</si>
  <si>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</si>
  <si>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</si>
  <si>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</si>
  <si>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</si>
  <si>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</si>
  <si>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</si>
  <si>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</si>
  <si>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</si>
  <si>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</si>
  <si>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</si>
  <si>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</si>
  <si>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</si>
  <si>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</si>
  <si>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</si>
  <si>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</si>
  <si>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</si>
  <si>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</si>
  <si>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</si>
  <si>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</si>
  <si>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</si>
  <si>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</si>
  <si>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</si>
  <si>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</si>
  <si>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</si>
  <si>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</si>
  <si>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</si>
  <si>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</si>
  <si>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</si>
  <si>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</si>
  <si>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</si>
  <si>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</si>
  <si>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</si>
  <si>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</si>
  <si>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</si>
  <si>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</si>
  <si>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</si>
  <si>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</si>
  <si>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</si>
  <si>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</si>
  <si>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</si>
  <si>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</si>
  <si>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</si>
  <si>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</si>
  <si>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</si>
  <si>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</si>
  <si>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</si>
  <si>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</si>
  <si>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</si>
  <si>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</si>
  <si>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</si>
  <si>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</si>
  <si>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</si>
  <si>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</si>
  <si>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</si>
  <si>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</si>
  <si>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</si>
  <si>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</si>
  <si>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</si>
  <si>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</si>
  <si>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</si>
  <si>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</si>
  <si>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</si>
  <si>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</si>
  <si>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</si>
  <si>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</si>
  <si>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</si>
  <si>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</si>
  <si>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</si>
  <si>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</si>
  <si>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</si>
  <si>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</si>
  <si>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</si>
  <si>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</si>
  <si>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</si>
  <si>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</si>
  <si>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</si>
  <si>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</si>
  <si>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</si>
  <si>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</si>
  <si>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</si>
  <si>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</si>
  <si>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</si>
  <si>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</si>
  <si>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</si>
  <si>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</si>
  <si>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</si>
  <si>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</si>
  <si>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</si>
  <si>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</si>
  <si>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</si>
  <si>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</si>
  <si>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</si>
  <si>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</si>
  <si>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</si>
  <si>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</si>
  <si>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</si>
  <si>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</si>
  <si>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</si>
  <si>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</si>
  <si>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</si>
  <si>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</si>
  <si>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</si>
  <si>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</si>
  <si>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</si>
  <si>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</si>
  <si>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</si>
  <si>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</si>
  <si>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</si>
  <si>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</si>
  <si>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</si>
  <si>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</si>
  <si>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</si>
  <si>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</si>
  <si>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</si>
  <si>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</si>
  <si>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</si>
  <si>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</si>
  <si>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</si>
  <si>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</si>
  <si>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</si>
  <si>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</si>
  <si>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</si>
  <si>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</si>
  <si>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</si>
  <si>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</si>
  <si>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</si>
  <si>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</si>
  <si>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</si>
  <si>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</si>
  <si>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</si>
  <si>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</si>
  <si>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</si>
  <si>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</si>
  <si>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</si>
  <si>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</si>
  <si>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</si>
  <si>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</si>
  <si>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</si>
  <si>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</si>
  <si>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</si>
  <si>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</si>
  <si>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</si>
  <si>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</si>
  <si>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</si>
  <si>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</si>
  <si>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</si>
  <si>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</si>
  <si>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</si>
  <si>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</si>
  <si>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</si>
  <si>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</si>
  <si>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</si>
  <si>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</si>
  <si>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</si>
  <si>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</si>
  <si>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</si>
  <si>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</si>
  <si>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</si>
  <si>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</si>
  <si>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</si>
  <si>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</si>
  <si>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</si>
  <si>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</si>
  <si>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</si>
  <si>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</si>
  <si>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</si>
  <si>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</si>
  <si>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</si>
  <si>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</si>
  <si>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</si>
  <si>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</si>
  <si>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</si>
  <si>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</si>
  <si>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</si>
  <si>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</si>
  <si>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</si>
  <si>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</si>
  <si>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</si>
  <si>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</si>
  <si>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</si>
  <si>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</si>
  <si>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</si>
  <si>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</si>
  <si>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</si>
  <si>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</si>
  <si>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</si>
  <si>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</si>
  <si>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</si>
  <si>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</si>
  <si>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</si>
  <si>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</si>
  <si>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</si>
  <si>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</si>
  <si>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</si>
  <si>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</si>
  <si>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</si>
  <si>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</si>
  <si>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</si>
  <si>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</si>
  <si>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</si>
  <si>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</si>
  <si>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</si>
  <si>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</si>
  <si>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</si>
  <si>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</si>
  <si>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</si>
  <si>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</si>
  <si>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</si>
  <si>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</si>
  <si>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</si>
  <si>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</si>
  <si>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</si>
  <si>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</si>
  <si>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</si>
  <si>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</si>
  <si>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</si>
  <si>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</si>
  <si>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</si>
  <si>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</si>
  <si>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</si>
  <si>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</si>
  <si>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</si>
  <si>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</si>
  <si>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</si>
  <si>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</si>
  <si>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</si>
  <si>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</si>
  <si>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</si>
  <si>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</si>
  <si>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</si>
  <si>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</si>
  <si>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</si>
  <si>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</si>
  <si>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</si>
  <si>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</si>
  <si>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</si>
  <si>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</si>
  <si>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</si>
  <si>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</si>
  <si>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</si>
  <si>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</si>
  <si>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</si>
  <si>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</si>
  <si>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</si>
  <si>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</si>
  <si>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</si>
  <si>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</si>
  <si>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</si>
  <si>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</si>
  <si>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</si>
  <si>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</si>
  <si>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</si>
  <si>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</si>
  <si>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</si>
  <si>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</si>
  <si>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</si>
  <si>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</si>
  <si>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</si>
  <si>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</si>
  <si>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</si>
  <si>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</si>
  <si>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</si>
  <si>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</si>
  <si>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</si>
  <si>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</si>
  <si>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</si>
  <si>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</si>
  <si>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</si>
  <si>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</si>
  <si>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</si>
  <si>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</si>
  <si>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</si>
  <si>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</si>
  <si>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</si>
  <si>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</si>
  <si>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</si>
  <si>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</si>
  <si>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</si>
  <si>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</si>
  <si>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</si>
  <si>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</si>
  <si>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</si>
  <si>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</si>
  <si>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</si>
  <si>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</si>
  <si>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</si>
  <si>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</si>
  <si>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</si>
  <si>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</si>
  <si>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</si>
  <si>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</si>
  <si>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</si>
  <si>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</si>
  <si>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</si>
  <si>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</si>
  <si>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</si>
  <si>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</si>
  <si>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</si>
  <si>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</si>
  <si>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</si>
  <si>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</si>
  <si>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</si>
  <si>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</si>
  <si>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</si>
  <si>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</si>
  <si>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</si>
  <si>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</si>
  <si>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</si>
  <si>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</si>
  <si>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</si>
  <si>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</si>
  <si>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</si>
  <si>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</si>
  <si>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</si>
  <si>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</si>
  <si>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</si>
  <si>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</si>
  <si>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</si>
  <si>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</si>
  <si>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</si>
  <si>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</si>
  <si>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</si>
  <si>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</si>
  <si>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</si>
  <si>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</si>
  <si>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</si>
  <si>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</si>
  <si>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</si>
  <si>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</si>
  <si>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</si>
  <si>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</si>
  <si>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</si>
  <si>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</si>
  <si>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</si>
  <si>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</si>
  <si>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</si>
  <si>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</si>
  <si>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</si>
  <si>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</si>
  <si>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</si>
  <si>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</si>
  <si>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</si>
  <si>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</si>
  <si>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</si>
  <si>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</si>
  <si>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</si>
  <si>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</si>
  <si>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</si>
  <si>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</si>
  <si>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</si>
  <si>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</si>
  <si>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</si>
  <si>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</si>
  <si>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</si>
  <si>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</si>
  <si>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</si>
  <si>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</si>
  <si>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</si>
  <si>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</si>
  <si>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</si>
  <si>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</si>
  <si>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</si>
  <si>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</si>
  <si>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</si>
  <si>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</si>
  <si>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</si>
  <si>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</si>
  <si>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</si>
  <si>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</si>
  <si>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</si>
  <si>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</si>
  <si>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</si>
  <si>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</si>
  <si>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</si>
  <si>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</si>
  <si>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</si>
  <si>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</si>
  <si>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</si>
  <si>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</si>
  <si>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</si>
  <si>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</si>
  <si>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</si>
  <si>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</si>
  <si>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</si>
  <si>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</si>
  <si>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</si>
  <si>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</si>
  <si>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</si>
  <si>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</si>
  <si>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</si>
  <si>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</si>
  <si>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</si>
  <si>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</si>
  <si>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</si>
  <si>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</si>
  <si>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</si>
  <si>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</si>
  <si>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</si>
  <si>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</si>
  <si>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</si>
  <si>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</si>
  <si>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</si>
  <si>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</si>
  <si>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</si>
  <si>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</si>
  <si>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</si>
  <si>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</si>
  <si>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</si>
  <si>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</si>
  <si>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</si>
  <si>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</si>
  <si>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</si>
  <si>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</si>
  <si>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</si>
  <si>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</si>
  <si>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</si>
  <si>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</si>
  <si>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</si>
  <si>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</si>
  <si>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</si>
  <si>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</si>
  <si>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</si>
  <si>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</si>
  <si>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</si>
  <si>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</si>
  <si>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</si>
  <si>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</si>
  <si>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</si>
  <si>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</si>
  <si>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</si>
  <si>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</si>
  <si>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</si>
  <si>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</si>
  <si>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</si>
  <si>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</si>
  <si>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</si>
  <si>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</si>
  <si>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</si>
  <si>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</si>
  <si>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</si>
  <si>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</si>
  <si>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</si>
  <si>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</si>
  <si>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</si>
  <si>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</si>
  <si>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</si>
  <si>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</si>
  <si>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</si>
  <si>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</si>
  <si>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</si>
  <si>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</si>
  <si>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</si>
  <si>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</si>
  <si>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</si>
  <si>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</si>
  <si>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</si>
  <si>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</si>
  <si>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</si>
  <si>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</si>
  <si>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</si>
  <si>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</si>
  <si>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</si>
  <si>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</si>
  <si>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</si>
  <si>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</si>
  <si>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</si>
  <si>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</si>
  <si>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</si>
  <si>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</si>
  <si>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</si>
  <si>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</si>
  <si>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</si>
  <si>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</si>
  <si>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</si>
  <si>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</si>
  <si>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</si>
  <si>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</si>
  <si>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</si>
  <si>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</si>
  <si>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</si>
  <si>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</si>
  <si>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</si>
  <si>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</si>
  <si>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</si>
  <si>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</si>
  <si>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</si>
  <si>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</si>
  <si>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</si>
  <si>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</si>
  <si>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</si>
  <si>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</si>
  <si>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</si>
  <si>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</si>
  <si>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</si>
  <si>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</si>
  <si>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</si>
  <si>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</si>
  <si>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</si>
  <si>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</si>
  <si>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</si>
  <si>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</si>
  <si>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</si>
  <si>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</si>
  <si>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</si>
  <si>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</si>
  <si>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</si>
  <si>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</si>
  <si>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</si>
  <si>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</si>
  <si>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</si>
  <si>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</si>
  <si>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</si>
  <si>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</si>
  <si>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</si>
  <si>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</si>
  <si>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</si>
  <si>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</si>
  <si>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</si>
  <si>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</si>
  <si>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</si>
  <si>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</si>
  <si>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</si>
  <si>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</si>
  <si>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</si>
  <si>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</si>
  <si>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</si>
  <si>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</si>
  <si>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</si>
  <si>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</si>
  <si>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</si>
  <si>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</si>
  <si>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</si>
  <si>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</si>
  <si>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</si>
  <si>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</si>
  <si>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</si>
  <si>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</si>
  <si>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</si>
  <si>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</si>
  <si>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</si>
  <si>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</si>
  <si>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</si>
  <si>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</si>
  <si>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</si>
  <si>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</si>
  <si>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</si>
  <si>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</si>
  <si>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</si>
  <si>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</si>
  <si>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</si>
  <si>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</si>
  <si>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</si>
  <si>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</si>
  <si>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</si>
  <si>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</si>
  <si>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</si>
  <si>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</si>
  <si>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</si>
  <si>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</si>
  <si>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</si>
  <si>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</si>
  <si>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</si>
  <si>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</si>
  <si>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</si>
  <si>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</si>
  <si>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</si>
  <si>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</si>
  <si>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</si>
  <si>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</si>
  <si>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</si>
  <si>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</si>
  <si>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</si>
  <si>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</si>
  <si>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</si>
  <si>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</si>
  <si>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</si>
  <si>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</si>
  <si>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</si>
  <si>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</si>
  <si>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</si>
  <si>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</si>
  <si>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</si>
  <si>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</si>
  <si>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</si>
  <si>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</si>
  <si>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</si>
  <si>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</si>
  <si>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</si>
  <si>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</si>
  <si>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</si>
  <si>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</si>
  <si>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</si>
  <si>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</si>
  <si>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</si>
  <si>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</si>
  <si>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</si>
  <si>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</si>
  <si>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</si>
  <si>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</si>
  <si>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</si>
  <si>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</si>
  <si>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</si>
  <si>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</si>
  <si>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</si>
  <si>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</si>
  <si>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</si>
  <si>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</si>
  <si>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</si>
  <si>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</si>
  <si>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</si>
  <si>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</si>
  <si>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</si>
  <si>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</si>
  <si>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</si>
  <si>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</si>
  <si>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</si>
  <si>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</si>
  <si>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</si>
  <si>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</si>
  <si>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</si>
  <si>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</si>
  <si>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</si>
  <si>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</si>
  <si>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</si>
  <si>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</si>
  <si>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</si>
  <si>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</si>
  <si>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</si>
  <si>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</si>
  <si>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</si>
  <si>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</si>
  <si>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</si>
  <si>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</si>
  <si>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</si>
  <si>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</si>
  <si>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</si>
  <si>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</si>
  <si>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</si>
  <si>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</si>
  <si>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</si>
  <si>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</si>
  <si>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</si>
  <si>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</si>
  <si>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</si>
  <si>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</si>
  <si>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</si>
  <si>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</si>
  <si>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</si>
  <si>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</si>
  <si>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</si>
  <si>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</si>
  <si>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</si>
  <si>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</si>
  <si>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</si>
  <si>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</si>
  <si>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</si>
  <si>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</si>
  <si>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</si>
  <si>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</si>
  <si>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</si>
  <si>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</si>
  <si>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</si>
  <si>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</si>
  <si>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</si>
  <si>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</si>
  <si>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</si>
  <si>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</si>
  <si>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</si>
  <si>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</si>
  <si>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</si>
  <si>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</si>
  <si>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</si>
  <si>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</si>
  <si>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</si>
  <si>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</si>
  <si>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</si>
  <si>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</si>
  <si>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</si>
  <si>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</si>
  <si>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</si>
  <si>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</si>
  <si>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</si>
  <si>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</si>
  <si>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</si>
  <si>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</si>
  <si>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</si>
  <si>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</si>
  <si>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</si>
  <si>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</si>
  <si>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</si>
  <si>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</si>
  <si>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</si>
  <si>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</si>
  <si>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</si>
  <si>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</si>
  <si>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</si>
  <si>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</si>
  <si>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</si>
  <si>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</si>
  <si>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</si>
  <si>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</si>
  <si>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</si>
  <si>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</si>
  <si>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</si>
  <si>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</si>
  <si>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</si>
  <si>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</si>
  <si>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</si>
  <si>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</si>
  <si>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</si>
  <si>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</si>
  <si>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</si>
  <si>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</si>
  <si>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</si>
  <si>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</si>
  <si>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</si>
  <si>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</si>
  <si>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</si>
  <si>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</si>
  <si>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</si>
  <si>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</si>
  <si>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</si>
  <si>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</si>
  <si>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</si>
  <si>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</si>
  <si>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</si>
  <si>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</si>
  <si>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</si>
  <si>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</si>
  <si>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</si>
  <si>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</si>
  <si>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</si>
  <si>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</si>
  <si>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</si>
  <si>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</si>
  <si>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</si>
  <si>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</si>
  <si>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</si>
  <si>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</si>
  <si>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</si>
  <si>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</si>
  <si>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</si>
  <si>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</si>
  <si>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</si>
  <si>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</si>
  <si>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</si>
  <si>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</si>
  <si>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</si>
  <si>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</si>
  <si>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</si>
  <si>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</si>
  <si>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</si>
  <si>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</si>
  <si>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</si>
  <si>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</si>
  <si>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</si>
  <si>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</si>
  <si>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</si>
  <si>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</si>
  <si>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</si>
  <si>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</si>
  <si>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</si>
  <si>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</si>
  <si>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</si>
  <si>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</si>
  <si>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</si>
  <si>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</si>
  <si>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</si>
  <si>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</si>
  <si>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</si>
  <si>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</si>
  <si>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</si>
  <si>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</si>
  <si>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</si>
  <si>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</si>
  <si>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</si>
  <si>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</si>
  <si>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</si>
  <si>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</si>
  <si>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</si>
  <si>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</si>
  <si>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</si>
  <si>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</si>
  <si>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</si>
  <si>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</si>
  <si>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</si>
  <si>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</si>
  <si>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</si>
  <si>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</si>
  <si>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</si>
  <si>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</si>
  <si>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</si>
  <si>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</si>
  <si>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</si>
  <si>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</si>
  <si>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</si>
  <si>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</si>
  <si>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</si>
  <si>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</si>
  <si>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</si>
  <si>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</si>
  <si>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</si>
  <si>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</si>
  <si>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</si>
  <si>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</si>
  <si>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</si>
  <si>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</si>
  <si>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</si>
  <si>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</si>
  <si>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</si>
  <si>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</si>
  <si>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</si>
  <si>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</si>
  <si>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</si>
  <si>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</si>
  <si>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</si>
  <si>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</si>
  <si>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</si>
  <si>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</si>
  <si>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</si>
  <si>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</si>
  <si>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</si>
  <si>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</si>
  <si>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</si>
  <si>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</si>
  <si>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</si>
  <si>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</si>
  <si>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</si>
  <si>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</si>
  <si>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</si>
  <si>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</si>
  <si>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</si>
  <si>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</si>
  <si>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</si>
  <si>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</si>
  <si>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</si>
  <si>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</si>
  <si>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</si>
  <si>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</si>
  <si>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</si>
  <si>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</si>
  <si>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</si>
  <si>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</si>
  <si>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</si>
  <si>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</si>
  <si>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</si>
  <si>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</si>
  <si>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</si>
  <si>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</si>
  <si>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</si>
  <si>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</si>
  <si>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</si>
  <si>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</si>
  <si>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</si>
  <si>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</si>
  <si>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</si>
  <si>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</si>
  <si>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</si>
  <si>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</si>
  <si>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</si>
  <si>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</si>
  <si>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</si>
  <si>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</si>
  <si>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</si>
  <si>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</si>
  <si>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</si>
  <si>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</si>
  <si>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</si>
  <si>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</si>
  <si>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</si>
  <si>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</si>
  <si>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</si>
  <si>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</si>
  <si>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</si>
  <si>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</si>
  <si>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</si>
  <si>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</si>
  <si>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</si>
  <si>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</si>
  <si>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</si>
  <si>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</si>
  <si>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</si>
  <si>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</si>
  <si>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</si>
  <si>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</si>
  <si>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</si>
  <si>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</si>
  <si>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</si>
  <si>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</si>
  <si>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</si>
  <si>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</si>
  <si>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</si>
  <si>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</si>
  <si>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</si>
  <si>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</si>
  <si>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</si>
  <si>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</si>
  <si>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</si>
  <si>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</si>
  <si>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</si>
  <si>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</si>
  <si>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</si>
  <si>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</si>
  <si>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</si>
  <si>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</si>
  <si>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</si>
  <si>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</si>
  <si>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</si>
  <si>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</si>
  <si>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</si>
  <si>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</si>
  <si>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</si>
  <si>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</si>
  <si>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</si>
  <si>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</si>
  <si>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</si>
  <si>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</si>
  <si>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</si>
  <si>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</si>
  <si>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</si>
  <si>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</si>
  <si>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</si>
  <si>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</si>
  <si>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</si>
  <si>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</si>
  <si>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</si>
  <si>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</si>
  <si>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</si>
  <si>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</si>
  <si>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</si>
  <si>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</si>
  <si>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</si>
  <si>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</si>
  <si>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</si>
  <si>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</si>
  <si>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</si>
  <si>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</si>
  <si>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</si>
  <si>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</si>
  <si>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</si>
  <si>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</si>
  <si>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</si>
  <si>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</si>
  <si>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</si>
  <si>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</si>
  <si>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</si>
  <si>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</si>
  <si>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</si>
  <si>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</si>
  <si>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</si>
  <si>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</si>
  <si>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</si>
  <si>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</si>
  <si>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</si>
  <si>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</si>
  <si>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</si>
  <si>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</si>
  <si>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</si>
  <si>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</si>
  <si>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</si>
  <si>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</si>
  <si>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</si>
  <si>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</si>
  <si>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</si>
  <si>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</si>
  <si>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</si>
  <si>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</si>
  <si>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</si>
  <si>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</si>
  <si>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</si>
  <si>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</si>
  <si>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</si>
  <si>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</si>
  <si>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</si>
  <si>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</si>
  <si>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</si>
  <si>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</si>
  <si>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</si>
  <si>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</si>
  <si>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</si>
  <si>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</si>
  <si>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</si>
  <si>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</si>
  <si>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</si>
  <si>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</si>
  <si>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</si>
  <si>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</si>
  <si>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</si>
  <si>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</si>
  <si>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</si>
  <si>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</si>
  <si>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</si>
  <si>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</si>
  <si>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</si>
  <si>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</si>
  <si>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</si>
  <si>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</si>
  <si>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</si>
  <si>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</si>
  <si>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</si>
  <si>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</si>
  <si>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</si>
  <si>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</si>
  <si>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</si>
  <si>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</si>
  <si>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</si>
  <si>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</si>
  <si>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</si>
  <si>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</si>
  <si>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</si>
  <si>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</si>
  <si>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</si>
  <si>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</si>
  <si>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</si>
  <si>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</si>
  <si>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</si>
  <si>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</si>
  <si>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</si>
  <si>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</si>
  <si>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</si>
  <si>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</si>
  <si>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</si>
  <si>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</si>
  <si>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</si>
  <si>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</si>
  <si>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</si>
  <si>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</si>
  <si>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</si>
  <si>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</si>
  <si>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</si>
  <si>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</si>
  <si>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</si>
  <si>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</si>
  <si>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</si>
  <si>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</si>
  <si>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</si>
  <si>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</si>
  <si>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</si>
  <si>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</si>
  <si>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</si>
  <si>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</si>
  <si>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</si>
  <si>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</si>
  <si>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</si>
  <si>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</si>
  <si>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</si>
  <si>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</si>
  <si>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</si>
  <si>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</si>
  <si>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</si>
  <si>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</si>
  <si>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</si>
  <si>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</si>
  <si>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</si>
  <si>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</si>
  <si>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</si>
  <si>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</si>
  <si>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</si>
  <si>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</si>
  <si>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</si>
  <si>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</si>
  <si>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</si>
  <si>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</si>
  <si>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</si>
  <si>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</si>
  <si>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</si>
  <si>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</si>
  <si>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</si>
  <si>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</si>
  <si>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</si>
  <si>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</si>
  <si>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</si>
  <si>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</si>
  <si>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</si>
  <si>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</si>
  <si>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</si>
  <si>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</si>
  <si>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</si>
  <si>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</si>
  <si>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</si>
  <si>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</si>
  <si>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</si>
  <si>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</si>
  <si>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</si>
  <si>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</si>
  <si>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</si>
  <si>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</si>
  <si>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</si>
  <si>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</si>
  <si>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</si>
  <si>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</si>
  <si>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</si>
  <si>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</si>
  <si>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</si>
  <si>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</si>
  <si>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</si>
  <si>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</si>
  <si>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</si>
  <si>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</si>
  <si>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</si>
  <si>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</si>
  <si>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</si>
  <si>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</si>
  <si>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</si>
  <si>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</si>
  <si>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</si>
  <si>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</si>
  <si>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</si>
  <si>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</si>
  <si>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</si>
  <si>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</si>
  <si>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</si>
  <si>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</si>
  <si>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</si>
  <si>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</si>
  <si>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</si>
  <si>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</si>
  <si>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</si>
  <si>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</si>
  <si>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</si>
  <si>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</si>
  <si>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</si>
  <si>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</si>
  <si>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</si>
  <si>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</si>
  <si>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</si>
  <si>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</si>
  <si>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</si>
  <si>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</si>
  <si>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</si>
  <si>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</si>
  <si>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</si>
  <si>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</si>
  <si>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</si>
  <si>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</si>
  <si>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</si>
  <si>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</si>
  <si>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</si>
  <si>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</si>
  <si>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</si>
  <si>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</si>
  <si>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</si>
  <si>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</si>
  <si>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</si>
  <si>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</si>
  <si>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</si>
  <si>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</si>
  <si>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</si>
  <si>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</si>
  <si>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</si>
  <si>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</si>
  <si>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</si>
  <si>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</si>
  <si>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</si>
  <si>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</si>
  <si>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</si>
  <si>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</si>
  <si>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</si>
  <si>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</si>
  <si>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</si>
  <si>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</si>
  <si>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</si>
  <si>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</si>
  <si>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</si>
  <si>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</si>
  <si>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</si>
  <si>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</si>
  <si>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</si>
  <si>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</si>
  <si>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</si>
  <si>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</si>
  <si>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</si>
  <si>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</si>
  <si>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</si>
  <si>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</si>
  <si>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</si>
  <si>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</si>
  <si>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</si>
  <si>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</si>
  <si>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</si>
  <si>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</si>
  <si>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</si>
  <si>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</si>
  <si>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</si>
  <si>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</si>
  <si>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</si>
  <si>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</si>
  <si>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</si>
  <si>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</si>
  <si>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</si>
  <si>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</si>
  <si>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</si>
  <si>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</si>
  <si>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</si>
  <si>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</si>
  <si>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</si>
  <si>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</si>
  <si>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</si>
  <si>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</si>
  <si>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</si>
  <si>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</si>
  <si>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</si>
  <si>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</si>
  <si>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</si>
  <si>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</si>
  <si>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</si>
  <si>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</si>
  <si>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</si>
  <si>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</si>
  <si>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</si>
  <si>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</si>
  <si>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</si>
  <si>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</si>
  <si>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</si>
  <si>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</si>
  <si>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</si>
  <si>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</si>
  <si>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</si>
  <si>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</si>
  <si>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</si>
  <si>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</si>
  <si>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</si>
  <si>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</si>
  <si>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</si>
  <si>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</si>
  <si>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</si>
  <si>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</si>
  <si>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</si>
  <si>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</si>
  <si>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</si>
  <si>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</si>
  <si>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</si>
  <si>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</si>
  <si>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</si>
  <si>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</si>
  <si>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</si>
  <si>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</si>
  <si>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</si>
  <si>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</si>
  <si>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</si>
  <si>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</si>
  <si>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</si>
  <si>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</si>
  <si>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</si>
  <si>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</si>
  <si>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</si>
  <si>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</si>
  <si>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</si>
  <si>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</si>
  <si>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</si>
  <si>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</si>
  <si>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</si>
  <si>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</si>
  <si>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</si>
  <si>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</si>
  <si>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</si>
  <si>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</si>
  <si>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</si>
  <si>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</si>
  <si>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</si>
  <si>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</si>
  <si>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</si>
  <si>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</si>
  <si>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</si>
  <si>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</si>
  <si>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</si>
  <si>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</si>
  <si>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</si>
  <si>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</si>
  <si>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</si>
  <si>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</si>
  <si>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</si>
  <si>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</si>
  <si>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</si>
  <si>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</si>
  <si>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</si>
  <si>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</si>
  <si>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</si>
  <si>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</si>
  <si>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</si>
  <si>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</si>
  <si>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</si>
  <si>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</si>
  <si>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</si>
  <si>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</si>
  <si>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</si>
  <si>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</si>
  <si>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</si>
  <si>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</si>
  <si>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</si>
  <si>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</si>
  <si>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</si>
  <si>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</si>
  <si>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</si>
  <si>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</si>
  <si>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</si>
  <si>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</si>
  <si>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</si>
  <si>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</si>
  <si>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</si>
  <si>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</si>
  <si>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</si>
  <si>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</si>
  <si>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</si>
  <si>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</si>
  <si>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</si>
  <si>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</si>
  <si>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</si>
  <si>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</si>
  <si>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</si>
  <si>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</si>
  <si>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</si>
  <si>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</si>
  <si>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</si>
  <si>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</si>
  <si>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</si>
  <si>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</si>
  <si>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</si>
  <si>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</si>
  <si>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</si>
  <si>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</si>
  <si>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</si>
  <si>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</si>
  <si>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</si>
  <si>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</si>
  <si>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</si>
  <si>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</si>
  <si>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</si>
  <si>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</si>
  <si>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</si>
  <si>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</si>
  <si>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</si>
  <si>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</si>
  <si>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</si>
  <si>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</si>
  <si>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</si>
  <si>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</si>
  <si>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</si>
  <si>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</si>
  <si>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</si>
  <si>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</si>
  <si>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</si>
  <si>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</si>
  <si>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</si>
  <si>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</si>
  <si>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</si>
  <si>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</si>
  <si>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</si>
  <si>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</si>
  <si>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</si>
  <si>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</si>
  <si>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</si>
  <si>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</si>
  <si>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</si>
  <si>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</si>
  <si>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</si>
  <si>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</si>
  <si>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</si>
  <si>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</si>
  <si>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</si>
  <si>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</si>
  <si>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</si>
  <si>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</si>
  <si>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</si>
  <si>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</si>
  <si>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</si>
  <si>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</si>
  <si>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</si>
  <si>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</si>
  <si>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</si>
  <si>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</si>
  <si>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</si>
  <si>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</si>
  <si>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</si>
  <si>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</si>
  <si>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</si>
  <si>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</si>
  <si>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</si>
  <si>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</si>
  <si>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</si>
  <si>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</si>
  <si>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</si>
  <si>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</si>
  <si>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</si>
  <si>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</si>
  <si>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</si>
  <si>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</si>
  <si>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</si>
  <si>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</si>
  <si>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</si>
  <si>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</si>
  <si>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</si>
  <si>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</si>
  <si>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</si>
  <si>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</si>
  <si>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</si>
  <si>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</si>
  <si>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</si>
  <si>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</si>
  <si>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</si>
  <si>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</si>
  <si>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</si>
  <si>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</si>
  <si>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</si>
  <si>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</si>
  <si>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</si>
  <si>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</si>
  <si>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</si>
  <si>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</si>
  <si>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</si>
  <si>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</si>
  <si>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</si>
  <si>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</si>
  <si>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</si>
  <si>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</si>
  <si>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</si>
  <si>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</si>
  <si>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</si>
  <si>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</si>
  <si>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</si>
  <si>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</si>
  <si>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</si>
  <si>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</si>
  <si>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</si>
  <si>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</si>
  <si>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</si>
  <si>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</si>
  <si>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</si>
  <si>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</si>
  <si>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</si>
  <si>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</si>
  <si>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</si>
  <si>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</si>
  <si>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</si>
  <si>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</si>
  <si>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</si>
  <si>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</si>
  <si>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</si>
  <si>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</si>
  <si>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</si>
  <si>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</si>
  <si>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</si>
  <si>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</si>
  <si>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</si>
  <si>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</si>
  <si>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</si>
  <si>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</si>
  <si>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</si>
  <si>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</si>
  <si>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</si>
  <si>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</si>
  <si>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</si>
  <si>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</si>
  <si>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</si>
  <si>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</si>
  <si>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</si>
  <si>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</si>
  <si>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</si>
  <si>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</si>
  <si>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</si>
  <si>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</si>
  <si>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</si>
  <si>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</si>
  <si>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</si>
  <si>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</si>
  <si>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</si>
  <si>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</si>
  <si>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</si>
  <si>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</si>
  <si>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</si>
  <si>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</si>
  <si>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</si>
  <si>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</si>
  <si>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</si>
  <si>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</si>
  <si>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</si>
  <si>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</si>
  <si>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</si>
  <si>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</si>
  <si>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</si>
  <si>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</si>
  <si>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</si>
  <si>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</si>
  <si>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</si>
  <si>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</si>
  <si>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</si>
  <si>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</si>
  <si>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</si>
  <si>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</si>
  <si>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</si>
  <si>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</si>
  <si>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</si>
  <si>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</si>
  <si>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</si>
  <si>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</si>
  <si>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</si>
  <si>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</si>
  <si>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</si>
  <si>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</si>
  <si>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</si>
  <si>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</si>
  <si>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</si>
  <si>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</si>
  <si>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</si>
  <si>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</si>
  <si>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</si>
  <si>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</si>
  <si>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</si>
  <si>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</si>
  <si>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</si>
  <si>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</si>
  <si>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</si>
  <si>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</si>
  <si>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</si>
  <si>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</si>
  <si>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</si>
  <si>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</si>
  <si>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</si>
  <si>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</si>
  <si>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</si>
  <si>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</si>
  <si>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</si>
  <si>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</si>
  <si>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</si>
  <si>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</si>
  <si>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</si>
  <si>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</si>
  <si>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</si>
  <si>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</si>
  <si>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</si>
  <si>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</si>
  <si>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</si>
  <si>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</si>
  <si>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</si>
  <si>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</si>
  <si>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</si>
  <si>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</si>
  <si>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</si>
  <si>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</si>
  <si>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</si>
  <si>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</si>
  <si>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</si>
  <si>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</si>
  <si>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</si>
  <si>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</si>
  <si>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</si>
  <si>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</si>
  <si>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</si>
  <si>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</si>
  <si>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</si>
  <si>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</si>
  <si>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</si>
  <si>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</si>
  <si>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</si>
  <si>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</si>
  <si>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</si>
  <si>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</si>
  <si>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</si>
  <si>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</si>
  <si>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</si>
  <si>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</si>
  <si>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</si>
  <si>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</si>
  <si>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</si>
  <si>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</si>
  <si>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</si>
  <si>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</si>
  <si>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</si>
  <si>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</si>
  <si>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</si>
  <si>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</si>
  <si>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</si>
  <si>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</si>
  <si>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</si>
  <si>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</si>
  <si>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</si>
  <si>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</si>
  <si>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</si>
  <si>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</si>
  <si>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</si>
  <si>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</si>
  <si>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</si>
  <si>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</si>
  <si>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</si>
  <si>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</si>
  <si>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</si>
  <si>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</si>
  <si>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</si>
  <si>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</si>
  <si>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</si>
  <si>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</si>
  <si>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</si>
  <si>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</si>
  <si>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</si>
  <si>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</si>
  <si>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</si>
  <si>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</si>
  <si>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</si>
  <si>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</si>
  <si>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</si>
  <si>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</si>
  <si>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</si>
  <si>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</si>
  <si>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</si>
  <si>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</si>
  <si>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</si>
  <si>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</si>
  <si>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</si>
  <si>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</si>
  <si>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</si>
  <si>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</si>
  <si>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</si>
  <si>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</si>
  <si>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</si>
  <si>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</si>
  <si>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</si>
  <si>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</si>
  <si>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</si>
  <si>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</si>
  <si>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</si>
  <si>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</si>
  <si>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</si>
  <si>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</si>
  <si>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</si>
  <si>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</si>
  <si>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</si>
  <si>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</si>
  <si>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</si>
  <si>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</si>
  <si>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</si>
  <si>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</si>
  <si>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</si>
  <si>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</si>
  <si>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</si>
  <si>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</si>
  <si>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</si>
  <si>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</si>
  <si>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</si>
  <si>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</si>
  <si>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</si>
  <si>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</si>
  <si>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</si>
  <si>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</si>
  <si>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</si>
  <si>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</si>
  <si>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</si>
  <si>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</si>
  <si>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</si>
  <si>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</si>
  <si>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</si>
  <si>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</si>
  <si>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</si>
  <si>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</si>
  <si>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</si>
  <si>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</si>
  <si>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</si>
  <si>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</si>
  <si>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</si>
  <si>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</si>
  <si>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</si>
  <si>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</si>
  <si>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</si>
  <si>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</si>
  <si>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</si>
  <si>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</si>
  <si>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</si>
  <si>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</si>
  <si>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</si>
  <si>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</si>
  <si>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</si>
  <si>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</si>
  <si>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</si>
  <si>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</si>
  <si>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</si>
  <si>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</si>
  <si>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</si>
  <si>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</si>
  <si>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</si>
  <si>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</si>
  <si>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</si>
  <si>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</si>
  <si>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</si>
  <si>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</si>
  <si>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</si>
  <si>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</si>
  <si>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</si>
  <si>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</si>
  <si>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</si>
  <si>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</si>
  <si>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</si>
  <si>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</si>
  <si>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</si>
  <si>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</si>
  <si>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</si>
  <si>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</si>
  <si>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</si>
  <si>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</si>
  <si>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</si>
  <si>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</si>
  <si>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</si>
  <si>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</si>
  <si>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</si>
  <si>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</si>
  <si>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</si>
  <si>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</si>
  <si>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</si>
  <si>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</si>
  <si>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</si>
  <si>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</si>
  <si>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</si>
  <si>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</si>
  <si>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</si>
  <si>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</si>
  <si>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</si>
  <si>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</si>
  <si>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</si>
  <si>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</si>
  <si>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</si>
  <si>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</si>
  <si>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</si>
  <si>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</si>
  <si>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</si>
  <si>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</si>
  <si>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</si>
  <si>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</si>
  <si>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</si>
  <si>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</si>
  <si>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</si>
  <si>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</si>
  <si>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</si>
  <si>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</si>
  <si>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</si>
  <si>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</si>
  <si>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</si>
  <si>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</si>
  <si>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</si>
  <si>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</si>
  <si>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</si>
  <si>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</si>
  <si>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</si>
  <si>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</si>
  <si>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</si>
  <si>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</si>
  <si>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</si>
  <si>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</si>
  <si>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</si>
  <si>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</si>
  <si>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</si>
  <si>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</si>
  <si>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</si>
  <si>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</si>
  <si>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</si>
  <si>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</si>
  <si>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</si>
  <si>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</si>
  <si>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</si>
  <si>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</si>
  <si>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</si>
  <si>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</si>
  <si>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</si>
  <si>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</si>
  <si>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</si>
  <si>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</si>
  <si>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</si>
  <si>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</si>
  <si>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</si>
  <si>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</si>
  <si>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</si>
  <si>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</si>
  <si>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</si>
  <si>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</si>
  <si>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</si>
  <si>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</si>
  <si>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</si>
  <si>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</si>
  <si>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</si>
  <si>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</si>
  <si>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</si>
  <si>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</si>
  <si>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</si>
  <si>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</si>
  <si>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</si>
  <si>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</si>
  <si>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</si>
  <si>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</si>
  <si>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</si>
  <si>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</si>
  <si>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</si>
  <si>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</si>
  <si>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</si>
  <si>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</si>
  <si>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</si>
  <si>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</si>
  <si>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</si>
  <si>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</si>
  <si>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</si>
  <si>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</si>
  <si>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</si>
  <si>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</si>
  <si>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</si>
  <si>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</si>
  <si>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</si>
  <si>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</si>
  <si>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</si>
  <si>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</si>
  <si>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</si>
  <si>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</si>
  <si>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</si>
  <si>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</si>
  <si>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</si>
  <si>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</si>
  <si>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</si>
  <si>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</si>
  <si>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</si>
  <si>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</si>
  <si>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</si>
  <si>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</si>
  <si>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</si>
  <si>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</si>
  <si>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</si>
  <si>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</si>
  <si>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</si>
  <si>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</si>
  <si>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</si>
  <si>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</si>
  <si>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</si>
  <si>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</si>
  <si>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</si>
  <si>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</si>
  <si>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</si>
  <si>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</si>
  <si>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</si>
  <si>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</si>
  <si>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</si>
  <si>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</si>
  <si>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</si>
  <si>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</si>
  <si>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</si>
  <si>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</si>
  <si>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</si>
  <si>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</si>
  <si>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</si>
  <si>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</si>
  <si>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</si>
  <si>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</si>
  <si>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</si>
  <si>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</si>
  <si>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</si>
  <si>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</si>
  <si>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</si>
  <si>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</si>
  <si>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</si>
  <si>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</si>
  <si>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</si>
  <si>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</si>
  <si>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</si>
  <si>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</si>
  <si>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</si>
  <si>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</si>
  <si>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</si>
  <si>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</si>
  <si>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</si>
  <si>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</si>
  <si>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</si>
  <si>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</si>
  <si>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</si>
  <si>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</si>
  <si>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</si>
  <si>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</si>
  <si>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</si>
  <si>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</si>
  <si>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</si>
  <si>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</si>
  <si>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</si>
  <si>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</si>
  <si>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</si>
  <si>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</si>
  <si>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</si>
  <si>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</si>
  <si>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</si>
  <si>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</si>
  <si>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</si>
  <si>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</si>
  <si>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</si>
  <si>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</si>
  <si>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</si>
  <si>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</si>
  <si>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</si>
  <si>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</si>
  <si>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</si>
  <si>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</si>
  <si>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</si>
  <si>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</si>
  <si>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</si>
  <si>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</si>
  <si>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</si>
  <si>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</si>
  <si>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</si>
  <si>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</si>
  <si>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</si>
  <si>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</si>
  <si>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</si>
  <si>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</si>
  <si>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</si>
  <si>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</si>
  <si>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</si>
  <si>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</si>
  <si>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</si>
  <si>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</si>
  <si>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</si>
  <si>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</si>
  <si>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</si>
  <si>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</si>
  <si>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</si>
  <si>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</si>
  <si>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</si>
  <si>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</si>
  <si>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</si>
  <si>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</si>
  <si>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</si>
  <si>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</si>
  <si>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</si>
  <si>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</si>
  <si>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</si>
  <si>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</si>
  <si>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</si>
  <si>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</si>
  <si>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</si>
  <si>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</si>
  <si>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</si>
  <si>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</si>
  <si>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</si>
  <si>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</si>
  <si>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</si>
  <si>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</si>
  <si>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</si>
  <si>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</si>
  <si>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</si>
  <si>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</si>
  <si>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</si>
  <si>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</si>
  <si>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</si>
  <si>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</si>
  <si>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</si>
  <si>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</si>
  <si>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</si>
  <si>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</si>
  <si>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</si>
  <si>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</si>
  <si>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</si>
  <si>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</si>
  <si>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</si>
  <si>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</si>
  <si>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</si>
  <si>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</si>
  <si>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</si>
  <si>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</si>
  <si>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</si>
  <si>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</si>
  <si>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</si>
  <si>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</si>
  <si>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</si>
  <si>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</si>
  <si>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</si>
  <si>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</si>
  <si>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</si>
  <si>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</si>
  <si>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</si>
  <si>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</si>
  <si>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</si>
  <si>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</si>
  <si>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</si>
  <si>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</si>
  <si>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</si>
  <si>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</si>
  <si>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</si>
  <si>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</si>
  <si>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</si>
  <si>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</si>
  <si>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</si>
  <si>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</si>
  <si>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</si>
  <si>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</si>
  <si>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</si>
  <si>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</si>
  <si>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</si>
  <si>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</si>
  <si>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</si>
  <si>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</si>
  <si>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</si>
  <si>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</si>
  <si>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</si>
  <si>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</si>
  <si>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</si>
  <si>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</si>
  <si>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</si>
  <si>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</si>
  <si>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</si>
  <si>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</si>
  <si>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</si>
  <si>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</si>
  <si>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</si>
  <si>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</si>
  <si>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</si>
  <si>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</si>
  <si>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</si>
  <si>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</si>
  <si>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</si>
  <si>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</si>
  <si>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</si>
  <si>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</si>
  <si>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</si>
  <si>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</si>
  <si>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</si>
  <si>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</si>
  <si>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</si>
  <si>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</si>
  <si>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</si>
  <si>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</si>
  <si>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</si>
  <si>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</si>
  <si>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</si>
  <si>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</si>
  <si>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</si>
  <si>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</si>
  <si>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</si>
  <si>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</si>
  <si>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</si>
  <si>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</si>
  <si>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</si>
  <si>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</si>
  <si>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</si>
  <si>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</si>
  <si>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</si>
  <si>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</si>
  <si>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</si>
  <si>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</si>
  <si>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</si>
  <si>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</si>
  <si>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</si>
  <si>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</si>
  <si>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</si>
  <si>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</si>
  <si>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</si>
  <si>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</si>
  <si>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</si>
  <si>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</si>
  <si>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</si>
  <si>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</si>
  <si>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</si>
  <si>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</si>
  <si>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</si>
  <si>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</si>
  <si>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</si>
  <si>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</si>
  <si>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</si>
  <si>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</si>
  <si>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</si>
  <si>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</si>
  <si>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</si>
  <si>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</si>
  <si>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</si>
  <si>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</si>
  <si>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</si>
  <si>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</si>
  <si>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</si>
  <si>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</si>
  <si>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</si>
  <si>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</si>
  <si>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</si>
  <si>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</si>
  <si>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</si>
  <si>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</si>
  <si>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</si>
  <si>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</si>
  <si>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</si>
  <si>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</si>
  <si>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</si>
  <si>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</si>
  <si>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</si>
  <si>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</si>
  <si>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</si>
  <si>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</si>
  <si>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</si>
  <si>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</si>
  <si>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</si>
  <si>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</si>
  <si>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</si>
  <si>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</si>
  <si>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</si>
  <si>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</si>
  <si>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</si>
  <si>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</si>
  <si>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</si>
  <si>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</si>
  <si>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</si>
  <si>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</si>
  <si>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</si>
  <si>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</si>
  <si>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</si>
  <si>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</si>
  <si>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</si>
  <si>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</si>
  <si>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</si>
  <si>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</si>
  <si>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</si>
  <si>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</si>
  <si>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</si>
  <si>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</si>
  <si>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</si>
  <si>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</si>
  <si>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</si>
  <si>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</si>
  <si>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</si>
  <si>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</si>
  <si>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</si>
  <si>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</si>
  <si>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</si>
  <si>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</si>
  <si>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</si>
  <si>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</si>
  <si>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</si>
  <si>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</si>
  <si>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</si>
  <si>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</si>
  <si>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</si>
  <si>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</si>
  <si>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</si>
  <si>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</si>
  <si>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</si>
  <si>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</si>
  <si>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</si>
  <si>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</si>
  <si>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</si>
  <si>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</si>
  <si>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</si>
  <si>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</si>
  <si>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</si>
  <si>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</si>
  <si>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</si>
  <si>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</si>
  <si>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</si>
  <si>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</si>
  <si>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</si>
  <si>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</si>
  <si>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</si>
  <si>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</si>
  <si>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</si>
  <si>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</si>
  <si>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</si>
  <si>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</si>
  <si>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</si>
  <si>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</si>
  <si>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</si>
  <si>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</si>
  <si>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</si>
  <si>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</si>
  <si>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</si>
  <si>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</si>
  <si>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</si>
  <si>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</si>
  <si>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</si>
  <si>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</si>
  <si>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</si>
  <si>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</si>
  <si>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</si>
  <si>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</si>
  <si>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</si>
  <si>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</si>
  <si>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</si>
  <si>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</si>
  <si>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</si>
  <si>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</si>
  <si>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</si>
  <si>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</si>
  <si>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</si>
  <si>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</si>
  <si>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</si>
  <si>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</si>
  <si>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</si>
  <si>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</si>
  <si>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</si>
  <si>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</si>
  <si>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</si>
  <si>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</si>
  <si>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</si>
  <si>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</si>
  <si>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</si>
  <si>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</si>
  <si>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</si>
  <si>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</si>
  <si>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</si>
  <si>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</si>
  <si>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</si>
  <si>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</si>
  <si>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</si>
  <si>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</si>
  <si>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</si>
  <si>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</si>
  <si>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</si>
  <si>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</si>
  <si>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</si>
  <si>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</si>
  <si>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</si>
  <si>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</si>
  <si>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</si>
  <si>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</si>
  <si>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</si>
  <si>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</si>
  <si>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</si>
  <si>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</si>
  <si>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</si>
  <si>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</si>
  <si>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</si>
  <si>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</si>
  <si>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</si>
  <si>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</si>
  <si>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</si>
  <si>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</si>
  <si>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</si>
  <si>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</si>
  <si>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</si>
  <si>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</si>
  <si>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</si>
  <si>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</si>
  <si>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</si>
  <si>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</si>
  <si>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</si>
  <si>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</si>
  <si>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</si>
  <si>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</si>
  <si>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</si>
  <si>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</si>
  <si>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</si>
  <si>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</si>
  <si>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</si>
  <si>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</si>
  <si>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</si>
  <si>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</si>
  <si>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</si>
  <si>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</si>
  <si>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</si>
  <si>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</si>
  <si>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</si>
  <si>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</si>
  <si>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</si>
  <si>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</si>
  <si>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</si>
  <si>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</si>
  <si>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</si>
  <si>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</si>
  <si>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</si>
  <si>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</si>
  <si>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</si>
  <si>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</si>
  <si>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</si>
  <si>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</si>
  <si>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</si>
  <si>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</si>
  <si>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</si>
  <si>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</si>
  <si>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</si>
  <si>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</si>
  <si>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</si>
  <si>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</si>
  <si>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</si>
  <si>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</si>
  <si>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</si>
  <si>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</si>
  <si>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</si>
  <si>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</si>
  <si>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</si>
  <si>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</si>
  <si>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</si>
  <si>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</si>
  <si>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</si>
  <si>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</si>
  <si>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</si>
  <si>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</si>
  <si>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</si>
  <si>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</si>
  <si>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</si>
  <si>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</si>
  <si>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</si>
  <si>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</si>
  <si>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</si>
  <si>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</si>
  <si>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</si>
  <si>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</si>
  <si>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</si>
  <si>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</si>
  <si>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</si>
  <si>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</si>
  <si>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</si>
  <si>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</si>
  <si>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</si>
  <si>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</si>
  <si>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</si>
  <si>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</si>
  <si>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</si>
  <si>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</si>
  <si>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</si>
  <si>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</si>
  <si>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</si>
  <si>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</si>
  <si>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</si>
  <si>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</si>
  <si>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</si>
  <si>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</si>
  <si>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</si>
  <si>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</si>
  <si>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</si>
  <si>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</si>
  <si>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</si>
  <si>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</si>
  <si>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</si>
  <si>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</si>
  <si>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</si>
  <si>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</si>
  <si>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</si>
  <si>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</si>
  <si>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</si>
  <si>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</si>
  <si>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</si>
  <si>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</si>
  <si>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</si>
  <si>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</si>
  <si>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</si>
  <si>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</si>
  <si>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</si>
  <si>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</si>
  <si>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</si>
  <si>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</si>
  <si>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</si>
  <si>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</si>
  <si>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</si>
  <si>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</si>
  <si>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</si>
  <si>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</si>
  <si>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</si>
  <si>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</si>
  <si>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</si>
  <si>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</si>
  <si>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</si>
  <si>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</si>
  <si>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</si>
  <si>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</si>
  <si>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</si>
  <si>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</si>
  <si>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</si>
  <si>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</si>
  <si>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</si>
  <si>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</si>
  <si>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</si>
  <si>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</si>
  <si>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</si>
  <si>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</si>
  <si>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</si>
  <si>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</si>
  <si>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</si>
  <si>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</si>
  <si>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</si>
  <si>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</si>
  <si>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</si>
  <si>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</si>
  <si>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</si>
  <si>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</si>
  <si>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</si>
  <si>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</si>
  <si>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</si>
  <si>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</si>
  <si>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</si>
  <si>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</si>
  <si>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</si>
  <si>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</si>
  <si>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</si>
  <si>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</si>
  <si>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</si>
  <si>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</si>
  <si>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</si>
  <si>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</si>
  <si>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</si>
  <si>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</si>
  <si>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</si>
  <si>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</si>
  <si>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</si>
  <si>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</si>
  <si>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</si>
  <si>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</si>
  <si>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</si>
  <si>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</si>
  <si>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</si>
  <si>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</si>
  <si>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</si>
  <si>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</si>
  <si>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</si>
  <si>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</si>
  <si>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</si>
  <si>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</si>
  <si>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</si>
  <si>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</si>
  <si>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</si>
  <si>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</si>
  <si>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</si>
  <si>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</si>
  <si>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</si>
  <si>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</si>
  <si>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</si>
  <si>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</si>
  <si>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</si>
  <si>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</si>
  <si>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</si>
  <si>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</si>
  <si>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</si>
  <si>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</si>
  <si>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</si>
  <si>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</si>
  <si>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</si>
  <si>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</si>
  <si>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</si>
  <si>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</si>
  <si>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</si>
  <si>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</si>
  <si>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</si>
  <si>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</si>
  <si>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</si>
  <si>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</si>
  <si>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</si>
  <si>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</si>
  <si>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</si>
  <si>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</si>
  <si>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</si>
  <si>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</si>
  <si>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</si>
  <si>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</si>
  <si>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</si>
  <si>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</si>
  <si>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</si>
  <si>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</si>
  <si>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</si>
  <si>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</si>
  <si>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</si>
  <si>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</si>
  <si>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</si>
  <si>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</si>
  <si>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</si>
  <si>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</si>
  <si>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</si>
  <si>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</si>
  <si>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</si>
  <si>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</si>
  <si>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</si>
  <si>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</si>
  <si>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</si>
  <si>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</si>
  <si>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</si>
  <si>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</si>
  <si>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</si>
  <si>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</si>
  <si>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</si>
  <si>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</si>
  <si>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</si>
  <si>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</si>
  <si>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</si>
  <si>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</si>
  <si>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</si>
  <si>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</si>
  <si>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</si>
  <si>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</si>
  <si>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</si>
  <si>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</si>
  <si>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</si>
  <si>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</si>
  <si>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</si>
  <si>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</si>
  <si>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</si>
  <si>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</si>
  <si>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</si>
  <si>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</si>
  <si>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</si>
  <si>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</si>
  <si>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</si>
  <si>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</si>
  <si>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</si>
  <si>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</si>
  <si>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</si>
  <si>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</si>
  <si>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</si>
  <si>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</si>
  <si>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</si>
  <si>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</si>
  <si>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</si>
  <si>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</si>
  <si>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</si>
  <si>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</si>
  <si>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</si>
  <si>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</si>
  <si>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</si>
  <si>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</si>
  <si>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</si>
  <si>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</si>
  <si>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</si>
  <si>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</si>
  <si>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</si>
  <si>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</si>
  <si>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</si>
  <si>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</si>
  <si>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</si>
  <si>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</si>
  <si>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</si>
  <si>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</si>
  <si>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</si>
  <si>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</si>
  <si>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</si>
  <si>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</si>
  <si>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</si>
  <si>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</si>
  <si>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</si>
  <si>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</si>
  <si>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</si>
  <si>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</si>
  <si>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</si>
  <si>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</si>
  <si>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</si>
  <si>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</si>
  <si>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</si>
  <si>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</si>
  <si>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</si>
  <si>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</si>
  <si>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</si>
  <si>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</si>
  <si>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</si>
  <si>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</si>
  <si>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</si>
  <si>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</si>
  <si>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</si>
  <si>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</si>
  <si>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</si>
  <si>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</si>
  <si>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</si>
  <si>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</si>
  <si>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</si>
  <si>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</si>
  <si>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</si>
  <si>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</si>
  <si>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</si>
  <si>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</si>
  <si>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</si>
  <si>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</si>
  <si>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</si>
  <si>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</si>
  <si>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</si>
  <si>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</si>
  <si>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</si>
  <si>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</si>
  <si>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</si>
  <si>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</si>
  <si>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</si>
  <si>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</si>
  <si>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</si>
  <si>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</si>
  <si>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</si>
  <si>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</si>
  <si>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</si>
  <si>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</si>
  <si>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</si>
  <si>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</si>
  <si>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</si>
  <si>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</si>
  <si>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</si>
  <si>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</si>
  <si>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</si>
  <si>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</si>
  <si>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</si>
  <si>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</si>
  <si>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</si>
  <si>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</si>
  <si>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</si>
  <si>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</si>
  <si>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</si>
  <si>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</si>
  <si>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</si>
  <si>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</si>
  <si>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</si>
  <si>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</si>
  <si>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</si>
  <si>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</si>
  <si>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</si>
  <si>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</si>
  <si>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</si>
  <si>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</si>
  <si>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</si>
  <si>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</si>
  <si>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</si>
  <si>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</si>
  <si>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</si>
  <si>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</si>
  <si>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</si>
  <si>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</si>
  <si>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</si>
  <si>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</si>
  <si>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</si>
  <si>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</si>
  <si>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</si>
  <si>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</si>
  <si>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</si>
  <si>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</si>
  <si>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</si>
  <si>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</si>
  <si>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</si>
  <si>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</si>
  <si>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</si>
  <si>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</si>
  <si>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</si>
  <si>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</si>
  <si>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</si>
  <si>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</si>
  <si>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</si>
  <si>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</si>
  <si>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</si>
  <si>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</si>
  <si>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</si>
  <si>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</si>
  <si>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</si>
  <si>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</si>
  <si>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</si>
  <si>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</si>
  <si>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</si>
  <si>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</si>
  <si>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</si>
  <si>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</si>
  <si>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</si>
  <si>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</si>
  <si>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</si>
  <si>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</si>
  <si>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</si>
  <si>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</si>
  <si>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</si>
  <si>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</si>
  <si>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</si>
  <si>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</si>
  <si>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</si>
  <si>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</si>
  <si>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</si>
  <si>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</si>
  <si>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</si>
  <si>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</si>
  <si>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</si>
  <si>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</si>
  <si>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</si>
  <si>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</si>
  <si>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</si>
  <si>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</si>
  <si>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</si>
  <si>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</si>
  <si>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</si>
  <si>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</si>
  <si>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</si>
  <si>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</si>
  <si>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</si>
  <si>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</si>
  <si>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</si>
  <si>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</si>
  <si>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</si>
  <si>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</si>
  <si>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</si>
  <si>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</si>
  <si>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</si>
  <si>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</si>
  <si>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</si>
  <si>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</si>
  <si>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</si>
  <si>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</si>
  <si>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</si>
  <si>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</si>
  <si>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</si>
  <si>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</si>
  <si>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</si>
  <si>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</si>
  <si>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</si>
  <si>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</si>
  <si>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</si>
  <si>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</si>
  <si>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</si>
  <si>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</si>
  <si>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</si>
  <si>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</si>
  <si>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</si>
  <si>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</si>
  <si>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</si>
  <si>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</si>
  <si>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</si>
  <si>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</si>
  <si>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</si>
  <si>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</si>
  <si>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</si>
  <si>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</si>
  <si>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</si>
  <si>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</si>
  <si>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</si>
  <si>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</si>
  <si>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</si>
  <si>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</si>
  <si>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</si>
  <si>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</si>
  <si>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</si>
  <si>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</si>
  <si>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</si>
  <si>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</si>
  <si>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</si>
  <si>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</si>
  <si>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</si>
  <si>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</si>
  <si>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</si>
  <si>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</si>
  <si>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</si>
  <si>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</si>
  <si>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</si>
  <si>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</si>
  <si>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</si>
  <si>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</si>
  <si>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</si>
  <si>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</si>
  <si>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</si>
  <si>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</si>
  <si>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</si>
  <si>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</si>
  <si>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</si>
  <si>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</si>
  <si>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</si>
  <si>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</si>
  <si>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</si>
  <si>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</si>
  <si>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</si>
  <si>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</si>
  <si>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</si>
  <si>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</si>
  <si>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</si>
  <si>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</si>
  <si>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</si>
  <si>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</si>
  <si>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</si>
  <si>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</si>
  <si>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</si>
  <si>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</si>
  <si>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</si>
  <si>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</si>
  <si>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</si>
  <si>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</si>
  <si>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</si>
  <si>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</si>
  <si>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</si>
  <si>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</si>
  <si>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</si>
  <si>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</si>
  <si>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</si>
  <si>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</si>
  <si>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</si>
  <si>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</si>
  <si>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</si>
  <si>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</si>
  <si>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</si>
  <si>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</si>
  <si>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</si>
  <si>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</si>
  <si>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</si>
  <si>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</si>
  <si>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</si>
  <si>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</si>
  <si>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</si>
  <si>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</si>
  <si>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</si>
  <si>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</si>
  <si>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</si>
  <si>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</si>
  <si>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</si>
  <si>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</si>
  <si>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</si>
  <si>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</si>
  <si>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</si>
  <si>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</si>
  <si>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</si>
  <si>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</si>
  <si>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</si>
  <si>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</si>
  <si>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</si>
  <si>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</si>
  <si>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</si>
  <si>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</si>
  <si>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</si>
  <si>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</si>
  <si>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</si>
  <si>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</si>
  <si>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</si>
  <si>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</si>
  <si>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</si>
  <si>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</si>
  <si>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</si>
  <si>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</si>
  <si>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</si>
  <si>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</si>
  <si>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</si>
  <si>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</si>
  <si>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</si>
  <si>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</si>
  <si>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</si>
  <si>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</si>
  <si>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</si>
  <si>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</si>
  <si>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</si>
  <si>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</si>
  <si>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</si>
  <si>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</si>
  <si>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</si>
  <si>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</si>
  <si>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</si>
  <si>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</si>
  <si>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</si>
  <si>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</si>
  <si>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</si>
  <si>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</si>
  <si>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</si>
  <si>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</si>
  <si>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</si>
  <si>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</si>
  <si>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</si>
  <si>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</si>
  <si>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</si>
  <si>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</si>
  <si>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</si>
  <si>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</si>
  <si>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</si>
  <si>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</si>
  <si>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</si>
  <si>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</si>
  <si>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</si>
  <si>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</si>
  <si>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</si>
  <si>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</si>
  <si>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</si>
  <si>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</si>
  <si>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</si>
  <si>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</si>
  <si>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</si>
  <si>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</si>
  <si>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</si>
  <si>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</si>
  <si>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</si>
  <si>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</si>
  <si>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</si>
  <si>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</si>
  <si>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</si>
  <si>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</si>
  <si>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</si>
  <si>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</si>
  <si>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</si>
  <si>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</si>
  <si>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</si>
  <si>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</si>
  <si>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</si>
  <si>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</si>
  <si>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</si>
  <si>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</si>
  <si>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</si>
  <si>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</si>
  <si>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</si>
  <si>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</si>
  <si>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</si>
  <si>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</si>
  <si>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</si>
  <si>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</si>
  <si>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</si>
  <si>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</si>
  <si>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</si>
  <si>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</si>
  <si>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</si>
  <si>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</si>
  <si>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</si>
  <si>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</si>
  <si>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</si>
  <si>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</si>
  <si>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</si>
  <si>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</si>
  <si>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</si>
  <si>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</si>
  <si>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</si>
  <si>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</si>
  <si>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</si>
  <si>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</si>
  <si>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</si>
  <si>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</si>
  <si>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</si>
  <si>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</si>
  <si>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</si>
  <si>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</si>
  <si>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</si>
  <si>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</si>
  <si>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</si>
  <si>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</si>
  <si>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</si>
  <si>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</si>
  <si>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</si>
  <si>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</si>
  <si>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</si>
  <si>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</si>
  <si>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</si>
  <si>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</si>
  <si>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</si>
  <si>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</si>
  <si>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</si>
  <si>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</si>
  <si>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</si>
  <si>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</si>
  <si>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</si>
  <si>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</si>
  <si>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</si>
  <si>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</si>
  <si>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</si>
  <si>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</si>
  <si>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</si>
  <si>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</si>
  <si>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</si>
  <si>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</si>
  <si>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</si>
  <si>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</si>
  <si>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</si>
  <si>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</si>
  <si>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</si>
  <si>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</si>
  <si>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</si>
  <si>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</si>
  <si>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</si>
  <si>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</si>
  <si>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</si>
  <si>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</si>
  <si>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</si>
  <si>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</si>
  <si>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</si>
  <si>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</si>
  <si>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</si>
  <si>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</si>
  <si>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</si>
  <si>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</si>
  <si>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</si>
  <si>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</si>
  <si>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</si>
  <si>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</si>
  <si>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</si>
  <si>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</si>
  <si>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</si>
  <si>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</si>
  <si>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</si>
  <si>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</si>
  <si>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</si>
  <si>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</si>
  <si>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</si>
  <si>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</si>
  <si>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</si>
  <si>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</si>
  <si>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</si>
  <si>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</si>
  <si>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</si>
  <si>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</si>
  <si>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</si>
  <si>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</si>
  <si>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</si>
  <si>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</si>
  <si>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</si>
  <si>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</si>
  <si>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</si>
  <si>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</si>
  <si>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</si>
  <si>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</si>
  <si>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</si>
  <si>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</si>
  <si>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</si>
  <si>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</si>
  <si>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</si>
  <si>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</si>
  <si>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</si>
  <si>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</si>
  <si>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</si>
  <si>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</si>
  <si>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</si>
  <si>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</si>
  <si>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</si>
  <si>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</si>
  <si>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</si>
  <si>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</si>
  <si>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</si>
  <si>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</si>
  <si>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</si>
  <si>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</si>
  <si>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</si>
  <si>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</si>
  <si>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</si>
  <si>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</si>
  <si>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</si>
  <si>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</si>
  <si>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</si>
  <si>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</si>
  <si>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</si>
  <si>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</si>
  <si>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</si>
  <si>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</si>
  <si>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</si>
  <si>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</si>
  <si>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</si>
  <si>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</si>
  <si>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</si>
  <si>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</si>
  <si>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</si>
  <si>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</si>
  <si>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</si>
  <si>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</si>
  <si>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</si>
  <si>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</si>
  <si>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</si>
  <si>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</si>
  <si>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</si>
  <si>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</si>
  <si>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</si>
  <si>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</si>
  <si>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</si>
  <si>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</si>
  <si>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</si>
  <si>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</si>
  <si>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</si>
  <si>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</si>
  <si>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</si>
  <si>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</si>
  <si>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</si>
  <si>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</si>
  <si>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</si>
  <si>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</si>
  <si>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</si>
  <si>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</si>
  <si>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</si>
  <si>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</si>
  <si>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</si>
  <si>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</si>
  <si>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</si>
  <si>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</si>
  <si>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</si>
  <si>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</si>
  <si>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</si>
  <si>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</si>
  <si>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</si>
  <si>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</si>
  <si>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</si>
  <si>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</si>
  <si>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</si>
  <si>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</si>
  <si>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</si>
  <si>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</si>
  <si>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</si>
  <si>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</si>
  <si>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</si>
  <si>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</si>
  <si>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</si>
  <si>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</si>
  <si>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</si>
  <si>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</si>
  <si>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</si>
  <si>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</si>
  <si>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</si>
  <si>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</si>
  <si>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</si>
  <si>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</si>
  <si>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</si>
  <si>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</si>
  <si>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</si>
  <si>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</si>
  <si>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</si>
  <si>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</si>
  <si>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</si>
  <si>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</si>
  <si>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</si>
  <si>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</si>
  <si>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</si>
  <si>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</si>
  <si>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</si>
  <si>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</si>
  <si>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</si>
  <si>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</si>
  <si>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</si>
  <si>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</si>
  <si>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</si>
  <si>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</si>
  <si>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</si>
  <si>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</si>
  <si>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</si>
  <si>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</si>
  <si>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</si>
  <si>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</si>
  <si>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</si>
  <si>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</si>
  <si>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</si>
  <si>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</si>
  <si>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</si>
  <si>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</si>
  <si>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</si>
  <si>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</si>
  <si>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</si>
  <si>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</si>
  <si>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</si>
  <si>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</si>
  <si>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</si>
  <si>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</si>
  <si>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</si>
  <si>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</si>
  <si>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</si>
  <si>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</si>
  <si>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</si>
  <si>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</si>
  <si>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</si>
  <si>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</si>
  <si>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</si>
  <si>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</si>
  <si>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</si>
  <si>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</si>
  <si>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</si>
  <si>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</si>
  <si>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</si>
  <si>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</si>
  <si>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</si>
  <si>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</si>
  <si>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</si>
  <si>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</si>
  <si>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</si>
  <si>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</si>
  <si>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</si>
  <si>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</si>
  <si>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</si>
  <si>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</si>
  <si>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</si>
  <si>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</si>
  <si>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</si>
  <si>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</si>
  <si>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</si>
  <si>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</si>
  <si>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</si>
  <si>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</si>
  <si>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</si>
  <si>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</si>
  <si>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</si>
  <si>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</si>
  <si>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</si>
  <si>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</si>
  <si>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</si>
  <si>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</si>
  <si>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</si>
  <si>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</si>
  <si>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</si>
  <si>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</si>
  <si>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</si>
  <si>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</si>
  <si>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</si>
  <si>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</si>
  <si>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</si>
  <si>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</si>
  <si>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</si>
  <si>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</si>
  <si>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</si>
  <si>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</si>
  <si>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</si>
  <si>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</si>
  <si>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</si>
  <si>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</si>
  <si>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</si>
  <si>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</si>
  <si>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</si>
  <si>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</si>
  <si>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</si>
  <si>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</si>
  <si>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</si>
  <si>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</si>
  <si>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</si>
  <si>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</si>
  <si>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</si>
  <si>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</si>
  <si>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</si>
  <si>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</si>
  <si>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</si>
  <si>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</si>
  <si>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</si>
  <si>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</si>
  <si>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</si>
  <si>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</si>
  <si>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</si>
  <si>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</si>
  <si>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</si>
  <si>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</si>
  <si>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</si>
  <si>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</si>
  <si>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</si>
  <si>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</si>
  <si>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</si>
  <si>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</si>
  <si>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</si>
  <si>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</si>
  <si>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</si>
  <si>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</si>
  <si>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</si>
  <si>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</si>
  <si>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</si>
  <si>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</si>
  <si>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</si>
  <si>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</si>
  <si>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</si>
  <si>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</si>
  <si>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</si>
  <si>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</si>
  <si>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</si>
  <si>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</si>
  <si>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</si>
  <si>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</si>
  <si>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</si>
  <si>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</si>
  <si>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</si>
  <si>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</si>
  <si>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</si>
  <si>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</si>
  <si>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</si>
  <si>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</si>
  <si>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</si>
  <si>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</si>
  <si>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</si>
  <si>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</si>
  <si>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</si>
  <si>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</si>
  <si>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</si>
  <si>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</si>
  <si>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</si>
  <si>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</si>
  <si>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</si>
  <si>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</si>
  <si>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</si>
  <si>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</si>
  <si>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</si>
  <si>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</si>
  <si>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</si>
  <si>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</si>
  <si>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</si>
  <si>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</si>
  <si>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</si>
  <si>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</si>
  <si>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</si>
  <si>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</si>
  <si>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</si>
  <si>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</si>
  <si>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</si>
  <si>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</si>
  <si>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</si>
  <si>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</si>
  <si>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</si>
  <si>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</si>
  <si>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</si>
  <si>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</si>
  <si>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</si>
  <si>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</si>
  <si>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</si>
  <si>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</si>
  <si>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</si>
  <si>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</si>
  <si>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</si>
  <si>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</si>
  <si>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</si>
  <si>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</si>
  <si>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</si>
  <si>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</si>
  <si>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</si>
  <si>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</si>
  <si>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</si>
  <si>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</si>
  <si>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</si>
  <si>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</si>
  <si>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</si>
  <si>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</si>
  <si>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</si>
  <si>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</si>
  <si>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</si>
  <si>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</si>
  <si>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</si>
  <si>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</si>
  <si>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</si>
  <si>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</si>
  <si>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</si>
  <si>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</si>
  <si>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</si>
  <si>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</si>
  <si>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</si>
  <si>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</si>
  <si>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</si>
  <si>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</si>
  <si>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</si>
  <si>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</si>
  <si>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</si>
  <si>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</si>
  <si>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</si>
  <si>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</si>
  <si>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</si>
  <si>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</si>
  <si>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</si>
  <si>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</si>
  <si>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</si>
  <si>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</si>
  <si>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</si>
  <si>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</si>
  <si>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</si>
  <si>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</si>
  <si>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</si>
  <si>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</si>
  <si>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</si>
  <si>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</si>
  <si>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</si>
  <si>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</si>
  <si>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</si>
  <si>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</si>
  <si>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</si>
  <si>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</si>
  <si>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</si>
  <si>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</si>
  <si>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</si>
  <si>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</si>
  <si>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</si>
  <si>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</si>
  <si>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</si>
  <si>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</si>
  <si>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</si>
  <si>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</si>
  <si>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</si>
  <si>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</si>
  <si>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</si>
  <si>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</si>
  <si>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</si>
  <si>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</si>
  <si>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</si>
  <si>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</si>
  <si>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</si>
  <si>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</si>
  <si>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</si>
  <si>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</si>
  <si>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</si>
  <si>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</si>
  <si>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</si>
  <si>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</si>
  <si>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</si>
  <si>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</si>
  <si>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</si>
  <si>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</si>
  <si>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</si>
  <si>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</si>
  <si>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</si>
  <si>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</si>
  <si>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</si>
  <si>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</si>
  <si>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</si>
  <si>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</si>
  <si>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</si>
  <si>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</si>
  <si>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</si>
  <si>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</si>
  <si>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</si>
  <si>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</si>
  <si>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</si>
  <si>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</si>
  <si>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</si>
  <si>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</si>
  <si>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</si>
  <si>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</si>
  <si>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</si>
  <si>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</si>
  <si>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</si>
  <si>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</si>
  <si>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</si>
  <si>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</si>
  <si>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</si>
  <si>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</si>
  <si>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</si>
  <si>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</si>
  <si>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</si>
  <si>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</si>
  <si>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</si>
  <si>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</si>
  <si>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</si>
  <si>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</si>
  <si>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</si>
  <si>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</si>
  <si>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</si>
  <si>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</si>
  <si>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</si>
  <si>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</si>
  <si>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</si>
  <si>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</si>
  <si>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</si>
  <si>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</si>
  <si>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</si>
  <si>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</si>
  <si>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</si>
  <si>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</si>
  <si>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</si>
  <si>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</si>
  <si>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</si>
  <si>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</si>
  <si>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</si>
  <si>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</si>
  <si>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</si>
  <si>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</si>
  <si>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</si>
  <si>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</si>
  <si>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</si>
  <si>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</si>
  <si>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</si>
  <si>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</si>
  <si>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</si>
  <si>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</si>
  <si>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</si>
  <si>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</si>
  <si>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</si>
  <si>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</si>
  <si>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</si>
  <si>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</si>
  <si>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</si>
  <si>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</si>
  <si>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</si>
  <si>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</si>
  <si>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</si>
  <si>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</si>
  <si>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</si>
  <si>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</si>
  <si>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</si>
  <si>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</si>
  <si>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</si>
  <si>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</si>
  <si>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</si>
  <si>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</si>
  <si>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</si>
  <si>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</si>
  <si>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</si>
  <si>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</si>
  <si>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</si>
  <si>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</si>
  <si>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</si>
  <si>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</si>
  <si>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</si>
  <si>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</si>
  <si>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</si>
  <si>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</si>
  <si>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</si>
  <si>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</si>
  <si>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</si>
  <si>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</si>
  <si>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</si>
  <si>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</si>
  <si>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</si>
  <si>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</si>
  <si>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</si>
  <si>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</si>
  <si>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</si>
  <si>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</si>
  <si>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</si>
  <si>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</si>
  <si>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</si>
  <si>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</si>
  <si>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</si>
  <si>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</si>
  <si>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</si>
  <si>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</si>
  <si>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</si>
  <si>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</si>
  <si>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</si>
  <si>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</si>
  <si>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</si>
  <si>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</si>
  <si>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</si>
  <si>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</si>
  <si>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</si>
  <si>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</si>
  <si>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</si>
  <si>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</si>
  <si>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</si>
  <si>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</si>
  <si>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</si>
  <si>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</si>
  <si>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</si>
  <si>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</si>
  <si>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</si>
  <si>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</si>
  <si>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</si>
  <si>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</si>
  <si>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</si>
  <si>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</si>
  <si>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</si>
  <si>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</si>
  <si>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</si>
  <si>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</si>
  <si>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</si>
  <si>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</si>
  <si>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</si>
  <si>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</si>
  <si>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</si>
  <si>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</si>
  <si>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</si>
  <si>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</si>
  <si>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</si>
  <si>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</si>
  <si>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</si>
  <si>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</si>
  <si>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</si>
  <si>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</si>
  <si>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</si>
  <si>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</si>
  <si>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</si>
  <si>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</si>
  <si>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</si>
  <si>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</si>
  <si>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</si>
  <si>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</si>
  <si>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</si>
  <si>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</si>
  <si>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</si>
  <si>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</si>
  <si>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</si>
  <si>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</si>
  <si>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</si>
  <si>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</si>
  <si>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</si>
  <si>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</si>
  <si>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</si>
  <si>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</si>
  <si>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</si>
  <si>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</si>
  <si>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</si>
  <si>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</si>
  <si>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</si>
  <si>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</si>
  <si>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</si>
  <si>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</si>
  <si>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</si>
  <si>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</si>
  <si>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</si>
  <si>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</si>
  <si>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</si>
  <si>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</si>
  <si>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</si>
  <si>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</si>
  <si>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</si>
  <si>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</si>
  <si>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</si>
  <si>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</si>
  <si>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</si>
  <si>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</si>
  <si>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</si>
  <si>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</si>
  <si>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</si>
  <si>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</si>
  <si>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</si>
  <si>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</si>
  <si>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</si>
  <si>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</si>
  <si>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</si>
  <si>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</si>
  <si>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</si>
  <si>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</si>
  <si>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</si>
  <si>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</si>
  <si>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</si>
  <si>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</si>
  <si>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</si>
  <si>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</si>
  <si>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</si>
  <si>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</si>
  <si>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</si>
  <si>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</si>
  <si>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</si>
  <si>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</si>
  <si>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</si>
  <si>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</si>
  <si>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</si>
  <si>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</si>
  <si>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</si>
  <si>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</si>
  <si>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</si>
  <si>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</si>
  <si>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</si>
  <si>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</si>
  <si>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</si>
  <si>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</si>
  <si>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</si>
  <si>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</si>
  <si>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</si>
  <si>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</si>
  <si>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</si>
  <si>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</si>
  <si>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</si>
  <si>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</si>
  <si>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</si>
  <si>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</si>
  <si>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</si>
  <si>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</si>
  <si>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</si>
  <si>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</si>
  <si>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</si>
  <si>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</si>
  <si>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</si>
  <si>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</si>
  <si>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</si>
  <si>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</si>
  <si>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</si>
  <si>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</si>
  <si>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</si>
  <si>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</si>
  <si>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</si>
  <si>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</si>
  <si>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</si>
  <si>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</si>
  <si>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</si>
  <si>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</si>
  <si>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</si>
  <si>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</si>
  <si>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</si>
  <si>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</si>
  <si>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</si>
  <si>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</si>
  <si>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</si>
  <si>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</si>
  <si>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</si>
  <si>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</si>
  <si>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</si>
  <si>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</si>
  <si>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</si>
  <si>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</si>
  <si>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</si>
  <si>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</si>
  <si>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</si>
  <si>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</si>
  <si>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</si>
  <si>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</si>
  <si>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</si>
  <si>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</si>
  <si>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</si>
  <si>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</si>
  <si>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</si>
  <si>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</si>
  <si>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</si>
  <si>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</si>
  <si>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</si>
  <si>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</si>
  <si>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</si>
  <si>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</si>
  <si>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</si>
  <si>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</si>
  <si>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</si>
  <si>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</si>
  <si>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</si>
  <si>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</si>
  <si>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</si>
  <si>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</si>
  <si>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</si>
  <si>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</si>
  <si>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</si>
  <si>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</si>
  <si>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</si>
  <si>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</si>
  <si>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</si>
  <si>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</si>
  <si>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</si>
  <si>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</si>
  <si>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</si>
  <si>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</si>
  <si>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</si>
  <si>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</si>
  <si>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</si>
  <si>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</si>
  <si>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</si>
  <si>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</si>
  <si>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</si>
  <si>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</si>
  <si>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</si>
  <si>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</si>
  <si>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</si>
  <si>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</si>
  <si>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</si>
  <si>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</si>
  <si>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</si>
  <si>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</si>
  <si>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</si>
  <si>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</si>
  <si>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</si>
  <si>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</si>
  <si>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</si>
  <si>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</si>
  <si>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</si>
  <si>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</si>
  <si>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</si>
  <si>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</si>
  <si>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</si>
  <si>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</si>
  <si>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</si>
  <si>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</si>
  <si>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</si>
  <si>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</si>
  <si>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</si>
  <si>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</si>
  <si>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</si>
  <si>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</si>
  <si>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</si>
  <si>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</si>
  <si>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</si>
  <si>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</si>
  <si>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</si>
  <si>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</si>
  <si>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</si>
  <si>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</si>
  <si>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</si>
  <si>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</si>
  <si>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</si>
  <si>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</si>
  <si>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</si>
  <si>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</si>
  <si>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</si>
  <si>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</si>
  <si>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</si>
  <si>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</si>
  <si>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</si>
  <si>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</si>
  <si>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</si>
  <si>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</si>
  <si>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</si>
  <si>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</si>
  <si>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</si>
  <si>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</si>
  <si>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</si>
  <si>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</si>
  <si>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</si>
  <si>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</si>
  <si>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</si>
  <si>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</si>
  <si>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</si>
  <si>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</si>
  <si>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</si>
  <si>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</si>
  <si>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</si>
  <si>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</si>
  <si>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</si>
  <si>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</si>
  <si>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</si>
  <si>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</si>
  <si>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</si>
  <si>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</si>
  <si>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</si>
  <si>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</si>
  <si>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</si>
  <si>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</si>
  <si>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</si>
  <si>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</si>
  <si>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</si>
  <si>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</si>
  <si>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</si>
  <si>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</si>
  <si>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</si>
  <si>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</si>
  <si>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</si>
  <si>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</si>
  <si>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</si>
  <si>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</si>
  <si>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</si>
  <si>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</si>
  <si>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</si>
  <si>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</si>
  <si>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</si>
  <si>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</si>
  <si>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</si>
  <si>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</si>
  <si>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</si>
  <si>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</si>
  <si>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</si>
  <si>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</si>
  <si>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</si>
  <si>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</si>
  <si>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</si>
  <si>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</si>
  <si>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</si>
  <si>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</si>
  <si>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</si>
  <si>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</si>
  <si>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</si>
  <si>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</si>
  <si>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</si>
  <si>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</si>
  <si>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</si>
  <si>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</si>
  <si>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</si>
  <si>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</si>
  <si>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</si>
  <si>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</si>
  <si>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</si>
  <si>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</si>
  <si>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</si>
  <si>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</si>
  <si>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</si>
  <si>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</si>
  <si>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</si>
  <si>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</si>
  <si>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</si>
  <si>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</si>
  <si>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</si>
  <si>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</si>
  <si>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</si>
  <si>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</si>
  <si>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</si>
  <si>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</si>
  <si>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</si>
  <si>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</si>
  <si>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</si>
  <si>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</si>
  <si>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</si>
  <si>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</si>
  <si>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</si>
  <si>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</si>
  <si>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</si>
  <si>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</si>
  <si>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</si>
  <si>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</si>
  <si>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</si>
  <si>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</si>
  <si>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</si>
  <si>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</si>
  <si>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</si>
  <si>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</si>
  <si>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</si>
  <si>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</si>
  <si>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</si>
  <si>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</si>
  <si>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</si>
  <si>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</si>
  <si>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</si>
  <si>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</si>
  <si>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</si>
  <si>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</si>
  <si>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</si>
  <si>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</si>
  <si>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</si>
  <si>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</si>
  <si>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</si>
  <si>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</si>
  <si>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</si>
  <si>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</si>
  <si>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</si>
  <si>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</si>
  <si>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</si>
  <si>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</si>
  <si>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</si>
  <si>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</si>
  <si>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</si>
  <si>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</si>
  <si>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</si>
  <si>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</si>
  <si>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</si>
  <si>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</si>
  <si>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</si>
  <si>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</si>
  <si>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</si>
  <si>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</si>
  <si>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</si>
  <si>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</si>
  <si>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</si>
  <si>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</si>
  <si>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</si>
  <si>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</si>
  <si>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</si>
  <si>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</si>
  <si>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</si>
  <si>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</si>
  <si>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</si>
  <si>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</si>
  <si>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</si>
  <si>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</si>
  <si>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</si>
  <si>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</si>
  <si>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</si>
  <si>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</si>
  <si>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</si>
  <si>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</si>
  <si>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</si>
  <si>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</si>
  <si>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</si>
  <si>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</si>
  <si>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</si>
  <si>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</si>
  <si>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</si>
  <si>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</si>
  <si>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</si>
  <si>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</si>
  <si>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</si>
  <si>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</si>
  <si>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</si>
  <si>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</si>
  <si>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</si>
  <si>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</si>
  <si>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</si>
  <si>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</si>
  <si>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</si>
  <si>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</si>
  <si>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</si>
  <si>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</si>
  <si>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</si>
  <si>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</si>
  <si>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</si>
  <si>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</si>
  <si>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</si>
  <si>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</si>
  <si>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</si>
  <si>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</si>
  <si>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</si>
  <si>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</si>
  <si>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</si>
  <si>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</si>
  <si>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</si>
  <si>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</si>
  <si>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</si>
  <si>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</si>
  <si>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</si>
  <si>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</si>
  <si>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</si>
  <si>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</si>
  <si>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</si>
  <si>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</si>
  <si>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</si>
  <si>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</si>
  <si>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</si>
  <si>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</si>
  <si>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</si>
  <si>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</si>
  <si>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</si>
  <si>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</si>
  <si>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</si>
  <si>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</si>
  <si>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</si>
  <si>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</si>
  <si>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</si>
  <si>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</si>
  <si>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</si>
  <si>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</si>
  <si>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</si>
  <si>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</si>
  <si>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</si>
  <si>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</si>
  <si>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</si>
  <si>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</si>
  <si>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</si>
  <si>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</si>
  <si>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</si>
  <si>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</si>
  <si>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</si>
  <si>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</si>
  <si>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</si>
  <si>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</si>
  <si>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</si>
  <si>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</si>
  <si>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</si>
  <si>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</si>
  <si>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</si>
  <si>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</si>
  <si>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</si>
  <si>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</si>
  <si>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</si>
  <si>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</si>
  <si>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</si>
  <si>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</si>
  <si>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</si>
  <si>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</si>
  <si>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</si>
  <si>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</si>
  <si>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</si>
  <si>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</si>
  <si>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</si>
  <si>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</si>
  <si>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</si>
  <si>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</si>
  <si>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</si>
  <si>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</si>
  <si>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</si>
  <si>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</si>
  <si>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</si>
  <si>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</si>
  <si>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</si>
  <si>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</si>
  <si>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</si>
  <si>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</si>
  <si>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</si>
  <si>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</si>
  <si>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</si>
  <si>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</si>
  <si>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</si>
  <si>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</si>
  <si>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</si>
  <si>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</si>
  <si>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</si>
  <si>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</si>
  <si>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</si>
  <si>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</si>
  <si>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</si>
  <si>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</si>
  <si>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</si>
  <si>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</si>
  <si>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</si>
  <si>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</si>
  <si>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</si>
  <si>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</si>
  <si>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</si>
  <si>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</si>
  <si>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</si>
  <si>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</si>
  <si>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</si>
  <si>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</si>
  <si>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</si>
  <si>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</si>
  <si>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</si>
  <si>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</si>
  <si>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</si>
  <si>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</si>
  <si>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</si>
  <si>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</si>
  <si>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</si>
  <si>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</si>
  <si>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</si>
  <si>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</si>
  <si>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</si>
  <si>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</si>
  <si>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</si>
  <si>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</si>
  <si>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</si>
  <si>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</si>
  <si>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</si>
  <si>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</si>
  <si>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</si>
  <si>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</si>
  <si>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</si>
  <si>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</si>
  <si>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</si>
  <si>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</si>
  <si>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</si>
  <si>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</si>
  <si>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</si>
  <si>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</si>
  <si>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</si>
  <si>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</si>
  <si>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</si>
  <si>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</si>
  <si>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</si>
  <si>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</si>
  <si>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</si>
  <si>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</si>
  <si>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</si>
  <si>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</si>
  <si>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</si>
  <si>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</si>
  <si>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</si>
  <si>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</si>
  <si>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</si>
  <si>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</si>
  <si>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</si>
  <si>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</si>
  <si>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</si>
  <si>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</si>
  <si>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</si>
  <si>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</si>
  <si>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</si>
  <si>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</si>
  <si>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</si>
  <si>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</si>
  <si>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</si>
  <si>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</si>
  <si>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</si>
  <si>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</si>
  <si>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</si>
  <si>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</si>
  <si>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</si>
  <si>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</si>
  <si>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</si>
  <si>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</si>
  <si>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</si>
  <si>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</si>
  <si>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</si>
  <si>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</si>
  <si>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</si>
  <si>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</si>
  <si>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</si>
  <si>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</si>
  <si>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</si>
  <si>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</si>
  <si>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</si>
  <si>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</si>
  <si>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</si>
  <si>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</si>
  <si>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</si>
  <si>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</si>
  <si>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</si>
  <si>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</si>
  <si>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</si>
  <si>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</si>
  <si>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</si>
  <si>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</si>
  <si>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</si>
  <si>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</si>
  <si>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</si>
  <si>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</si>
  <si>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</si>
  <si>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</si>
  <si>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</si>
  <si>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</si>
  <si>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</si>
  <si>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</si>
  <si>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</si>
  <si>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</si>
  <si>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</si>
  <si>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</si>
  <si>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</si>
  <si>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</si>
  <si>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</si>
  <si>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</si>
  <si>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</si>
  <si>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</si>
  <si>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</si>
  <si>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</si>
  <si>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</si>
  <si>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</si>
  <si>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</si>
  <si>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</si>
  <si>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</si>
  <si>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</si>
  <si>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</si>
  <si>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</si>
  <si>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</si>
  <si>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</si>
  <si>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</si>
  <si>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</si>
  <si>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</si>
  <si>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</si>
  <si>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</si>
  <si>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</si>
  <si>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</si>
  <si>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</si>
  <si>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</si>
  <si>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</si>
  <si>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</si>
  <si>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</si>
  <si>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</si>
  <si>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</si>
  <si>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</si>
  <si>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</si>
  <si>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</si>
  <si>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</si>
  <si>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</si>
  <si>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</si>
  <si>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</si>
  <si>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</si>
  <si>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</si>
  <si>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</si>
  <si>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</si>
  <si>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</si>
  <si>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</si>
  <si>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</si>
  <si>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</si>
  <si>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</si>
  <si>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</si>
  <si>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</si>
  <si>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</si>
  <si>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</si>
  <si>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</si>
  <si>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</si>
  <si>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</si>
  <si>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</si>
  <si>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</si>
  <si>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</si>
  <si>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</si>
  <si>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</si>
  <si>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</si>
  <si>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</si>
  <si>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</si>
  <si>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</si>
  <si>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</si>
  <si>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</si>
  <si>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</si>
  <si>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</si>
  <si>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</si>
  <si>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</si>
  <si>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</si>
  <si>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</si>
  <si>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</si>
  <si>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</si>
  <si>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</si>
  <si>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</si>
  <si>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</si>
  <si>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</si>
  <si>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</si>
  <si>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</si>
  <si>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</si>
  <si>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</si>
  <si>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</si>
  <si>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</si>
  <si>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</si>
  <si>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</si>
  <si>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</si>
  <si>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</si>
  <si>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</si>
  <si>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</si>
  <si>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</si>
  <si>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</si>
  <si>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</si>
  <si>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</si>
  <si>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</si>
  <si>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</si>
  <si>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</si>
  <si>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</si>
  <si>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</si>
  <si>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</si>
  <si>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</si>
  <si>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</si>
  <si>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</si>
  <si>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</si>
  <si>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</si>
  <si>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</si>
  <si>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</si>
  <si>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</si>
  <si>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</si>
  <si>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</si>
  <si>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</si>
  <si>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</si>
  <si>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</si>
  <si>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</si>
  <si>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</si>
  <si>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</si>
  <si>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</si>
  <si>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</si>
  <si>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</si>
  <si>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</si>
  <si>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</si>
  <si>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</si>
  <si>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</si>
  <si>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</si>
  <si>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</si>
  <si>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</si>
  <si>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</si>
  <si>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</si>
  <si>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</si>
  <si>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</si>
  <si>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</si>
  <si>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</si>
  <si>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</si>
  <si>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</si>
  <si>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</si>
  <si>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Goal min</t>
  </si>
  <si>
    <t>Goal max</t>
  </si>
  <si>
    <t>Greater than or equal to 50000</t>
  </si>
  <si>
    <t>Goalname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</si>
  <si>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</si>
  <si>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</si>
  <si>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</si>
  <si>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</si>
  <si>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</si>
  <si>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</si>
  <si>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</si>
  <si>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</si>
  <si>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</t>
  </si>
  <si>
    <t>Percentage Live</t>
  </si>
  <si>
    <t>Total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</si>
</sst>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[2019_12_07_Excel-Challenge-ZackCapets.xlsx]CategoryStats!PivotTable2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Outcomes by Category (with Country Filter)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17-491F-87EC-9FDE5F6ADE16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17-491F-87EC-9FDE5F6ADE16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17-491F-87EC-9FDE5F6ADE16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17-491F-87EC-9FDE5F6AD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3144320"/>
        <c:axId val="443147272"/>
      </c:barChart>
      <c:catAx>
        <c:axId val="44314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147272"/>
        <c:crosses val="autoZero"/>
        <c:auto val="1"/>
        <c:lblAlgn val="ctr"/>
        <c:lblOffset val="100"/>
        <c:noMultiLvlLbl val="0"/>
      </c:catAx>
      <c:valAx>
        <c:axId val="443147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14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[2019_12_07_Excel-Challenge-ZackCapets.xlsx]SubCategoryStats!PivotTable2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Outcomes by Category (with Country Filter)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SubCategoryStats!$A$5:$A$55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SubCategoryStats!$B$5:$B$55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8C-40C9-9F71-1CDB00C82224}"/>
            </c:ext>
          </c:extLst>
        </c:ser>
        <c:ser>
          <c:idx val="1"/>
          <c:order val="1"/>
          <c:tx>
            <c:strRef>
              <c:f>SubCategoryStats!$C$3:$C$4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multiLvlStrRef>
              <c:f>SubCategoryStats!$A$5:$A$55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SubCategoryStats!$C$5:$C$55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8C-40C9-9F71-1CDB00C82224}"/>
            </c:ext>
          </c:extLst>
        </c:ser>
        <c:ser>
          <c:idx val="2"/>
          <c:order val="2"/>
          <c:tx>
            <c:strRef>
              <c:f>SubCategoryStats!$D$3:$D$4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multiLvlStrRef>
              <c:f>SubCategoryStats!$A$5:$A$55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SubCategoryStats!$D$5:$D$55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8C-40C9-9F71-1CDB00C82224}"/>
            </c:ext>
          </c:extLst>
        </c:ser>
        <c:ser>
          <c:idx val="3"/>
          <c:order val="3"/>
          <c:tx>
            <c:strRef>
              <c:f>SubCategoryStats!$E$3:$E$4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multiLvlStrRef>
              <c:f>SubCategoryStats!$A$5:$A$55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SubCategoryStats!$E$5:$E$55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8C-40C9-9F71-1CDB00C82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3144320"/>
        <c:axId val="443147272"/>
      </c:barChart>
      <c:catAx>
        <c:axId val="44314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147272"/>
        <c:crosses val="autoZero"/>
        <c:auto val="1"/>
        <c:lblAlgn val="ctr"/>
        <c:lblOffset val="100"/>
        <c:noMultiLvlLbl val="0"/>
      </c:catAx>
      <c:valAx>
        <c:axId val="443147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14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-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[2019_12_07_Excel-Challenge-ZackCapets.xlsx]LaunchDateStats!PivotTable4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714562853556347E-2"/>
          <c:y val="0.21395406248853976"/>
          <c:w val="0.7640801421561435"/>
          <c:h val="0.73436467181933407"/>
        </c:manualLayout>
      </c:layout>
      <c:lineChart>
        <c:grouping val="standard"/>
        <c:varyColors val="0"/>
        <c:ser>
          <c:idx val="0"/>
          <c:order val="0"/>
          <c:tx>
            <c:strRef>
              <c:f>LaunchDateStats!$B$4:$B$5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LaunchDateStats!$A$6:$A$18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LaunchDateStats!$B$6:$B$18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C7-455D-8E49-EFC98F772B9F}"/>
            </c:ext>
          </c:extLst>
        </c:ser>
        <c:ser>
          <c:idx val="1"/>
          <c:order val="1"/>
          <c:tx>
            <c:strRef>
              <c:f>LaunchDateStats!$C$4:$C$5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LaunchDateStats!$A$6:$A$18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LaunchDateStats!$C$6:$C$18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C7-455D-8E49-EFC98F772B9F}"/>
            </c:ext>
          </c:extLst>
        </c:ser>
        <c:ser>
          <c:idx val="2"/>
          <c:order val="2"/>
          <c:tx>
            <c:strRef>
              <c:f>LaunchDateStats!$D$4:$D$5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LaunchDateStats!$A$6:$A$18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LaunchDateStats!$D$6:$D$18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C7-455D-8E49-EFC98F772B9F}"/>
            </c:ext>
          </c:extLst>
        </c:ser>
        <c:ser>
          <c:idx val="3"/>
          <c:order val="3"/>
          <c:tx>
            <c:strRef>
              <c:f>LaunchDateStats!$E$4:$E$5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LaunchDateStats!$A$6:$A$18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LaunchDateStats!$E$6:$E$18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C7-455D-8E49-EFC98F772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917432"/>
        <c:axId val="671923008"/>
      </c:lineChart>
      <c:catAx>
        <c:axId val="67191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923008"/>
        <c:crosses val="autoZero"/>
        <c:auto val="1"/>
        <c:lblAlgn val="ctr"/>
        <c:lblOffset val="100"/>
        <c:noMultiLvlLbl val="0"/>
      </c:catAx>
      <c:valAx>
        <c:axId val="67192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91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Percentages of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0.0%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3A-49B9-9E45-645931A68C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0.0%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3A-49B9-9E45-645931A68CF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Bonus!$K$3:$K$14</c:f>
              <c:numCache>
                <c:formatCode>0.0%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3A-49B9-9E45-645931A68CF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Bonus!$L$3:$L$14</c:f>
              <c:numCache>
                <c:formatCode>0.0%</c:formatCode>
                <c:ptCount val="12"/>
                <c:pt idx="0">
                  <c:v>1.735357917570499E-2</c:v>
                </c:pt>
                <c:pt idx="1">
                  <c:v>9.1228070175438589E-3</c:v>
                </c:pt>
                <c:pt idx="2">
                  <c:v>8.3102493074792248E-3</c:v>
                </c:pt>
                <c:pt idx="3">
                  <c:v>2.4930747922437674E-2</c:v>
                </c:pt>
                <c:pt idx="4">
                  <c:v>1.9512195121951219E-2</c:v>
                </c:pt>
                <c:pt idx="5">
                  <c:v>6.7114093959731542E-3</c:v>
                </c:pt>
                <c:pt idx="6">
                  <c:v>7.246376811594203E-3</c:v>
                </c:pt>
                <c:pt idx="7">
                  <c:v>2.3809523809523808E-2</c:v>
                </c:pt>
                <c:pt idx="8">
                  <c:v>0</c:v>
                </c:pt>
                <c:pt idx="9">
                  <c:v>2.2727272727272728E-2</c:v>
                </c:pt>
                <c:pt idx="10">
                  <c:v>0</c:v>
                </c:pt>
                <c:pt idx="11">
                  <c:v>1.1135857461024499E-2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3A-49B9-9E45-645931A68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753408"/>
        <c:axId val="763753736"/>
      </c:lineChart>
      <c:catAx>
        <c:axId val="763753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Goal Amount Range bin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753736"/>
        <c:crosses val="autoZero"/>
        <c:auto val="1"/>
        <c:lblAlgn val="ctr"/>
        <c:lblOffset val="100"/>
        <c:noMultiLvlLbl val="0"/>
      </c:catAx>
      <c:valAx>
        <c:axId val="76375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Percnetage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753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323849</xdr:colOff>
      <xdr:row>1</xdr:row>
      <xdr:rowOff>166687</xdr:rowOff>
    </xdr:from>
    <xdr:to>
      <xdr:col>18</xdr:col>
      <xdr:colOff>76199</xdr:colOff>
      <xdr:row>24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79F9C9-7A46-46A8-922A-DAE3349D9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228598</xdr:colOff>
      <xdr:row>2</xdr:row>
      <xdr:rowOff>157162</xdr:rowOff>
    </xdr:from>
    <xdr:to>
      <xdr:col>29</xdr:col>
      <xdr:colOff>190500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38297A-D349-45BD-BFAC-BF928FCDB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2</xdr:row>
      <xdr:rowOff>100012</xdr:rowOff>
    </xdr:from>
    <xdr:to>
      <xdr:col>17</xdr:col>
      <xdr:colOff>142875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7E8BC9-743C-44DD-99D8-86AA2F707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895350</xdr:colOff>
      <xdr:row>15</xdr:row>
      <xdr:rowOff>119062</xdr:rowOff>
    </xdr:from>
    <xdr:to>
      <xdr:col>9</xdr:col>
      <xdr:colOff>1104900</xdr:colOff>
      <xdr:row>30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6F101-AC4A-4982-BF82-380E4D185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Zack Capets" id="{ADA97E2E-6F6C-4FA8-8E05-47B0305A9472}" userId="Zack Capet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k Capets" refreshedDate="43806.480024074073" createdVersion="6" refreshedVersion="6" minRefreshableVersion="3" recordCount="4114" xr:uid="{8A58C598-2214-4FC2-B127-0FB1D3013BB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k Capets" refreshedDate="43806.509166666663" createdVersion="6" refreshedVersion="6" minRefreshableVersion="3" recordCount="4114" xr:uid="{2D8F73CE-D158-4E60-B8AC-0D837A66849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283FBB-C582-4A20-9E0D-0D9D9E5FF5B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sd="0" x="1"/>
        <item sd="0" x="2"/>
        <item sd="0" x="3"/>
        <item sd="0" x="0"/>
        <item t="default"/>
      </items>
    </pivotField>
    <pivotField axis="axisPage" showAll="0">
      <items count="22">
        <item x="15"/>
        <item sd="0" x="2"/>
        <item x="18"/>
        <item sd="0" x="5"/>
        <item x="16"/>
        <item sd="0" x="12"/>
        <item sd="0" x="8"/>
        <item sd="0" x="3"/>
        <item sd="0" x="6"/>
        <item sd="0" x="1"/>
        <item sd="0" x="7"/>
        <item x="17"/>
        <item x="13"/>
        <item x="19"/>
        <item x="14"/>
        <item sd="0" x="9"/>
        <item sd="0" x="10"/>
        <item sd="0" x="4"/>
        <item sd="0" x="11"/>
        <item x="20"/>
        <item sd="0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D76A5C-BF57-46BF-8813-1B13BF33818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5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sd="0" x="1"/>
        <item sd="0" x="2"/>
        <item sd="0" x="3"/>
        <item sd="0" x="0"/>
        <item t="default"/>
      </items>
    </pivotField>
    <pivotField axis="axisPage" showAll="0">
      <items count="22">
        <item x="15"/>
        <item sd="0" x="2"/>
        <item x="18"/>
        <item sd="0" x="5"/>
        <item x="16"/>
        <item sd="0" x="12"/>
        <item sd="0" x="8"/>
        <item sd="0" x="3"/>
        <item sd="0" x="6"/>
        <item sd="0" x="1"/>
        <item sd="0" x="7"/>
        <item x="17"/>
        <item x="13"/>
        <item x="19"/>
        <item x="14"/>
        <item sd="0" x="9"/>
        <item sd="0" x="10"/>
        <item sd="0" x="4"/>
        <item sd="0" x="11"/>
        <item x="20"/>
        <item sd="0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 sd="0"/>
      </items>
    </pivotField>
    <pivotField axis="axisRow" showAll="0">
      <items count="42">
        <item sd="0" x="5"/>
        <item x="25"/>
        <item x="16"/>
        <item x="39"/>
        <item x="35"/>
        <item sd="0" x="4"/>
        <item sd="0"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sd="0" x="2"/>
        <item sd="0" x="1"/>
        <item x="33"/>
        <item x="36"/>
        <item x="38"/>
        <item x="32"/>
        <item sd="0"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001C5-FFFD-4F2F-8BEC-A988DCC886D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2" dT="2019-12-07T16:58:03.08" personId="{ADA97E2E-6F6C-4FA8-8E05-47B0305A9472}" id="{BAC49B9E-4F51-4540-B2B4-4C0BA1D25B7A}">
    <text>unix timestamp looks like a count of seconds since 1/1/1970. Excel dates are in days (since like 1900ish) so this formula converts the unix stamp to days, adds them to 1/1/1970 to get the number of days since 1900ish.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2" sqref="O2"/>
    </sheetView>
  </sheetViews>
  <sheetFormatPr defaultRowHeight="15" x14ac:dyDescent="0.25"/>
  <cols>
    <col min="2" max="2" width="38.42578125" style="2" customWidth="1"/>
    <col min="3" max="3" width="40.28515625" style="2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3.7109375" bestFit="1" customWidth="1"/>
    <col min="17" max="17" width="13.140625" bestFit="1" customWidth="1"/>
    <col min="18" max="18" width="18.28515625" bestFit="1" customWidth="1"/>
    <col min="19" max="19" width="17.42578125" style="11" customWidth="1"/>
    <col min="20" max="20" width="24.7109375" customWidth="1"/>
  </cols>
  <sheetData>
    <row r="1" spans="1:20" s="2" customFormat="1" ht="45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" t="s">
        <v>8366</v>
      </c>
    </row>
    <row r="2" spans="1:20" ht="60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</f>
        <v>1.3685882352941177</v>
      </c>
      <c r="P2" s="5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E3/D3</f>
        <v>1.4260827250608272</v>
      </c>
      <c r="P3" s="5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6">E67/D67</f>
        <v>1.0752857142857142</v>
      </c>
      <c r="P67" s="5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6"/>
        <v>1.8669999999999999E-2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12">E131/D131</f>
        <v>0</v>
      </c>
      <c r="P131" s="5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2"/>
        <v>1E-4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2"/>
        <v>1E-4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2"/>
        <v>0.224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2"/>
        <v>5.5E-2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12"/>
        <v>1.7E-5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8">E195/D195</f>
        <v>0</v>
      </c>
      <c r="P195" s="5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8"/>
        <v>0.1048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8"/>
        <v>1.116E-2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8"/>
        <v>0.2984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8"/>
        <v>1.391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24">E259/D259</f>
        <v>1.0672648571428571</v>
      </c>
      <c r="P259" s="5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24"/>
        <v>1.0658000000000001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30">E323/D323</f>
        <v>1.0266285714285714</v>
      </c>
      <c r="P323" s="5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30"/>
        <v>1.1210500000000001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36">E387/D387</f>
        <v>1.05982</v>
      </c>
      <c r="P387" s="5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36"/>
        <v>3.2804E-2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42">E451/D451</f>
        <v>2.2499999999999999E-2</v>
      </c>
      <c r="P451" s="5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42"/>
        <v>1.3749999999999999E-3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48">E515/D515</f>
        <v>0.13924</v>
      </c>
      <c r="P515" s="5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48"/>
        <v>1.2500000000000001E-5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54">E579/D579</f>
        <v>2E-3</v>
      </c>
      <c r="P579" s="5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54"/>
        <v>1.4428571428571428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60">E643/D643</f>
        <v>1.1916249999999999</v>
      </c>
      <c r="P643" s="5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60"/>
        <v>8.7454545454545458E-3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66">E707/D707</f>
        <v>9.7699999999999992E-3</v>
      </c>
      <c r="P707" s="5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72">E771/D771</f>
        <v>0.41399999999999998</v>
      </c>
      <c r="P771" s="5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72"/>
        <v>1.0060706666666666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78">E835/D835</f>
        <v>1.0166666666666666</v>
      </c>
      <c r="P835" s="5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78"/>
        <v>0.4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84">E899/D899</f>
        <v>0</v>
      </c>
      <c r="P899" s="5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84"/>
        <v>2.8000000000000001E-2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84"/>
        <v>0.37333333333333335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84"/>
        <v>3.0000000000000001E-3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84"/>
        <v>3.2000000000000001E-2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84"/>
        <v>3.2500000000000001E-2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84"/>
        <v>0.22363636363636363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84"/>
        <v>8.5714285714285719E-3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84"/>
        <v>6.0000000000000001E-3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84"/>
        <v>5.0000000000000001E-3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84"/>
        <v>0.309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84"/>
        <v>2.1999999999999999E-2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84"/>
        <v>0.109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84"/>
        <v>2.6666666666666668E-2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84"/>
        <v>0.10862068965517241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84"/>
        <v>0.38333333333333336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84"/>
        <v>1.4285714285714285E-2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84"/>
        <v>1.1428571428571429E-2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84"/>
        <v>3.5714285714285713E-3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84"/>
        <v>1.4545454545454545E-2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84"/>
        <v>0.46100628930817611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90">E963/D963</f>
        <v>0.42188421052631581</v>
      </c>
      <c r="P963" s="5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90"/>
        <v>1.1863774999999999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96">E1027/D1027</f>
        <v>1.099283142857143</v>
      </c>
      <c r="P1027" s="5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96"/>
        <v>0.14182977777777778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102">E1091/D1091</f>
        <v>7.8266666666666665E-2</v>
      </c>
      <c r="P1091" s="5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102"/>
        <v>5.6937500000000002E-2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108">E1155/D1155</f>
        <v>6.2500000000000003E-3</v>
      </c>
      <c r="P1155" s="5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108"/>
        <v>1.4570000000000001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114">E1219/D1219</f>
        <v>1.026</v>
      </c>
      <c r="P1219" s="5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114"/>
        <v>1.1091186666666666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120">E1283/D1283</f>
        <v>1.1071428571428572</v>
      </c>
      <c r="P1283" s="5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120"/>
        <v>3.7773333333333334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126">E1347/D1347</f>
        <v>1.25</v>
      </c>
      <c r="P1347" s="5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126"/>
        <v>7.1999999999999995E-2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132">E1411/D1411</f>
        <v>0</v>
      </c>
      <c r="P1411" s="5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132"/>
        <v>2E-3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132"/>
        <v>2E-3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132"/>
        <v>1E-3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132"/>
        <v>1E-3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132"/>
        <v>0.105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132"/>
        <v>1.1508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132"/>
        <v>1.3870400000000001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138">E1475/D1475</f>
        <v>1.20516</v>
      </c>
      <c r="P1475" s="5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138"/>
        <v>2.5030841666666666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144">E1539/D1539</f>
        <v>1.7989999999999999</v>
      </c>
      <c r="P1539" s="5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144"/>
        <v>7.3400000000000007E-2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50">E1603/D1603</f>
        <v>1.082492</v>
      </c>
      <c r="P1603" s="5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50"/>
        <v>1.2240879999999998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56">E1667/D1667</f>
        <v>1.1945714285714286</v>
      </c>
      <c r="P1667" s="5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56"/>
        <v>0.68400000000000005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62">E1731/D1731</f>
        <v>0</v>
      </c>
      <c r="P1731" s="5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62"/>
        <v>1E-3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62"/>
        <v>1.2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62"/>
        <v>8.85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62"/>
        <v>0.61124000000000001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68">E1795/D1795</f>
        <v>1.3333333333333334E-2</v>
      </c>
      <c r="P1795" s="5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68"/>
        <v>1.0125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74">E1859/D1859</f>
        <v>1</v>
      </c>
      <c r="P1859" s="5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74"/>
        <v>0.43030000000000002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80">E1923/D1923</f>
        <v>1.3680000000000001</v>
      </c>
      <c r="P1923" s="5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80"/>
        <v>0.21146666666666666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86">E1987/D1987</f>
        <v>3.1875000000000001E-2</v>
      </c>
      <c r="P1987" s="5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86"/>
        <v>1.4833229411764706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92">E2051/D2051</f>
        <v>1.2019070000000001</v>
      </c>
      <c r="P2051" s="5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92"/>
        <v>1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98">E2115/D2115</f>
        <v>1.0485714285714285</v>
      </c>
      <c r="P2115" s="5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98"/>
        <v>1.2602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204">E2179/D2179</f>
        <v>1.0012000000000001</v>
      </c>
      <c r="P2179" s="5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204"/>
        <v>2.7067999999999999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210">E2243/D2243</f>
        <v>8.0640000000000001</v>
      </c>
      <c r="P2243" s="5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210"/>
        <v>1.0070033333333335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216">E2307/D2307</f>
        <v>1.0122777777777778</v>
      </c>
      <c r="P2307" s="5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216"/>
        <v>2.5000000000000001E-3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222">E2371/D2371</f>
        <v>0</v>
      </c>
      <c r="P2371" s="5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222"/>
        <v>1.25E-3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222"/>
        <v>2E-3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222"/>
        <v>2E-3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222"/>
        <v>2E-3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222"/>
        <v>1.4285714285714287E-4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228">E2435/D2435</f>
        <v>0</v>
      </c>
      <c r="P2435" s="5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228"/>
        <v>2E-3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228"/>
        <v>1.335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228"/>
        <v>1.82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228"/>
        <v>1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228"/>
        <v>1.214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228"/>
        <v>1.032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228"/>
        <v>1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234">E2499/D2499</f>
        <v>1.127715</v>
      </c>
      <c r="P2499" s="5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234"/>
        <v>1.0009999999999999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240">E2563/D2563</f>
        <v>0</v>
      </c>
      <c r="P2563" s="5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240"/>
        <v>1E-4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240"/>
        <v>1.02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240"/>
        <v>13.794206249999998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246">E2627/D2627</f>
        <v>9.56</v>
      </c>
      <c r="P2627" s="5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246"/>
        <v>1.48E-3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252">E2691/D2691</f>
        <v>2.8571428571428571E-5</v>
      </c>
      <c r="P2691" s="5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252"/>
        <v>0.11458333333333333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258">E2755/D2755</f>
        <v>0.19</v>
      </c>
      <c r="P2755" s="5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258"/>
        <v>1.4156666666666666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264">E2819/D2819</f>
        <v>1.3</v>
      </c>
      <c r="P2819" s="5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264"/>
        <v>0.23333333333333334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270">E2883/D2883</f>
        <v>0</v>
      </c>
      <c r="P2883" s="5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270"/>
        <v>0.1908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270"/>
        <v>0.05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270"/>
        <v>2.75E-2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270"/>
        <v>0.01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276">E2947/D2947</f>
        <v>0</v>
      </c>
      <c r="P2947" s="5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276"/>
        <v>1E-3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276"/>
        <v>1.218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276"/>
        <v>1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276"/>
        <v>1.0116666666666667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282">E3011/D3011</f>
        <v>1.19756</v>
      </c>
      <c r="P3011" s="5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282"/>
        <v>1.6666666666666666E-4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288">E3075/D3075</f>
        <v>2.3035714285714285E-4</v>
      </c>
      <c r="P3075" s="5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288"/>
        <v>1.278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294">E3139/D3139</f>
        <v>3.3333333333333333E-2</v>
      </c>
      <c r="P3139" s="5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294"/>
        <v>2.0000000000000002E-5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300">E3203/D3203</f>
        <v>1.2500000000000001E-2</v>
      </c>
      <c r="P3203" s="5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300"/>
        <v>1.03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306">E3267/D3267</f>
        <v>1.64</v>
      </c>
      <c r="P3267" s="5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306"/>
        <v>1.4638888888888888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312">E3331/D3331</f>
        <v>1.1679999999999999</v>
      </c>
      <c r="P3331" s="5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312"/>
        <v>1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318">E3395/D3395</f>
        <v>1.0580000000000001</v>
      </c>
      <c r="P3395" s="5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318"/>
        <v>1.913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324">E3459/D3459</f>
        <v>1.4019999999999999</v>
      </c>
      <c r="P3459" s="5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324"/>
        <v>1.0075000000000001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330">E3523/D3523</f>
        <v>1.6942857142857144</v>
      </c>
      <c r="P3523" s="5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330"/>
        <v>1.155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336">E3587/D3587</f>
        <v>1.1911764705882353</v>
      </c>
      <c r="P3587" s="5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336"/>
        <v>1.003825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342">E3651/D3651</f>
        <v>1.04</v>
      </c>
      <c r="P3651" s="5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342"/>
        <v>1.5373333333333334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348">E3715/D3715</f>
        <v>1.0149999999999999</v>
      </c>
      <c r="P3715" s="5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348"/>
        <v>1.0671250000000001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354">E3779/D3779</f>
        <v>1.4319999999999999</v>
      </c>
      <c r="P3779" s="5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354"/>
        <v>65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360">E3843/D3843</f>
        <v>8.72E-2</v>
      </c>
      <c r="P3843" s="5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360"/>
        <v>2.9999999999999997E-4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366">E3907/D3907</f>
        <v>0.11533333333333333</v>
      </c>
      <c r="P3907" s="5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366"/>
        <v>0.10539999999999999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372">E3971/D3971</f>
        <v>7.4690265486725665E-2</v>
      </c>
      <c r="P3971" s="5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372"/>
        <v>6.8287037037037035E-2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378">E4035/D4035</f>
        <v>0.25698702928870293</v>
      </c>
      <c r="P4035" s="5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378"/>
        <v>0.11428571428571428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384">E4099/D4099</f>
        <v>0</v>
      </c>
      <c r="P4099" s="5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384"/>
        <v>2E-3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2:F5000">
    <cfRule type="expression" dxfId="3" priority="2" stopIfTrue="1">
      <formula>IF(F2="live",TRUE,FALSE)</formula>
    </cfRule>
    <cfRule type="expression" dxfId="2" priority="3" stopIfTrue="1">
      <formula>IF(F2="canceled",TRUE,FALSE)</formula>
    </cfRule>
    <cfRule type="expression" dxfId="1" priority="4" stopIfTrue="1">
      <formula>IF(F2="failed",TRUE,FALSE)</formula>
    </cfRule>
    <cfRule type="expression" dxfId="0" priority="5" stopIfTrue="1">
      <formula>IF(F2="successful",TRUE,FALSE)</formula>
    </cfRule>
  </conditionalFormatting>
  <conditionalFormatting sqref="O2:O5000">
    <cfRule type="colorScale" priority="1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horizontalDpi="360" verticalDpi="36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E3EA9-33D2-403C-8E3A-9B0C7E479B0F}">
  <dimension ref="A1:F14"/>
  <sheetViews>
    <sheetView workbookViewId="0">
      <selection activeCell="A3" activeCellId="1" sqref="A1:B1 A3:F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8322</v>
      </c>
    </row>
    <row r="3" spans="1:6" x14ac:dyDescent="0.25">
      <c r="A3" s="6" t="s">
        <v>8312</v>
      </c>
      <c r="B3" s="6" t="s">
        <v>8323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7" t="s">
        <v>8313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7" t="s">
        <v>8314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7" t="s">
        <v>8320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7" t="s">
        <v>8315</v>
      </c>
      <c r="B8" s="10">
        <v>24</v>
      </c>
      <c r="C8" s="10"/>
      <c r="D8" s="10"/>
      <c r="E8" s="10"/>
      <c r="F8" s="10">
        <v>24</v>
      </c>
    </row>
    <row r="9" spans="1:6" x14ac:dyDescent="0.25">
      <c r="A9" s="7" t="s">
        <v>8316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7" t="s">
        <v>8321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7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7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7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7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4269B-792C-4E2A-8F2D-4044E4D5243C}">
  <dimension ref="A1:F55"/>
  <sheetViews>
    <sheetView topLeftCell="D1" workbookViewId="0">
      <selection activeCell="AF21" sqref="AF21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8322</v>
      </c>
    </row>
    <row r="3" spans="1:6" x14ac:dyDescent="0.25">
      <c r="A3" s="6" t="s">
        <v>8312</v>
      </c>
      <c r="B3" s="6" t="s">
        <v>8323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7" t="s">
        <v>8313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8329</v>
      </c>
      <c r="B7" s="10"/>
      <c r="C7" s="10"/>
      <c r="D7" s="10"/>
      <c r="E7" s="10">
        <v>180</v>
      </c>
      <c r="F7" s="10">
        <v>180</v>
      </c>
    </row>
    <row r="8" spans="1:6" x14ac:dyDescent="0.25">
      <c r="A8" s="9" t="s">
        <v>8330</v>
      </c>
      <c r="B8" s="10"/>
      <c r="C8" s="10">
        <v>80</v>
      </c>
      <c r="D8" s="10"/>
      <c r="E8" s="10"/>
      <c r="F8" s="10">
        <v>80</v>
      </c>
    </row>
    <row r="9" spans="1:6" x14ac:dyDescent="0.25">
      <c r="A9" s="9" t="s">
        <v>8353</v>
      </c>
      <c r="B9" s="10">
        <v>40</v>
      </c>
      <c r="C9" s="10"/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60</v>
      </c>
      <c r="F10" s="10">
        <v>60</v>
      </c>
    </row>
    <row r="11" spans="1:6" x14ac:dyDescent="0.25">
      <c r="A11" s="9" t="s">
        <v>8359</v>
      </c>
      <c r="B11" s="10"/>
      <c r="C11" s="10"/>
      <c r="D11" s="10"/>
      <c r="E11" s="10">
        <v>60</v>
      </c>
      <c r="F11" s="10">
        <v>60</v>
      </c>
    </row>
    <row r="12" spans="1:6" x14ac:dyDescent="0.25">
      <c r="A12" s="7" t="s">
        <v>8314</v>
      </c>
      <c r="B12" s="10">
        <v>20</v>
      </c>
      <c r="C12" s="10">
        <v>140</v>
      </c>
      <c r="D12" s="10">
        <v>6</v>
      </c>
      <c r="E12" s="10">
        <v>34</v>
      </c>
      <c r="F12" s="10">
        <v>200</v>
      </c>
    </row>
    <row r="13" spans="1:6" x14ac:dyDescent="0.25">
      <c r="A13" s="9" t="s">
        <v>8334</v>
      </c>
      <c r="B13" s="10">
        <v>20</v>
      </c>
      <c r="C13" s="10">
        <v>120</v>
      </c>
      <c r="D13" s="10"/>
      <c r="E13" s="10"/>
      <c r="F13" s="10">
        <v>140</v>
      </c>
    </row>
    <row r="14" spans="1:6" x14ac:dyDescent="0.25">
      <c r="A14" s="9" t="s">
        <v>8351</v>
      </c>
      <c r="B14" s="10"/>
      <c r="C14" s="10">
        <v>20</v>
      </c>
      <c r="D14" s="10"/>
      <c r="E14" s="10"/>
      <c r="F14" s="10">
        <v>20</v>
      </c>
    </row>
    <row r="15" spans="1:6" x14ac:dyDescent="0.25">
      <c r="A15" s="9" t="s">
        <v>8355</v>
      </c>
      <c r="B15" s="10"/>
      <c r="C15" s="10"/>
      <c r="D15" s="10">
        <v>6</v>
      </c>
      <c r="E15" s="10">
        <v>34</v>
      </c>
      <c r="F15" s="10">
        <v>40</v>
      </c>
    </row>
    <row r="16" spans="1:6" x14ac:dyDescent="0.25">
      <c r="A16" s="7" t="s">
        <v>8320</v>
      </c>
      <c r="B16" s="10"/>
      <c r="C16" s="10">
        <v>140</v>
      </c>
      <c r="D16" s="10"/>
      <c r="E16" s="10">
        <v>80</v>
      </c>
      <c r="F16" s="10">
        <v>220</v>
      </c>
    </row>
    <row r="17" spans="1:6" x14ac:dyDescent="0.25">
      <c r="A17" s="9" t="s">
        <v>8341</v>
      </c>
      <c r="B17" s="10"/>
      <c r="C17" s="10">
        <v>40</v>
      </c>
      <c r="D17" s="10"/>
      <c r="E17" s="10"/>
      <c r="F17" s="10">
        <v>40</v>
      </c>
    </row>
    <row r="18" spans="1:6" x14ac:dyDescent="0.25">
      <c r="A18" s="9" t="s">
        <v>8358</v>
      </c>
      <c r="B18" s="10"/>
      <c r="C18" s="10"/>
      <c r="D18" s="10"/>
      <c r="E18" s="10">
        <v>80</v>
      </c>
      <c r="F18" s="10">
        <v>80</v>
      </c>
    </row>
    <row r="19" spans="1:6" x14ac:dyDescent="0.25">
      <c r="A19" s="9" t="s">
        <v>8361</v>
      </c>
      <c r="B19" s="10"/>
      <c r="C19" s="10">
        <v>100</v>
      </c>
      <c r="D19" s="10"/>
      <c r="E19" s="10"/>
      <c r="F19" s="10">
        <v>100</v>
      </c>
    </row>
    <row r="20" spans="1:6" x14ac:dyDescent="0.25">
      <c r="A20" s="7" t="s">
        <v>8315</v>
      </c>
      <c r="B20" s="10">
        <v>24</v>
      </c>
      <c r="C20" s="10"/>
      <c r="D20" s="10"/>
      <c r="E20" s="10"/>
      <c r="F20" s="10">
        <v>24</v>
      </c>
    </row>
    <row r="21" spans="1:6" x14ac:dyDescent="0.25">
      <c r="A21" s="9" t="s">
        <v>8326</v>
      </c>
      <c r="B21" s="10">
        <v>24</v>
      </c>
      <c r="C21" s="10"/>
      <c r="D21" s="10"/>
      <c r="E21" s="10"/>
      <c r="F21" s="10">
        <v>24</v>
      </c>
    </row>
    <row r="22" spans="1:6" x14ac:dyDescent="0.25">
      <c r="A22" s="7" t="s">
        <v>8316</v>
      </c>
      <c r="B22" s="10">
        <v>20</v>
      </c>
      <c r="C22" s="10">
        <v>120</v>
      </c>
      <c r="D22" s="10">
        <v>20</v>
      </c>
      <c r="E22" s="10">
        <v>540</v>
      </c>
      <c r="F22" s="10">
        <v>700</v>
      </c>
    </row>
    <row r="23" spans="1:6" x14ac:dyDescent="0.25">
      <c r="A23" s="9" t="s">
        <v>8328</v>
      </c>
      <c r="B23" s="10"/>
      <c r="C23" s="10"/>
      <c r="D23" s="10"/>
      <c r="E23" s="10">
        <v>40</v>
      </c>
      <c r="F23" s="10">
        <v>40</v>
      </c>
    </row>
    <row r="24" spans="1:6" x14ac:dyDescent="0.25">
      <c r="A24" s="9" t="s">
        <v>8331</v>
      </c>
      <c r="B24" s="10"/>
      <c r="C24" s="10"/>
      <c r="D24" s="10"/>
      <c r="E24" s="10">
        <v>40</v>
      </c>
      <c r="F24" s="10">
        <v>40</v>
      </c>
    </row>
    <row r="25" spans="1:6" x14ac:dyDescent="0.25">
      <c r="A25" s="9" t="s">
        <v>8332</v>
      </c>
      <c r="B25" s="10"/>
      <c r="C25" s="10">
        <v>40</v>
      </c>
      <c r="D25" s="10">
        <v>20</v>
      </c>
      <c r="E25" s="10"/>
      <c r="F25" s="10">
        <v>60</v>
      </c>
    </row>
    <row r="26" spans="1:6" x14ac:dyDescent="0.25">
      <c r="A26" s="9" t="s">
        <v>8337</v>
      </c>
      <c r="B26" s="10"/>
      <c r="C26" s="10">
        <v>20</v>
      </c>
      <c r="D26" s="10"/>
      <c r="E26" s="10">
        <v>140</v>
      </c>
      <c r="F26" s="10">
        <v>160</v>
      </c>
    </row>
    <row r="27" spans="1:6" x14ac:dyDescent="0.25">
      <c r="A27" s="9" t="s">
        <v>8338</v>
      </c>
      <c r="B27" s="10"/>
      <c r="C27" s="10">
        <v>60</v>
      </c>
      <c r="D27" s="10"/>
      <c r="E27" s="10"/>
      <c r="F27" s="10">
        <v>60</v>
      </c>
    </row>
    <row r="28" spans="1:6" x14ac:dyDescent="0.25">
      <c r="A28" s="9" t="s">
        <v>8340</v>
      </c>
      <c r="B28" s="10"/>
      <c r="C28" s="10"/>
      <c r="D28" s="10"/>
      <c r="E28" s="10">
        <v>20</v>
      </c>
      <c r="F28" s="10">
        <v>20</v>
      </c>
    </row>
    <row r="29" spans="1:6" x14ac:dyDescent="0.25">
      <c r="A29" s="9" t="s">
        <v>8349</v>
      </c>
      <c r="B29" s="10"/>
      <c r="C29" s="10"/>
      <c r="D29" s="10"/>
      <c r="E29" s="10">
        <v>40</v>
      </c>
      <c r="F29" s="10">
        <v>40</v>
      </c>
    </row>
    <row r="30" spans="1:6" x14ac:dyDescent="0.25">
      <c r="A30" s="9" t="s">
        <v>8352</v>
      </c>
      <c r="B30" s="10"/>
      <c r="C30" s="10"/>
      <c r="D30" s="10"/>
      <c r="E30" s="10">
        <v>260</v>
      </c>
      <c r="F30" s="10">
        <v>260</v>
      </c>
    </row>
    <row r="31" spans="1:6" x14ac:dyDescent="0.25">
      <c r="A31" s="9" t="s">
        <v>8364</v>
      </c>
      <c r="B31" s="10">
        <v>20</v>
      </c>
      <c r="C31" s="10"/>
      <c r="D31" s="10"/>
      <c r="E31" s="10"/>
      <c r="F31" s="10">
        <v>20</v>
      </c>
    </row>
    <row r="32" spans="1:6" x14ac:dyDescent="0.25">
      <c r="A32" s="7" t="s">
        <v>8321</v>
      </c>
      <c r="B32" s="10"/>
      <c r="C32" s="10">
        <v>117</v>
      </c>
      <c r="D32" s="10"/>
      <c r="E32" s="10">
        <v>103</v>
      </c>
      <c r="F32" s="10">
        <v>220</v>
      </c>
    </row>
    <row r="33" spans="1:6" x14ac:dyDescent="0.25">
      <c r="A33" s="9" t="s">
        <v>8343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8345</v>
      </c>
      <c r="B34" s="10"/>
      <c r="C34" s="10">
        <v>20</v>
      </c>
      <c r="D34" s="10"/>
      <c r="E34" s="10"/>
      <c r="F34" s="10">
        <v>20</v>
      </c>
    </row>
    <row r="35" spans="1:6" x14ac:dyDescent="0.25">
      <c r="A35" s="9" t="s">
        <v>8346</v>
      </c>
      <c r="B35" s="10"/>
      <c r="C35" s="10">
        <v>57</v>
      </c>
      <c r="D35" s="10"/>
      <c r="E35" s="10">
        <v>103</v>
      </c>
      <c r="F35" s="10">
        <v>160</v>
      </c>
    </row>
    <row r="36" spans="1:6" x14ac:dyDescent="0.25">
      <c r="A36" s="9" t="s">
        <v>8347</v>
      </c>
      <c r="B36" s="10"/>
      <c r="C36" s="10">
        <v>20</v>
      </c>
      <c r="D36" s="10"/>
      <c r="E36" s="10"/>
      <c r="F36" s="10">
        <v>20</v>
      </c>
    </row>
    <row r="37" spans="1:6" x14ac:dyDescent="0.25">
      <c r="A37" s="7" t="s">
        <v>8317</v>
      </c>
      <c r="B37" s="10">
        <v>30</v>
      </c>
      <c r="C37" s="10">
        <v>127</v>
      </c>
      <c r="D37" s="10"/>
      <c r="E37" s="10">
        <v>80</v>
      </c>
      <c r="F37" s="10">
        <v>237</v>
      </c>
    </row>
    <row r="38" spans="1:6" x14ac:dyDescent="0.25">
      <c r="A38" s="9" t="s">
        <v>8325</v>
      </c>
      <c r="B38" s="10">
        <v>20</v>
      </c>
      <c r="C38" s="10"/>
      <c r="D38" s="10"/>
      <c r="E38" s="10"/>
      <c r="F38" s="10">
        <v>20</v>
      </c>
    </row>
    <row r="39" spans="1:6" x14ac:dyDescent="0.25">
      <c r="A39" s="9" t="s">
        <v>8327</v>
      </c>
      <c r="B39" s="10"/>
      <c r="C39" s="10">
        <v>40</v>
      </c>
      <c r="D39" s="10"/>
      <c r="E39" s="10"/>
      <c r="F39" s="10">
        <v>40</v>
      </c>
    </row>
    <row r="40" spans="1:6" x14ac:dyDescent="0.25">
      <c r="A40" s="9" t="s">
        <v>8333</v>
      </c>
      <c r="B40" s="10"/>
      <c r="C40" s="10">
        <v>40</v>
      </c>
      <c r="D40" s="10"/>
      <c r="E40" s="10"/>
      <c r="F40" s="10">
        <v>40</v>
      </c>
    </row>
    <row r="41" spans="1:6" x14ac:dyDescent="0.25">
      <c r="A41" s="9" t="s">
        <v>8344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8350</v>
      </c>
      <c r="B42" s="10"/>
      <c r="C42" s="10"/>
      <c r="D42" s="10"/>
      <c r="E42" s="10">
        <v>20</v>
      </c>
      <c r="F42" s="10">
        <v>20</v>
      </c>
    </row>
    <row r="43" spans="1:6" x14ac:dyDescent="0.25">
      <c r="A43" s="9" t="s">
        <v>8360</v>
      </c>
      <c r="B43" s="10">
        <v>10</v>
      </c>
      <c r="C43" s="10">
        <v>47</v>
      </c>
      <c r="D43" s="10"/>
      <c r="E43" s="10"/>
      <c r="F43" s="10">
        <v>57</v>
      </c>
    </row>
    <row r="44" spans="1:6" x14ac:dyDescent="0.25">
      <c r="A44" s="7" t="s">
        <v>8318</v>
      </c>
      <c r="B44" s="10">
        <v>178</v>
      </c>
      <c r="C44" s="10">
        <v>213</v>
      </c>
      <c r="D44" s="10"/>
      <c r="E44" s="10">
        <v>209</v>
      </c>
      <c r="F44" s="10">
        <v>600</v>
      </c>
    </row>
    <row r="45" spans="1:6" x14ac:dyDescent="0.25">
      <c r="A45" s="9" t="s">
        <v>8335</v>
      </c>
      <c r="B45" s="10"/>
      <c r="C45" s="10">
        <v>20</v>
      </c>
      <c r="D45" s="10"/>
      <c r="E45" s="10"/>
      <c r="F45" s="10">
        <v>20</v>
      </c>
    </row>
    <row r="46" spans="1:6" x14ac:dyDescent="0.25">
      <c r="A46" s="9" t="s">
        <v>8336</v>
      </c>
      <c r="B46" s="10"/>
      <c r="C46" s="10"/>
      <c r="D46" s="10"/>
      <c r="E46" s="10">
        <v>140</v>
      </c>
      <c r="F46" s="10">
        <v>140</v>
      </c>
    </row>
    <row r="47" spans="1:6" x14ac:dyDescent="0.25">
      <c r="A47" s="9" t="s">
        <v>8339</v>
      </c>
      <c r="B47" s="10"/>
      <c r="C47" s="10">
        <v>11</v>
      </c>
      <c r="D47" s="10"/>
      <c r="E47" s="10">
        <v>9</v>
      </c>
      <c r="F47" s="10">
        <v>20</v>
      </c>
    </row>
    <row r="48" spans="1:6" x14ac:dyDescent="0.25">
      <c r="A48" s="9" t="s">
        <v>8356</v>
      </c>
      <c r="B48" s="10">
        <v>18</v>
      </c>
      <c r="C48" s="10">
        <v>2</v>
      </c>
      <c r="D48" s="10"/>
      <c r="E48" s="10">
        <v>40</v>
      </c>
      <c r="F48" s="10">
        <v>60</v>
      </c>
    </row>
    <row r="49" spans="1:6" x14ac:dyDescent="0.25">
      <c r="A49" s="9" t="s">
        <v>8362</v>
      </c>
      <c r="B49" s="10">
        <v>60</v>
      </c>
      <c r="C49" s="10">
        <v>120</v>
      </c>
      <c r="D49" s="10"/>
      <c r="E49" s="10">
        <v>20</v>
      </c>
      <c r="F49" s="10">
        <v>200</v>
      </c>
    </row>
    <row r="50" spans="1:6" x14ac:dyDescent="0.25">
      <c r="A50" s="9" t="s">
        <v>8363</v>
      </c>
      <c r="B50" s="10">
        <v>100</v>
      </c>
      <c r="C50" s="10">
        <v>60</v>
      </c>
      <c r="D50" s="10"/>
      <c r="E50" s="10"/>
      <c r="F50" s="10">
        <v>160</v>
      </c>
    </row>
    <row r="51" spans="1:6" x14ac:dyDescent="0.25">
      <c r="A51" s="7" t="s">
        <v>8319</v>
      </c>
      <c r="B51" s="10">
        <v>37</v>
      </c>
      <c r="C51" s="10">
        <v>493</v>
      </c>
      <c r="D51" s="10">
        <v>24</v>
      </c>
      <c r="E51" s="10">
        <v>839</v>
      </c>
      <c r="F51" s="10">
        <v>1393</v>
      </c>
    </row>
    <row r="52" spans="1:6" x14ac:dyDescent="0.25">
      <c r="A52" s="9" t="s">
        <v>8342</v>
      </c>
      <c r="B52" s="10">
        <v>20</v>
      </c>
      <c r="C52" s="10">
        <v>60</v>
      </c>
      <c r="D52" s="10"/>
      <c r="E52" s="10">
        <v>60</v>
      </c>
      <c r="F52" s="10">
        <v>140</v>
      </c>
    </row>
    <row r="53" spans="1:6" x14ac:dyDescent="0.25">
      <c r="A53" s="9" t="s">
        <v>8348</v>
      </c>
      <c r="B53" s="10"/>
      <c r="C53" s="10">
        <v>353</v>
      </c>
      <c r="D53" s="10">
        <v>19</v>
      </c>
      <c r="E53" s="10">
        <v>694</v>
      </c>
      <c r="F53" s="10">
        <v>1066</v>
      </c>
    </row>
    <row r="54" spans="1:6" x14ac:dyDescent="0.25">
      <c r="A54" s="9" t="s">
        <v>8357</v>
      </c>
      <c r="B54" s="10">
        <v>17</v>
      </c>
      <c r="C54" s="10">
        <v>80</v>
      </c>
      <c r="D54" s="10">
        <v>5</v>
      </c>
      <c r="E54" s="10">
        <v>85</v>
      </c>
      <c r="F54" s="10">
        <v>187</v>
      </c>
    </row>
    <row r="55" spans="1:6" x14ac:dyDescent="0.25">
      <c r="A55" s="7" t="s">
        <v>8311</v>
      </c>
      <c r="B55" s="10">
        <v>349</v>
      </c>
      <c r="C55" s="10">
        <v>1530</v>
      </c>
      <c r="D55" s="10">
        <v>50</v>
      </c>
      <c r="E55" s="10">
        <v>2185</v>
      </c>
      <c r="F55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A60CC-0394-4A5B-8627-3C2A7CE473C2}">
  <dimension ref="A1:F18"/>
  <sheetViews>
    <sheetView workbookViewId="0">
      <selection activeCell="Q34" sqref="Q3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8322</v>
      </c>
    </row>
    <row r="2" spans="1:6" x14ac:dyDescent="0.25">
      <c r="A2" s="6" t="s">
        <v>8379</v>
      </c>
      <c r="B2" t="s">
        <v>8322</v>
      </c>
    </row>
    <row r="4" spans="1:6" x14ac:dyDescent="0.25">
      <c r="A4" s="6" t="s">
        <v>8312</v>
      </c>
      <c r="B4" s="6" t="s">
        <v>8323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8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8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8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8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8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8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8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8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8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8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8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8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EF73B-FD3B-4731-9CF8-D1B6307C998D}">
  <dimension ref="A1:M14"/>
  <sheetViews>
    <sheetView workbookViewId="0">
      <selection activeCell="A21" sqref="A21"/>
    </sheetView>
  </sheetViews>
  <sheetFormatPr defaultRowHeight="15" x14ac:dyDescent="0.25"/>
  <cols>
    <col min="1" max="1" width="30.5703125" style="7" bestFit="1" customWidth="1"/>
    <col min="2" max="2" width="8.85546875" hidden="1" customWidth="1"/>
    <col min="3" max="3" width="9.140625" hidden="1" customWidth="1"/>
    <col min="4" max="4" width="18.140625" bestFit="1" customWidth="1"/>
    <col min="5" max="5" width="14.28515625" bestFit="1" customWidth="1"/>
    <col min="6" max="6" width="17" bestFit="1" customWidth="1"/>
    <col min="7" max="7" width="17" customWidth="1"/>
    <col min="8" max="8" width="13.140625" bestFit="1" customWidth="1"/>
    <col min="9" max="9" width="20.85546875" bestFit="1" customWidth="1"/>
    <col min="10" max="10" width="17" bestFit="1" customWidth="1"/>
    <col min="11" max="11" width="19.85546875" bestFit="1" customWidth="1"/>
    <col min="12" max="12" width="15.140625" bestFit="1" customWidth="1"/>
    <col min="13" max="13" width="16" bestFit="1" customWidth="1"/>
  </cols>
  <sheetData>
    <row r="1" spans="1:13" x14ac:dyDescent="0.25">
      <c r="D1" s="16" t="s">
        <v>8399</v>
      </c>
      <c r="E1" s="16"/>
      <c r="F1" s="16"/>
      <c r="G1" s="16"/>
    </row>
    <row r="2" spans="1:13" s="13" customFormat="1" x14ac:dyDescent="0.25">
      <c r="A2" s="13" t="s">
        <v>8390</v>
      </c>
      <c r="B2" s="13" t="s">
        <v>8387</v>
      </c>
      <c r="C2" s="13" t="s">
        <v>8388</v>
      </c>
      <c r="D2" s="13" t="s">
        <v>8219</v>
      </c>
      <c r="E2" s="13" t="s">
        <v>8221</v>
      </c>
      <c r="F2" s="13" t="s">
        <v>8220</v>
      </c>
      <c r="G2" s="13" t="s">
        <v>8222</v>
      </c>
      <c r="H2" s="13" t="s">
        <v>8380</v>
      </c>
      <c r="I2" s="13" t="s">
        <v>8381</v>
      </c>
      <c r="J2" s="13" t="s">
        <v>8382</v>
      </c>
      <c r="K2" s="13" t="s">
        <v>8383</v>
      </c>
      <c r="L2" s="13" t="s">
        <v>8400</v>
      </c>
      <c r="M2" s="13" t="s">
        <v>8401</v>
      </c>
    </row>
    <row r="3" spans="1:13" x14ac:dyDescent="0.25">
      <c r="A3" s="14" t="s">
        <v>8384</v>
      </c>
      <c r="B3" s="14">
        <v>0</v>
      </c>
      <c r="C3" s="14">
        <v>999</v>
      </c>
      <c r="D3" s="14">
        <f>SUMPRODUCT((Data!$D$2:$D$4115&gt;=Bonus!$B3)*(Data!$D$2:$D$4115&lt;=Bonus!$C3)*(Data!$F$2:$F$4115=D$2))</f>
        <v>322</v>
      </c>
      <c r="E3" s="14">
        <f>SUMPRODUCT((Data!$D$2:$D$4115&gt;=Bonus!$B3)*(Data!$D$2:$D$4115&lt;=Bonus!$C3)*(Data!$F$2:$F$4115=E$2))</f>
        <v>113</v>
      </c>
      <c r="F3" s="14">
        <f>SUMPRODUCT((Data!$D$2:$D$4115&gt;=Bonus!$B3)*(Data!$D$2:$D$4115&lt;=Bonus!$C3)*(Data!$F$2:$F$4115=F$2))</f>
        <v>18</v>
      </c>
      <c r="G3" s="14">
        <f>SUMPRODUCT((Data!$D$2:$D$4115&gt;=Bonus!$B3)*(Data!$D$2:$D$4115&lt;=Bonus!$C3)*(Data!$F$2:$F$4115=G$2))</f>
        <v>8</v>
      </c>
      <c r="H3" s="14">
        <f>SUMPRODUCT((Data!$D$2:$D$4115&gt;=B3)*(Data!$D$2:$D$4115&lt;=C3))</f>
        <v>461</v>
      </c>
      <c r="I3" s="15">
        <f>D3/$H3</f>
        <v>0.69848156182212584</v>
      </c>
      <c r="J3" s="15">
        <f t="shared" ref="J3:L14" si="0">E3/$H3</f>
        <v>0.24511930585683298</v>
      </c>
      <c r="K3" s="15">
        <f t="shared" si="0"/>
        <v>3.9045553145336226E-2</v>
      </c>
      <c r="L3" s="15">
        <f t="shared" si="0"/>
        <v>1.735357917570499E-2</v>
      </c>
      <c r="M3" s="15">
        <f>SUM(I3:L3)</f>
        <v>1</v>
      </c>
    </row>
    <row r="4" spans="1:13" x14ac:dyDescent="0.25">
      <c r="A4" s="14" t="s">
        <v>8385</v>
      </c>
      <c r="B4" s="14">
        <v>1000</v>
      </c>
      <c r="C4" s="14">
        <v>4999</v>
      </c>
      <c r="D4" s="14">
        <f>SUMPRODUCT((Data!$D$2:$D$4115&gt;=Bonus!$B4)*(Data!$D$2:$D$4115&lt;=Bonus!$C4)*(Data!$F$2:$F$4115=D$2))</f>
        <v>932</v>
      </c>
      <c r="E4" s="14">
        <f>SUMPRODUCT((Data!$D$2:$D$4115&gt;=Bonus!$B4)*(Data!$D$2:$D$4115&lt;=Bonus!$C4)*(Data!$F$2:$F$4115=E$2))</f>
        <v>420</v>
      </c>
      <c r="F4" s="14">
        <f>SUMPRODUCT((Data!$D$2:$D$4115&gt;=Bonus!$B4)*(Data!$D$2:$D$4115&lt;=Bonus!$C4)*(Data!$F$2:$F$4115=F$2))</f>
        <v>60</v>
      </c>
      <c r="G4" s="14">
        <f>SUMPRODUCT((Data!$D$2:$D$4115&gt;=Bonus!$B4)*(Data!$D$2:$D$4115&lt;=Bonus!$C4)*(Data!$F$2:$F$4115=G$2))</f>
        <v>13</v>
      </c>
      <c r="H4" s="14">
        <f>SUMPRODUCT((Data!$D$2:$D$4115&gt;=B4)*(Data!$D$2:$D$4115&lt;=C4))</f>
        <v>1425</v>
      </c>
      <c r="I4" s="15">
        <f t="shared" ref="I4:I14" si="1">D4/$H4</f>
        <v>0.65403508771929819</v>
      </c>
      <c r="J4" s="15">
        <f t="shared" ref="J4:J14" si="2">E4/$H4</f>
        <v>0.29473684210526313</v>
      </c>
      <c r="K4" s="15">
        <f t="shared" ref="K4:K14" si="3">F4/$H4</f>
        <v>4.2105263157894736E-2</v>
      </c>
      <c r="L4" s="15">
        <f t="shared" si="0"/>
        <v>9.1228070175438589E-3</v>
      </c>
      <c r="M4" s="15">
        <f t="shared" ref="M4:M14" si="4">SUM(I4:L4)</f>
        <v>1</v>
      </c>
    </row>
    <row r="5" spans="1:13" x14ac:dyDescent="0.25">
      <c r="A5" s="14" t="s">
        <v>8386</v>
      </c>
      <c r="B5" s="14">
        <v>5000</v>
      </c>
      <c r="C5" s="14">
        <v>9999</v>
      </c>
      <c r="D5" s="14">
        <f>SUMPRODUCT((Data!$D$2:$D$4115&gt;=Bonus!$B5)*(Data!$D$2:$D$4115&lt;=Bonus!$C5)*(Data!$F$2:$F$4115=D$2))</f>
        <v>381</v>
      </c>
      <c r="E5" s="14">
        <f>SUMPRODUCT((Data!$D$2:$D$4115&gt;=Bonus!$B5)*(Data!$D$2:$D$4115&lt;=Bonus!$C5)*(Data!$F$2:$F$4115=E$2))</f>
        <v>283</v>
      </c>
      <c r="F5" s="14">
        <f>SUMPRODUCT((Data!$D$2:$D$4115&gt;=Bonus!$B5)*(Data!$D$2:$D$4115&lt;=Bonus!$C5)*(Data!$F$2:$F$4115=F$2))</f>
        <v>52</v>
      </c>
      <c r="G5" s="14">
        <f>SUMPRODUCT((Data!$D$2:$D$4115&gt;=Bonus!$B5)*(Data!$D$2:$D$4115&lt;=Bonus!$C5)*(Data!$F$2:$F$4115=G$2))</f>
        <v>6</v>
      </c>
      <c r="H5" s="14">
        <f>SUMPRODUCT((Data!$D$2:$D$4115&gt;=B5)*(Data!$D$2:$D$4115&lt;=C5))</f>
        <v>722</v>
      </c>
      <c r="I5" s="15">
        <f t="shared" si="1"/>
        <v>0.52770083102493071</v>
      </c>
      <c r="J5" s="15">
        <f t="shared" si="2"/>
        <v>0.39196675900277006</v>
      </c>
      <c r="K5" s="15">
        <f t="shared" si="3"/>
        <v>7.2022160664819951E-2</v>
      </c>
      <c r="L5" s="15">
        <f t="shared" si="0"/>
        <v>8.3102493074792248E-3</v>
      </c>
      <c r="M5" s="15">
        <f t="shared" si="4"/>
        <v>0.99999999999999989</v>
      </c>
    </row>
    <row r="6" spans="1:13" x14ac:dyDescent="0.25">
      <c r="A6" s="14" t="s">
        <v>8391</v>
      </c>
      <c r="B6" s="14">
        <v>10000</v>
      </c>
      <c r="C6" s="14">
        <v>14999</v>
      </c>
      <c r="D6" s="14">
        <f>SUMPRODUCT((Data!$D$2:$D$4115&gt;=Bonus!$B6)*(Data!$D$2:$D$4115&lt;=Bonus!$C6)*(Data!$F$2:$F$4115=D$2))</f>
        <v>168</v>
      </c>
      <c r="E6" s="14">
        <f>SUMPRODUCT((Data!$D$2:$D$4115&gt;=Bonus!$B6)*(Data!$D$2:$D$4115&lt;=Bonus!$C6)*(Data!$F$2:$F$4115=E$2))</f>
        <v>144</v>
      </c>
      <c r="F6" s="14">
        <f>SUMPRODUCT((Data!$D$2:$D$4115&gt;=Bonus!$B6)*(Data!$D$2:$D$4115&lt;=Bonus!$C6)*(Data!$F$2:$F$4115=F$2))</f>
        <v>40</v>
      </c>
      <c r="G6" s="14">
        <f>SUMPRODUCT((Data!$D$2:$D$4115&gt;=Bonus!$B6)*(Data!$D$2:$D$4115&lt;=Bonus!$C6)*(Data!$F$2:$F$4115=G$2))</f>
        <v>9</v>
      </c>
      <c r="H6" s="14">
        <f>SUMPRODUCT((Data!$D$2:$D$4115&gt;=B6)*(Data!$D$2:$D$4115&lt;=C6))</f>
        <v>361</v>
      </c>
      <c r="I6" s="15">
        <f t="shared" si="1"/>
        <v>0.46537396121883656</v>
      </c>
      <c r="J6" s="15">
        <f t="shared" si="2"/>
        <v>0.39889196675900279</v>
      </c>
      <c r="K6" s="15">
        <f t="shared" si="3"/>
        <v>0.11080332409972299</v>
      </c>
      <c r="L6" s="15">
        <f t="shared" si="0"/>
        <v>2.4930747922437674E-2</v>
      </c>
      <c r="M6" s="15">
        <f t="shared" si="4"/>
        <v>1</v>
      </c>
    </row>
    <row r="7" spans="1:13" x14ac:dyDescent="0.25">
      <c r="A7" s="14" t="s">
        <v>8392</v>
      </c>
      <c r="B7" s="14">
        <v>15000</v>
      </c>
      <c r="C7" s="14">
        <v>19999</v>
      </c>
      <c r="D7" s="14">
        <f>SUMPRODUCT((Data!$D$2:$D$4115&gt;=Bonus!$B7)*(Data!$D$2:$D$4115&lt;=Bonus!$C7)*(Data!$F$2:$F$4115=D$2))</f>
        <v>94</v>
      </c>
      <c r="E7" s="14">
        <f>SUMPRODUCT((Data!$D$2:$D$4115&gt;=Bonus!$B7)*(Data!$D$2:$D$4115&lt;=Bonus!$C7)*(Data!$F$2:$F$4115=E$2))</f>
        <v>90</v>
      </c>
      <c r="F7" s="14">
        <f>SUMPRODUCT((Data!$D$2:$D$4115&gt;=Bonus!$B7)*(Data!$D$2:$D$4115&lt;=Bonus!$C7)*(Data!$F$2:$F$4115=F$2))</f>
        <v>17</v>
      </c>
      <c r="G7" s="14">
        <f>SUMPRODUCT((Data!$D$2:$D$4115&gt;=Bonus!$B7)*(Data!$D$2:$D$4115&lt;=Bonus!$C7)*(Data!$F$2:$F$4115=G$2))</f>
        <v>4</v>
      </c>
      <c r="H7" s="14">
        <f>SUMPRODUCT((Data!$D$2:$D$4115&gt;=B7)*(Data!$D$2:$D$4115&lt;=C7))</f>
        <v>205</v>
      </c>
      <c r="I7" s="15">
        <f t="shared" si="1"/>
        <v>0.45853658536585368</v>
      </c>
      <c r="J7" s="15">
        <f t="shared" si="2"/>
        <v>0.43902439024390244</v>
      </c>
      <c r="K7" s="15">
        <f t="shared" si="3"/>
        <v>8.2926829268292687E-2</v>
      </c>
      <c r="L7" s="15">
        <f t="shared" si="0"/>
        <v>1.9512195121951219E-2</v>
      </c>
      <c r="M7" s="15">
        <f t="shared" si="4"/>
        <v>1</v>
      </c>
    </row>
    <row r="8" spans="1:13" x14ac:dyDescent="0.25">
      <c r="A8" s="14" t="s">
        <v>8393</v>
      </c>
      <c r="B8" s="14">
        <v>20000</v>
      </c>
      <c r="C8" s="14">
        <v>24999</v>
      </c>
      <c r="D8" s="14">
        <f>SUMPRODUCT((Data!$D$2:$D$4115&gt;=Bonus!$B8)*(Data!$D$2:$D$4115&lt;=Bonus!$C8)*(Data!$F$2:$F$4115=D$2))</f>
        <v>62</v>
      </c>
      <c r="E8" s="14">
        <f>SUMPRODUCT((Data!$D$2:$D$4115&gt;=Bonus!$B8)*(Data!$D$2:$D$4115&lt;=Bonus!$C8)*(Data!$F$2:$F$4115=E$2))</f>
        <v>72</v>
      </c>
      <c r="F8" s="14">
        <f>SUMPRODUCT((Data!$D$2:$D$4115&gt;=Bonus!$B8)*(Data!$D$2:$D$4115&lt;=Bonus!$C8)*(Data!$F$2:$F$4115=F$2))</f>
        <v>14</v>
      </c>
      <c r="G8" s="14">
        <f>SUMPRODUCT((Data!$D$2:$D$4115&gt;=Bonus!$B8)*(Data!$D$2:$D$4115&lt;=Bonus!$C8)*(Data!$F$2:$F$4115=G$2))</f>
        <v>1</v>
      </c>
      <c r="H8" s="14">
        <f>SUMPRODUCT((Data!$D$2:$D$4115&gt;=B8)*(Data!$D$2:$D$4115&lt;=C8))</f>
        <v>149</v>
      </c>
      <c r="I8" s="15">
        <f t="shared" si="1"/>
        <v>0.41610738255033558</v>
      </c>
      <c r="J8" s="15">
        <f t="shared" si="2"/>
        <v>0.48322147651006714</v>
      </c>
      <c r="K8" s="15">
        <f t="shared" si="3"/>
        <v>9.3959731543624164E-2</v>
      </c>
      <c r="L8" s="15">
        <f t="shared" si="0"/>
        <v>6.7114093959731542E-3</v>
      </c>
      <c r="M8" s="15">
        <f t="shared" si="4"/>
        <v>1</v>
      </c>
    </row>
    <row r="9" spans="1:13" x14ac:dyDescent="0.25">
      <c r="A9" s="14" t="s">
        <v>8394</v>
      </c>
      <c r="B9" s="14">
        <v>25000</v>
      </c>
      <c r="C9" s="14">
        <v>29999</v>
      </c>
      <c r="D9" s="14">
        <f>SUMPRODUCT((Data!$D$2:$D$4115&gt;=Bonus!$B9)*(Data!$D$2:$D$4115&lt;=Bonus!$C9)*(Data!$F$2:$F$4115=D$2))</f>
        <v>55</v>
      </c>
      <c r="E9" s="14">
        <f>SUMPRODUCT((Data!$D$2:$D$4115&gt;=Bonus!$B9)*(Data!$D$2:$D$4115&lt;=Bonus!$C9)*(Data!$F$2:$F$4115=E$2))</f>
        <v>64</v>
      </c>
      <c r="F9" s="14">
        <f>SUMPRODUCT((Data!$D$2:$D$4115&gt;=Bonus!$B9)*(Data!$D$2:$D$4115&lt;=Bonus!$C9)*(Data!$F$2:$F$4115=F$2))</f>
        <v>18</v>
      </c>
      <c r="G9" s="14">
        <f>SUMPRODUCT((Data!$D$2:$D$4115&gt;=Bonus!$B9)*(Data!$D$2:$D$4115&lt;=Bonus!$C9)*(Data!$F$2:$F$4115=G$2))</f>
        <v>1</v>
      </c>
      <c r="H9" s="14">
        <f>SUMPRODUCT((Data!$D$2:$D$4115&gt;=B9)*(Data!$D$2:$D$4115&lt;=C9))</f>
        <v>138</v>
      </c>
      <c r="I9" s="15">
        <f t="shared" si="1"/>
        <v>0.39855072463768115</v>
      </c>
      <c r="J9" s="15">
        <f t="shared" si="2"/>
        <v>0.46376811594202899</v>
      </c>
      <c r="K9" s="15">
        <f t="shared" si="3"/>
        <v>0.13043478260869565</v>
      </c>
      <c r="L9" s="15">
        <f t="shared" si="0"/>
        <v>7.246376811594203E-3</v>
      </c>
      <c r="M9" s="15">
        <f t="shared" si="4"/>
        <v>1</v>
      </c>
    </row>
    <row r="10" spans="1:13" x14ac:dyDescent="0.25">
      <c r="A10" s="14" t="s">
        <v>8395</v>
      </c>
      <c r="B10" s="14">
        <v>30000</v>
      </c>
      <c r="C10" s="14">
        <v>34999</v>
      </c>
      <c r="D10" s="14">
        <f>SUMPRODUCT((Data!$D$2:$D$4115&gt;=Bonus!$B10)*(Data!$D$2:$D$4115&lt;=Bonus!$C10)*(Data!$F$2:$F$4115=D$2))</f>
        <v>32</v>
      </c>
      <c r="E10" s="14">
        <f>SUMPRODUCT((Data!$D$2:$D$4115&gt;=Bonus!$B10)*(Data!$D$2:$D$4115&lt;=Bonus!$C10)*(Data!$F$2:$F$4115=E$2))</f>
        <v>37</v>
      </c>
      <c r="F10" s="14">
        <f>SUMPRODUCT((Data!$D$2:$D$4115&gt;=Bonus!$B10)*(Data!$D$2:$D$4115&lt;=Bonus!$C10)*(Data!$F$2:$F$4115=F$2))</f>
        <v>13</v>
      </c>
      <c r="G10" s="14">
        <f>SUMPRODUCT((Data!$D$2:$D$4115&gt;=Bonus!$B10)*(Data!$D$2:$D$4115&lt;=Bonus!$C10)*(Data!$F$2:$F$4115=G$2))</f>
        <v>2</v>
      </c>
      <c r="H10" s="14">
        <f>SUMPRODUCT((Data!$D$2:$D$4115&gt;=B10)*(Data!$D$2:$D$4115&lt;=C10))</f>
        <v>84</v>
      </c>
      <c r="I10" s="15">
        <f t="shared" si="1"/>
        <v>0.38095238095238093</v>
      </c>
      <c r="J10" s="15">
        <f t="shared" si="2"/>
        <v>0.44047619047619047</v>
      </c>
      <c r="K10" s="15">
        <f t="shared" si="3"/>
        <v>0.15476190476190477</v>
      </c>
      <c r="L10" s="15">
        <f t="shared" si="0"/>
        <v>2.3809523809523808E-2</v>
      </c>
      <c r="M10" s="15">
        <f t="shared" si="4"/>
        <v>1</v>
      </c>
    </row>
    <row r="11" spans="1:13" x14ac:dyDescent="0.25">
      <c r="A11" s="14" t="s">
        <v>8396</v>
      </c>
      <c r="B11" s="14">
        <v>35000</v>
      </c>
      <c r="C11" s="14">
        <v>39999</v>
      </c>
      <c r="D11" s="14">
        <f>SUMPRODUCT((Data!$D$2:$D$4115&gt;=Bonus!$B11)*(Data!$D$2:$D$4115&lt;=Bonus!$C11)*(Data!$F$2:$F$4115=D$2))</f>
        <v>26</v>
      </c>
      <c r="E11" s="14">
        <f>SUMPRODUCT((Data!$D$2:$D$4115&gt;=Bonus!$B11)*(Data!$D$2:$D$4115&lt;=Bonus!$C11)*(Data!$F$2:$F$4115=E$2))</f>
        <v>22</v>
      </c>
      <c r="F11" s="14">
        <f>SUMPRODUCT((Data!$D$2:$D$4115&gt;=Bonus!$B11)*(Data!$D$2:$D$4115&lt;=Bonus!$C11)*(Data!$F$2:$F$4115=F$2))</f>
        <v>7</v>
      </c>
      <c r="G11" s="14">
        <f>SUMPRODUCT((Data!$D$2:$D$4115&gt;=Bonus!$B11)*(Data!$D$2:$D$4115&lt;=Bonus!$C11)*(Data!$F$2:$F$4115=G$2))</f>
        <v>0</v>
      </c>
      <c r="H11" s="14">
        <f>SUMPRODUCT((Data!$D$2:$D$4115&gt;=B11)*(Data!$D$2:$D$4115&lt;=C11))</f>
        <v>55</v>
      </c>
      <c r="I11" s="15">
        <f t="shared" si="1"/>
        <v>0.47272727272727272</v>
      </c>
      <c r="J11" s="15">
        <f t="shared" si="2"/>
        <v>0.4</v>
      </c>
      <c r="K11" s="15">
        <f t="shared" si="3"/>
        <v>0.12727272727272726</v>
      </c>
      <c r="L11" s="15">
        <f t="shared" si="0"/>
        <v>0</v>
      </c>
      <c r="M11" s="15">
        <f t="shared" si="4"/>
        <v>1</v>
      </c>
    </row>
    <row r="12" spans="1:13" x14ac:dyDescent="0.25">
      <c r="A12" s="14" t="s">
        <v>8397</v>
      </c>
      <c r="B12" s="14">
        <v>40000</v>
      </c>
      <c r="C12" s="14">
        <v>44999</v>
      </c>
      <c r="D12" s="14">
        <f>SUMPRODUCT((Data!$D$2:$D$4115&gt;=Bonus!$B12)*(Data!$D$2:$D$4115&lt;=Bonus!$C12)*(Data!$F$2:$F$4115=D$2))</f>
        <v>21</v>
      </c>
      <c r="E12" s="14">
        <f>SUMPRODUCT((Data!$D$2:$D$4115&gt;=Bonus!$B12)*(Data!$D$2:$D$4115&lt;=Bonus!$C12)*(Data!$F$2:$F$4115=E$2))</f>
        <v>16</v>
      </c>
      <c r="F12" s="14">
        <f>SUMPRODUCT((Data!$D$2:$D$4115&gt;=Bonus!$B12)*(Data!$D$2:$D$4115&lt;=Bonus!$C12)*(Data!$F$2:$F$4115=F$2))</f>
        <v>6</v>
      </c>
      <c r="G12" s="14">
        <f>SUMPRODUCT((Data!$D$2:$D$4115&gt;=Bonus!$B12)*(Data!$D$2:$D$4115&lt;=Bonus!$C12)*(Data!$F$2:$F$4115=G$2))</f>
        <v>1</v>
      </c>
      <c r="H12" s="14">
        <f>SUMPRODUCT((Data!$D$2:$D$4115&gt;=B12)*(Data!$D$2:$D$4115&lt;=C12))</f>
        <v>44</v>
      </c>
      <c r="I12" s="15">
        <f t="shared" si="1"/>
        <v>0.47727272727272729</v>
      </c>
      <c r="J12" s="15">
        <f t="shared" si="2"/>
        <v>0.36363636363636365</v>
      </c>
      <c r="K12" s="15">
        <f t="shared" si="3"/>
        <v>0.13636363636363635</v>
      </c>
      <c r="L12" s="15">
        <f t="shared" si="0"/>
        <v>2.2727272727272728E-2</v>
      </c>
      <c r="M12" s="15">
        <f t="shared" si="4"/>
        <v>1</v>
      </c>
    </row>
    <row r="13" spans="1:13" x14ac:dyDescent="0.25">
      <c r="A13" s="14" t="s">
        <v>8398</v>
      </c>
      <c r="B13" s="14">
        <v>45000</v>
      </c>
      <c r="C13" s="14">
        <v>49999</v>
      </c>
      <c r="D13" s="14">
        <f>SUMPRODUCT((Data!$D$2:$D$4115&gt;=Bonus!$B13)*(Data!$D$2:$D$4115&lt;=Bonus!$C13)*(Data!$F$2:$F$4115=D$2))</f>
        <v>6</v>
      </c>
      <c r="E13" s="14">
        <f>SUMPRODUCT((Data!$D$2:$D$4115&gt;=Bonus!$B13)*(Data!$D$2:$D$4115&lt;=Bonus!$C13)*(Data!$F$2:$F$4115=E$2))</f>
        <v>11</v>
      </c>
      <c r="F13" s="14">
        <f>SUMPRODUCT((Data!$D$2:$D$4115&gt;=Bonus!$B13)*(Data!$D$2:$D$4115&lt;=Bonus!$C13)*(Data!$F$2:$F$4115=F$2))</f>
        <v>4</v>
      </c>
      <c r="G13" s="14">
        <f>SUMPRODUCT((Data!$D$2:$D$4115&gt;=Bonus!$B13)*(Data!$D$2:$D$4115&lt;=Bonus!$C13)*(Data!$F$2:$F$4115=G$2))</f>
        <v>0</v>
      </c>
      <c r="H13" s="14">
        <f>SUMPRODUCT((Data!$D$2:$D$4115&gt;=B13)*(Data!$D$2:$D$4115&lt;=C13))</f>
        <v>21</v>
      </c>
      <c r="I13" s="15">
        <f t="shared" si="1"/>
        <v>0.2857142857142857</v>
      </c>
      <c r="J13" s="15">
        <f t="shared" si="2"/>
        <v>0.52380952380952384</v>
      </c>
      <c r="K13" s="15">
        <f t="shared" si="3"/>
        <v>0.19047619047619047</v>
      </c>
      <c r="L13" s="15">
        <f t="shared" si="0"/>
        <v>0</v>
      </c>
      <c r="M13" s="15">
        <f t="shared" si="4"/>
        <v>1</v>
      </c>
    </row>
    <row r="14" spans="1:13" x14ac:dyDescent="0.25">
      <c r="A14" s="14" t="s">
        <v>8389</v>
      </c>
      <c r="B14" s="14">
        <v>50000</v>
      </c>
      <c r="C14" s="14">
        <v>100000000000</v>
      </c>
      <c r="D14" s="14">
        <f>SUMPRODUCT((Data!$D$2:$D$4115&gt;=Bonus!$B14)*(Data!$D$2:$D$4115&lt;=Bonus!$C14)*(Data!$F$2:$F$4115=D$2))</f>
        <v>86</v>
      </c>
      <c r="E14" s="14">
        <f>SUMPRODUCT((Data!$D$2:$D$4115&gt;=Bonus!$B14)*(Data!$D$2:$D$4115&lt;=Bonus!$C14)*(Data!$F$2:$F$4115=E$2))</f>
        <v>258</v>
      </c>
      <c r="F14" s="14">
        <f>SUMPRODUCT((Data!$D$2:$D$4115&gt;=Bonus!$B14)*(Data!$D$2:$D$4115&lt;=Bonus!$C14)*(Data!$F$2:$F$4115=F$2))</f>
        <v>100</v>
      </c>
      <c r="G14" s="14">
        <f>SUMPRODUCT((Data!$D$2:$D$4115&gt;=Bonus!$B14)*(Data!$D$2:$D$4115&lt;=Bonus!$C14)*(Data!$F$2:$F$4115=G$2))</f>
        <v>5</v>
      </c>
      <c r="H14" s="14">
        <f>SUMPRODUCT((Data!$D$2:$D$4115&gt;=B14)*(Data!$D$2:$D$4115&lt;=C14))</f>
        <v>449</v>
      </c>
      <c r="I14" s="15">
        <f t="shared" si="1"/>
        <v>0.19153674832962139</v>
      </c>
      <c r="J14" s="15">
        <f t="shared" si="2"/>
        <v>0.57461024498886415</v>
      </c>
      <c r="K14" s="15">
        <f t="shared" si="3"/>
        <v>0.22271714922048999</v>
      </c>
      <c r="L14" s="15">
        <f t="shared" si="0"/>
        <v>1.1135857461024499E-2</v>
      </c>
      <c r="M14" s="15">
        <f t="shared" si="4"/>
        <v>1</v>
      </c>
    </row>
  </sheetData>
  <mergeCells count="1">
    <mergeCell ref="D1:G1"/>
  </mergeCells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CategoryStats</vt:lpstr>
      <vt:lpstr>SubCategoryStats</vt:lpstr>
      <vt:lpstr>LaunchDateStats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Zack Capets</cp:lastModifiedBy>
  <dcterms:created xsi:type="dcterms:W3CDTF">2017-04-20T15:17:24Z</dcterms:created>
  <dcterms:modified xsi:type="dcterms:W3CDTF">2019-12-07T18:55:38Z</dcterms:modified>
</cp:coreProperties>
</file>