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zic2\projects\equiam\linkedin_article_graphics\"/>
    </mc:Choice>
  </mc:AlternateContent>
  <xr:revisionPtr revIDLastSave="0" documentId="8_{B84D2174-EB85-47DF-9820-2A7C7BE427E8}" xr6:coauthVersionLast="47" xr6:coauthVersionMax="47" xr10:uidLastSave="{00000000-0000-0000-0000-000000000000}"/>
  <bookViews>
    <workbookView xWindow="14328" yWindow="-21600" windowWidth="25992" windowHeight="20976" xr2:uid="{3FFAC793-7103-4DAA-9D7A-E408B231D413}"/>
  </bookViews>
  <sheets>
    <sheet name="space_tech_companies" sheetId="1" r:id="rId1"/>
  </sheets>
  <calcPr calcId="0"/>
</workbook>
</file>

<file path=xl/calcChain.xml><?xml version="1.0" encoding="utf-8"?>
<calcChain xmlns="http://schemas.openxmlformats.org/spreadsheetml/2006/main">
  <c r="G14" i="1" l="1"/>
  <c r="H14" i="1" s="1"/>
  <c r="G15" i="1"/>
  <c r="H15" i="1"/>
  <c r="G16" i="1"/>
  <c r="H16" i="1" s="1"/>
  <c r="G17" i="1"/>
  <c r="H17" i="1" s="1"/>
  <c r="G18" i="1"/>
  <c r="H18" i="1"/>
  <c r="G19" i="1"/>
  <c r="H19" i="1"/>
  <c r="G20" i="1"/>
  <c r="H20" i="1" s="1"/>
  <c r="G13" i="1"/>
  <c r="H13" i="1" s="1"/>
  <c r="G10" i="1"/>
  <c r="H10" i="1"/>
  <c r="G11" i="1"/>
  <c r="H11" i="1"/>
  <c r="G12" i="1"/>
  <c r="H12" i="1"/>
  <c r="G9" i="1"/>
  <c r="H9" i="1" s="1"/>
  <c r="G8" i="1"/>
  <c r="H8" i="1"/>
  <c r="G7" i="1"/>
  <c r="H7" i="1" s="1"/>
  <c r="G6" i="1"/>
  <c r="H6" i="1"/>
  <c r="G5" i="1"/>
  <c r="H5" i="1" s="1"/>
  <c r="G4" i="1"/>
  <c r="H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H3" i="1" s="1"/>
  <c r="H2" i="1"/>
  <c r="G2" i="1"/>
</calcChain>
</file>

<file path=xl/sharedStrings.xml><?xml version="1.0" encoding="utf-8"?>
<sst xmlns="http://schemas.openxmlformats.org/spreadsheetml/2006/main" count="118" uniqueCount="87">
  <si>
    <t>Company Name</t>
  </si>
  <si>
    <t>Type</t>
  </si>
  <si>
    <t>Ticker</t>
  </si>
  <si>
    <t>Market Cap / Valuation (Billions USD)</t>
  </si>
  <si>
    <t>Notes</t>
  </si>
  <si>
    <t>RTX</t>
  </si>
  <si>
    <t>Public</t>
  </si>
  <si>
    <t>Raytheon Technologies</t>
  </si>
  <si>
    <t>Boeing</t>
  </si>
  <si>
    <t>BA</t>
  </si>
  <si>
    <t>Aerospace and defense</t>
  </si>
  <si>
    <t>Airbus</t>
  </si>
  <si>
    <t>EPA: AIR</t>
  </si>
  <si>
    <t>European aerospace</t>
  </si>
  <si>
    <t>Lockheed Martin</t>
  </si>
  <si>
    <t>LMT</t>
  </si>
  <si>
    <t>Defense and space</t>
  </si>
  <si>
    <t>General Dynamics</t>
  </si>
  <si>
    <t>GD</t>
  </si>
  <si>
    <t>Defense contractor</t>
  </si>
  <si>
    <t>Northrop Grumman</t>
  </si>
  <si>
    <t>NOC</t>
  </si>
  <si>
    <t>Space and defense systems</t>
  </si>
  <si>
    <t>Thales</t>
  </si>
  <si>
    <t>EPA: HO</t>
  </si>
  <si>
    <t>European space and defense</t>
  </si>
  <si>
    <t>L3Harris</t>
  </si>
  <si>
    <t>LHX</t>
  </si>
  <si>
    <t>Defense communications</t>
  </si>
  <si>
    <t>Rocket Lab</t>
  </si>
  <si>
    <t>RKLB</t>
  </si>
  <si>
    <t>Small satellite launch</t>
  </si>
  <si>
    <t>AST SpaceMobile</t>
  </si>
  <si>
    <t>ASTS</t>
  </si>
  <si>
    <t>Space-based cellular</t>
  </si>
  <si>
    <t>EchoStar</t>
  </si>
  <si>
    <t>SATS</t>
  </si>
  <si>
    <t>Satellite communications</t>
  </si>
  <si>
    <t>Firefly</t>
  </si>
  <si>
    <t>FLY</t>
  </si>
  <si>
    <t>Launch provider</t>
  </si>
  <si>
    <t>Viasat</t>
  </si>
  <si>
    <t>VSAT</t>
  </si>
  <si>
    <t>Satellite broadband</t>
  </si>
  <si>
    <t>Iridium</t>
  </si>
  <si>
    <t>IRDM</t>
  </si>
  <si>
    <t>Satellite constellation</t>
  </si>
  <si>
    <t>Planet Labs</t>
  </si>
  <si>
    <t>PL</t>
  </si>
  <si>
    <t>Earth observation</t>
  </si>
  <si>
    <t>Intuitive Machines</t>
  </si>
  <si>
    <t>LUNR</t>
  </si>
  <si>
    <t>Lunar missions</t>
  </si>
  <si>
    <t>Redwire</t>
  </si>
  <si>
    <t>RDW</t>
  </si>
  <si>
    <t>Space infrastructure</t>
  </si>
  <si>
    <t>Astroscale</t>
  </si>
  <si>
    <t>TYO: 186A</t>
  </si>
  <si>
    <t>Orbital debris removal</t>
  </si>
  <si>
    <t>Virgin Galactic</t>
  </si>
  <si>
    <t>SPCE</t>
  </si>
  <si>
    <t>Space tourism</t>
  </si>
  <si>
    <t>SpaceX</t>
  </si>
  <si>
    <t>Private</t>
  </si>
  <si>
    <t>Launch and Starlink</t>
  </si>
  <si>
    <t>Blue Origin</t>
  </si>
  <si>
    <t>Launch and lunar systems</t>
  </si>
  <si>
    <t>Sierra Space</t>
  </si>
  <si>
    <t>Space habitats</t>
  </si>
  <si>
    <t>Relativity Space</t>
  </si>
  <si>
    <t>3D-printed rockets</t>
  </si>
  <si>
    <t>Axiom Space</t>
  </si>
  <si>
    <t>Commercial space station</t>
  </si>
  <si>
    <t>Astranis</t>
  </si>
  <si>
    <t>Small GEO satellites</t>
  </si>
  <si>
    <t>Impulse Space</t>
  </si>
  <si>
    <t>Space propulsion</t>
  </si>
  <si>
    <t>K2 Space</t>
  </si>
  <si>
    <t>Satellite buses</t>
  </si>
  <si>
    <t>Loft Orbital</t>
  </si>
  <si>
    <t>Varda Space</t>
  </si>
  <si>
    <t>Space manufacturing</t>
  </si>
  <si>
    <t>Stoke Space</t>
  </si>
  <si>
    <t>Reusable rockets</t>
  </si>
  <si>
    <t>Orbex</t>
  </si>
  <si>
    <t>European launch</t>
  </si>
  <si>
    <t>% of mkt cap attributable to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</si>
</sst>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9" fontId="0" fillId="0" borderId="0" xfId="2" applyFont="1" applyAlignment="1">
      <alignment horizontal="center"/>
    </xf>
    <xf numFmtId="9" fontId="0" fillId="0" borderId="0" xfId="2" applyFont="1"/>
    <xf numFmtId="165" fontId="0" fillId="0" borderId="0" xfId="1" applyNumberFormat="1" applyFont="1"/>
    <xf numFmtId="165" fontId="18" fillId="0" borderId="0" xfId="1" applyNumberFormat="1" applyFont="1"/>
    <xf numFmtId="9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F1A0-7C49-41AA-B6EB-554F4589C6F7}">
  <dimension ref="A1:J32"/>
  <sheetViews>
    <sheetView tabSelected="1" workbookViewId="0">
      <selection activeCell="D2" sqref="D2:D20"/>
    </sheetView>
  </sheetViews>
  <sheetFormatPr defaultRowHeight="14.4" x14ac:dyDescent="0.3"/>
  <cols>
    <col min="5" max="5" width="21.77734375" customWidth="1"/>
    <col min="6" max="6" width="15.5546875" customWidth="1"/>
    <col min="10" max="10" width="23.77734375" customWidth="1"/>
  </cols>
  <sheetData>
    <row r="1" spans="1:10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86</v>
      </c>
    </row>
    <row r="2" spans="1:10" x14ac:dyDescent="0.3">
      <c r="A2" t="s">
        <v>5</v>
      </c>
      <c r="B2" t="s">
        <v>6</v>
      </c>
      <c r="C2" t="s">
        <v>5</v>
      </c>
      <c r="D2">
        <v>211</v>
      </c>
      <c r="E2" t="s">
        <v>7</v>
      </c>
      <c r="F2" s="3">
        <v>0.08</v>
      </c>
      <c r="G2">
        <f>SUMPRODUCT($D$2:D2,$F$2:F2)</f>
        <v>16.88</v>
      </c>
      <c r="H2" s="4">
        <f>G2/SUM($D$2:D2)</f>
        <v>0.08</v>
      </c>
      <c r="I2" s="5">
        <f>SUM($D$2:D2)/SUM($D$2:$D$20)</f>
        <v>0.20800473186119878</v>
      </c>
    </row>
    <row r="3" spans="1:10" x14ac:dyDescent="0.3">
      <c r="A3" t="s">
        <v>8</v>
      </c>
      <c r="B3" t="s">
        <v>6</v>
      </c>
      <c r="C3" t="s">
        <v>9</v>
      </c>
      <c r="D3">
        <v>177</v>
      </c>
      <c r="E3" t="s">
        <v>10</v>
      </c>
      <c r="F3" s="3">
        <v>0.12</v>
      </c>
      <c r="G3">
        <f>SUMPRODUCT($D$2:D3,$F$2:F3)</f>
        <v>38.119999999999997</v>
      </c>
      <c r="H3" s="4">
        <f>G3/SUM($D$2:D3)</f>
        <v>9.8247422680412366E-2</v>
      </c>
      <c r="I3" s="5">
        <f>SUM($D$2:D3)/SUM($D$2:$D$20)</f>
        <v>0.38249211356466883</v>
      </c>
    </row>
    <row r="4" spans="1:10" x14ac:dyDescent="0.3">
      <c r="A4" t="s">
        <v>11</v>
      </c>
      <c r="B4" t="s">
        <v>6</v>
      </c>
      <c r="C4" t="s">
        <v>12</v>
      </c>
      <c r="D4">
        <v>165</v>
      </c>
      <c r="E4" t="s">
        <v>13</v>
      </c>
      <c r="F4" s="7">
        <v>7.0000000000000007E-2</v>
      </c>
      <c r="G4">
        <f>SUMPRODUCT($D$2:D4,$F$2:F4)</f>
        <v>49.67</v>
      </c>
      <c r="H4" s="4">
        <f>G4/SUM($D$2:D4)</f>
        <v>8.9819168173598557E-2</v>
      </c>
      <c r="I4" s="5">
        <f>SUM($D$2:D4)/SUM($D$2:$D$20)</f>
        <v>0.54514984227129348</v>
      </c>
      <c r="J4" s="1">
        <v>165314768500</v>
      </c>
    </row>
    <row r="5" spans="1:10" x14ac:dyDescent="0.3">
      <c r="A5" t="s">
        <v>14</v>
      </c>
      <c r="B5" t="s">
        <v>6</v>
      </c>
      <c r="C5" t="s">
        <v>15</v>
      </c>
      <c r="D5">
        <v>106</v>
      </c>
      <c r="E5" t="s">
        <v>16</v>
      </c>
      <c r="F5" s="7">
        <v>0.18</v>
      </c>
      <c r="G5">
        <f>SUMPRODUCT($D$2:D5,$F$2:F5)</f>
        <v>68.75</v>
      </c>
      <c r="H5" s="4">
        <f>G5/SUM($D$2:D5)</f>
        <v>0.1043247344461305</v>
      </c>
      <c r="I5" s="5">
        <f>SUM($D$2:D5)/SUM($D$2:$D$20)</f>
        <v>0.64964511041009476</v>
      </c>
    </row>
    <row r="6" spans="1:10" x14ac:dyDescent="0.3">
      <c r="A6" t="s">
        <v>17</v>
      </c>
      <c r="B6" t="s">
        <v>6</v>
      </c>
      <c r="C6" t="s">
        <v>18</v>
      </c>
      <c r="D6">
        <v>87.4</v>
      </c>
      <c r="E6" t="s">
        <v>19</v>
      </c>
      <c r="F6" s="7">
        <v>0.04</v>
      </c>
      <c r="G6">
        <f>SUMPRODUCT($D$2:D6,$F$2:F6)</f>
        <v>72.245999999999995</v>
      </c>
      <c r="H6" s="4">
        <f>G6/SUM($D$2:D6)</f>
        <v>9.6792604501607718E-2</v>
      </c>
      <c r="I6" s="5">
        <f>SUM($D$2:D6)/SUM($D$2:$D$20)</f>
        <v>0.73580441640378558</v>
      </c>
      <c r="J6" s="1">
        <v>54431059000</v>
      </c>
    </row>
    <row r="7" spans="1:10" x14ac:dyDescent="0.3">
      <c r="A7" t="s">
        <v>20</v>
      </c>
      <c r="B7" t="s">
        <v>6</v>
      </c>
      <c r="C7" t="s">
        <v>21</v>
      </c>
      <c r="D7">
        <v>84</v>
      </c>
      <c r="E7" t="s">
        <v>22</v>
      </c>
      <c r="F7" s="7">
        <v>0.33</v>
      </c>
      <c r="G7">
        <f>SUMPRODUCT($D$2:D7,$F$2:F7)</f>
        <v>99.965999999999994</v>
      </c>
      <c r="H7" s="4">
        <f>G7/SUM($D$2:D7)</f>
        <v>0.12038294797687861</v>
      </c>
      <c r="I7" s="5">
        <f>SUM($D$2:D7)/SUM($D$2:$D$20)</f>
        <v>0.8186119873817036</v>
      </c>
    </row>
    <row r="8" spans="1:10" x14ac:dyDescent="0.3">
      <c r="A8" t="s">
        <v>23</v>
      </c>
      <c r="B8" t="s">
        <v>6</v>
      </c>
      <c r="C8" t="s">
        <v>24</v>
      </c>
      <c r="D8">
        <v>54</v>
      </c>
      <c r="E8" t="s">
        <v>25</v>
      </c>
      <c r="F8" s="7">
        <v>0.15</v>
      </c>
      <c r="G8">
        <f>SUMPRODUCT($D$2:D8,$F$2:F8)</f>
        <v>108.06599999999999</v>
      </c>
      <c r="H8" s="4">
        <f>G8/SUM($D$2:D8)</f>
        <v>0.12219131614654001</v>
      </c>
      <c r="I8" s="5">
        <f>SUM($D$2:D8)/SUM($D$2:$D$20)</f>
        <v>0.87184542586750802</v>
      </c>
    </row>
    <row r="9" spans="1:10" x14ac:dyDescent="0.3">
      <c r="A9" t="s">
        <v>26</v>
      </c>
      <c r="B9" t="s">
        <v>6</v>
      </c>
      <c r="C9" t="s">
        <v>27</v>
      </c>
      <c r="D9">
        <v>52</v>
      </c>
      <c r="E9" t="s">
        <v>28</v>
      </c>
      <c r="F9" s="7">
        <v>0.2</v>
      </c>
      <c r="G9">
        <f>SUMPRODUCT($D$2:D9,$F$2:F9)</f>
        <v>118.46599999999999</v>
      </c>
      <c r="H9" s="4">
        <f>G9/SUM($D$2:D9)</f>
        <v>0.12651217428449379</v>
      </c>
      <c r="I9" s="5">
        <f>SUM($D$2:D9)/SUM($D$2:$D$20)</f>
        <v>0.92310725552050488</v>
      </c>
      <c r="J9" s="1">
        <v>620264328.98000002</v>
      </c>
    </row>
    <row r="10" spans="1:10" x14ac:dyDescent="0.3">
      <c r="A10" t="s">
        <v>29</v>
      </c>
      <c r="B10" t="s">
        <v>6</v>
      </c>
      <c r="C10" t="s">
        <v>30</v>
      </c>
      <c r="D10">
        <v>23</v>
      </c>
      <c r="E10" t="s">
        <v>31</v>
      </c>
      <c r="F10" s="7">
        <v>1</v>
      </c>
      <c r="G10">
        <f>SUMPRODUCT($D$2:D10,$F$2:F10)</f>
        <v>141.46600000000001</v>
      </c>
      <c r="H10" s="4">
        <f>G10/SUM($D$2:D10)</f>
        <v>0.14745257452574526</v>
      </c>
      <c r="I10" s="5">
        <f>SUM($D$2:D10)/SUM($D$2:$D$20)</f>
        <v>0.94578075709779186</v>
      </c>
      <c r="J10" s="1">
        <v>91070000000</v>
      </c>
    </row>
    <row r="11" spans="1:10" x14ac:dyDescent="0.3">
      <c r="A11" t="s">
        <v>32</v>
      </c>
      <c r="B11" t="s">
        <v>6</v>
      </c>
      <c r="C11" t="s">
        <v>33</v>
      </c>
      <c r="D11">
        <v>17.3</v>
      </c>
      <c r="E11" t="s">
        <v>34</v>
      </c>
      <c r="F11" s="7">
        <v>1</v>
      </c>
      <c r="G11">
        <f>SUMPRODUCT($D$2:D11,$F$2:F11)</f>
        <v>158.76600000000002</v>
      </c>
      <c r="H11" s="4">
        <f>G11/SUM($D$2:D11)</f>
        <v>0.16255349646769737</v>
      </c>
      <c r="I11" s="6">
        <f>SUM($D$2:D11)/SUM($D$2:$D$20)</f>
        <v>0.96283517350157732</v>
      </c>
    </row>
    <row r="12" spans="1:10" x14ac:dyDescent="0.3">
      <c r="A12" t="s">
        <v>35</v>
      </c>
      <c r="B12" t="s">
        <v>6</v>
      </c>
      <c r="C12" t="s">
        <v>36</v>
      </c>
      <c r="D12">
        <v>18.3</v>
      </c>
      <c r="E12" t="s">
        <v>37</v>
      </c>
      <c r="F12" s="7">
        <v>0.85</v>
      </c>
      <c r="G12">
        <f>SUMPRODUCT($D$2:D12,$F$2:F12)</f>
        <v>174.32100000000003</v>
      </c>
      <c r="H12" s="4">
        <f>G12/SUM($D$2:D12)</f>
        <v>0.17519698492462316</v>
      </c>
      <c r="I12" s="6">
        <f>SUM($D$2:D12)/SUM($D$2:$D$20)</f>
        <v>0.98087539432176662</v>
      </c>
    </row>
    <row r="13" spans="1:10" x14ac:dyDescent="0.3">
      <c r="A13" t="s">
        <v>38</v>
      </c>
      <c r="B13" t="s">
        <v>6</v>
      </c>
      <c r="C13" t="s">
        <v>39</v>
      </c>
      <c r="D13">
        <v>6.6</v>
      </c>
      <c r="E13" t="s">
        <v>40</v>
      </c>
      <c r="F13" s="7">
        <v>1</v>
      </c>
      <c r="G13">
        <f>SUMPRODUCT($D$2:D13,$F$2:F13)</f>
        <v>180.92100000000002</v>
      </c>
      <c r="H13" s="4">
        <f>G13/SUM($D$2:D13)</f>
        <v>0.18063198881789141</v>
      </c>
      <c r="I13" s="6">
        <f>SUM($D$2:D13)/SUM($D$2:$D$20)</f>
        <v>0.98738170347003162</v>
      </c>
    </row>
    <row r="14" spans="1:10" x14ac:dyDescent="0.3">
      <c r="A14" t="s">
        <v>41</v>
      </c>
      <c r="B14" t="s">
        <v>6</v>
      </c>
      <c r="C14" t="s">
        <v>42</v>
      </c>
      <c r="D14">
        <v>4.3</v>
      </c>
      <c r="E14" t="s">
        <v>43</v>
      </c>
      <c r="F14" s="7">
        <v>1</v>
      </c>
      <c r="G14">
        <f>SUMPRODUCT($D$2:D14,$F$2:F14)</f>
        <v>185.22100000000003</v>
      </c>
      <c r="H14" s="4">
        <f>G14/SUM($D$2:D14)</f>
        <v>0.18413460582562885</v>
      </c>
      <c r="I14" s="6">
        <f>SUM($D$2:D14)/SUM($D$2:$D$20)</f>
        <v>0.99162066246056779</v>
      </c>
    </row>
    <row r="15" spans="1:10" x14ac:dyDescent="0.3">
      <c r="A15" t="s">
        <v>44</v>
      </c>
      <c r="B15" t="s">
        <v>6</v>
      </c>
      <c r="C15" t="s">
        <v>45</v>
      </c>
      <c r="D15">
        <v>2.7</v>
      </c>
      <c r="E15" t="s">
        <v>46</v>
      </c>
      <c r="F15" s="7">
        <v>1</v>
      </c>
      <c r="G15">
        <f>SUMPRODUCT($D$2:D15,$F$2:F15)</f>
        <v>187.92100000000002</v>
      </c>
      <c r="H15" s="4">
        <f>G15/SUM($D$2:D15)</f>
        <v>0.18631865952805873</v>
      </c>
      <c r="I15" s="6">
        <f>SUM($D$2:D15)/SUM($D$2:$D$20)</f>
        <v>0.99428233438485814</v>
      </c>
    </row>
    <row r="16" spans="1:10" x14ac:dyDescent="0.3">
      <c r="A16" t="s">
        <v>47</v>
      </c>
      <c r="B16" t="s">
        <v>6</v>
      </c>
      <c r="C16" t="s">
        <v>48</v>
      </c>
      <c r="D16">
        <v>2.1</v>
      </c>
      <c r="E16" t="s">
        <v>49</v>
      </c>
      <c r="F16" s="7">
        <v>1</v>
      </c>
      <c r="G16">
        <f>SUMPRODUCT($D$2:D16,$F$2:F16)</f>
        <v>190.02100000000002</v>
      </c>
      <c r="H16" s="4">
        <f>G16/SUM($D$2:D16)</f>
        <v>0.18800930048481254</v>
      </c>
      <c r="I16" s="6">
        <f>SUM($D$2:D16)/SUM($D$2:$D$20)</f>
        <v>0.99635252365930604</v>
      </c>
    </row>
    <row r="17" spans="1:9" x14ac:dyDescent="0.3">
      <c r="A17" t="s">
        <v>50</v>
      </c>
      <c r="B17" t="s">
        <v>6</v>
      </c>
      <c r="C17" t="s">
        <v>51</v>
      </c>
      <c r="D17">
        <v>1.6</v>
      </c>
      <c r="E17" t="s">
        <v>52</v>
      </c>
      <c r="F17" s="7">
        <v>1</v>
      </c>
      <c r="G17">
        <f>SUMPRODUCT($D$2:D17,$F$2:F17)</f>
        <v>191.62100000000001</v>
      </c>
      <c r="H17" s="4">
        <f>G17/SUM($D$2:D17)</f>
        <v>0.18929269979255164</v>
      </c>
      <c r="I17" s="6">
        <f>SUM($D$2:D17)/SUM($D$2:$D$20)</f>
        <v>0.99792981072555209</v>
      </c>
    </row>
    <row r="18" spans="1:9" x14ac:dyDescent="0.3">
      <c r="A18" t="s">
        <v>53</v>
      </c>
      <c r="B18" t="s">
        <v>6</v>
      </c>
      <c r="C18" t="s">
        <v>54</v>
      </c>
      <c r="D18">
        <v>1.3</v>
      </c>
      <c r="E18" t="s">
        <v>55</v>
      </c>
      <c r="F18" s="7">
        <v>0.65</v>
      </c>
      <c r="G18">
        <f>SUMPRODUCT($D$2:D18,$F$2:F18)</f>
        <v>192.46600000000001</v>
      </c>
      <c r="H18" s="4">
        <f>G18/SUM($D$2:D18)</f>
        <v>0.18988358326756119</v>
      </c>
      <c r="I18" s="6">
        <f>SUM($D$2:D18)/SUM($D$2:$D$20)</f>
        <v>0.99921135646687698</v>
      </c>
    </row>
    <row r="19" spans="1:9" x14ac:dyDescent="0.3">
      <c r="A19" t="s">
        <v>56</v>
      </c>
      <c r="B19" t="s">
        <v>6</v>
      </c>
      <c r="C19" t="s">
        <v>57</v>
      </c>
      <c r="D19">
        <v>0.62</v>
      </c>
      <c r="E19" t="s">
        <v>58</v>
      </c>
      <c r="F19" s="7">
        <v>1</v>
      </c>
      <c r="G19">
        <f>SUMPRODUCT($D$2:D19,$F$2:F19)</f>
        <v>193.08600000000001</v>
      </c>
      <c r="H19" s="4">
        <f>G19/SUM($D$2:D19)</f>
        <v>0.19037881327522632</v>
      </c>
      <c r="I19" s="6">
        <f>SUM($D$2:D19)/SUM($D$2:$D$20)</f>
        <v>0.99982255520504737</v>
      </c>
    </row>
    <row r="20" spans="1:9" x14ac:dyDescent="0.3">
      <c r="A20" t="s">
        <v>59</v>
      </c>
      <c r="B20" t="s">
        <v>6</v>
      </c>
      <c r="C20" t="s">
        <v>60</v>
      </c>
      <c r="D20">
        <v>0.18</v>
      </c>
      <c r="E20" t="s">
        <v>61</v>
      </c>
      <c r="F20" s="7">
        <v>1</v>
      </c>
      <c r="G20">
        <f>SUMPRODUCT($D$2:D20,$F$2:F20)</f>
        <v>193.26600000000002</v>
      </c>
      <c r="H20" s="4">
        <f>G20/SUM($D$2:D20)</f>
        <v>0.19052247634069405</v>
      </c>
      <c r="I20" s="6">
        <f>SUM($D$2:D20)/SUM($D$2:$D$20)</f>
        <v>1</v>
      </c>
    </row>
    <row r="21" spans="1:9" x14ac:dyDescent="0.3">
      <c r="A21" t="s">
        <v>62</v>
      </c>
      <c r="B21" t="s">
        <v>63</v>
      </c>
      <c r="D21">
        <v>400</v>
      </c>
      <c r="E21" t="s">
        <v>64</v>
      </c>
    </row>
    <row r="22" spans="1:9" x14ac:dyDescent="0.3">
      <c r="A22" t="s">
        <v>65</v>
      </c>
      <c r="B22" t="s">
        <v>63</v>
      </c>
      <c r="D22">
        <v>75</v>
      </c>
      <c r="E22" t="s">
        <v>66</v>
      </c>
    </row>
    <row r="23" spans="1:9" x14ac:dyDescent="0.3">
      <c r="A23" t="s">
        <v>67</v>
      </c>
      <c r="B23" t="s">
        <v>63</v>
      </c>
      <c r="D23">
        <v>5.3</v>
      </c>
      <c r="E23" t="s">
        <v>68</v>
      </c>
    </row>
    <row r="24" spans="1:9" x14ac:dyDescent="0.3">
      <c r="A24" t="s">
        <v>69</v>
      </c>
      <c r="B24" t="s">
        <v>63</v>
      </c>
      <c r="D24">
        <v>6</v>
      </c>
      <c r="E24" t="s">
        <v>70</v>
      </c>
    </row>
    <row r="25" spans="1:9" x14ac:dyDescent="0.3">
      <c r="A25" t="s">
        <v>71</v>
      </c>
      <c r="B25" t="s">
        <v>63</v>
      </c>
      <c r="D25">
        <v>2.2000000000000002</v>
      </c>
      <c r="E25" t="s">
        <v>72</v>
      </c>
    </row>
    <row r="26" spans="1:9" x14ac:dyDescent="0.3">
      <c r="A26" t="s">
        <v>73</v>
      </c>
      <c r="B26" t="s">
        <v>63</v>
      </c>
      <c r="D26">
        <v>1</v>
      </c>
      <c r="E26" t="s">
        <v>74</v>
      </c>
    </row>
    <row r="27" spans="1:9" x14ac:dyDescent="0.3">
      <c r="A27" t="s">
        <v>75</v>
      </c>
      <c r="B27" t="s">
        <v>63</v>
      </c>
      <c r="D27">
        <v>0.51</v>
      </c>
      <c r="E27" t="s">
        <v>76</v>
      </c>
    </row>
    <row r="28" spans="1:9" x14ac:dyDescent="0.3">
      <c r="A28" t="s">
        <v>77</v>
      </c>
      <c r="B28" t="s">
        <v>63</v>
      </c>
      <c r="D28">
        <v>0.69</v>
      </c>
      <c r="E28" t="s">
        <v>78</v>
      </c>
    </row>
    <row r="29" spans="1:9" x14ac:dyDescent="0.3">
      <c r="A29" t="s">
        <v>79</v>
      </c>
      <c r="B29" t="s">
        <v>63</v>
      </c>
      <c r="D29">
        <v>0.53</v>
      </c>
      <c r="E29" t="s">
        <v>55</v>
      </c>
    </row>
    <row r="30" spans="1:9" x14ac:dyDescent="0.3">
      <c r="A30" t="s">
        <v>80</v>
      </c>
      <c r="B30" t="s">
        <v>63</v>
      </c>
      <c r="D30">
        <v>0.7</v>
      </c>
      <c r="E30" t="s">
        <v>81</v>
      </c>
    </row>
    <row r="31" spans="1:9" x14ac:dyDescent="0.3">
      <c r="A31" t="s">
        <v>82</v>
      </c>
      <c r="B31" t="s">
        <v>63</v>
      </c>
      <c r="D31">
        <v>0.4</v>
      </c>
      <c r="E31" t="s">
        <v>83</v>
      </c>
    </row>
    <row r="32" spans="1:9" x14ac:dyDescent="0.3">
      <c r="A32" t="s">
        <v>84</v>
      </c>
      <c r="B32" t="s">
        <v>63</v>
      </c>
      <c r="D32">
        <v>0.2</v>
      </c>
      <c r="E3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space_tech_companies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Zic</cp:lastModifiedBy>
  <dcterms:created xsi:type="dcterms:W3CDTF">2025-08-31T06:09:20Z</dcterms:created>
  <dcterms:modified xsi:type="dcterms:W3CDTF">2025-08-31T06:09:21Z</dcterms:modified>
</cp:coreProperties>
</file>