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zientek/Documents/NBA/"/>
    </mc:Choice>
  </mc:AlternateContent>
  <xr:revisionPtr revIDLastSave="0" documentId="8_{30CE26BE-54CC-DA41-ADE2-E13118B02719}" xr6:coauthVersionLast="40" xr6:coauthVersionMax="40" xr10:uidLastSave="{00000000-0000-0000-0000-000000000000}"/>
  <bookViews>
    <workbookView xWindow="0" yWindow="460" windowWidth="33600" windowHeight="20540" xr2:uid="{066BB206-F804-A245-8299-C9F385E42D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1" l="1"/>
  <c r="J4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I2" i="1"/>
  <c r="I46" i="1" s="1"/>
  <c r="I48" i="1" s="1"/>
  <c r="J2" i="1"/>
  <c r="H48" i="1"/>
  <c r="H46" i="1"/>
  <c r="G48" i="1"/>
  <c r="G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6" i="1"/>
  <c r="G7" i="1"/>
  <c r="G3" i="1"/>
  <c r="G4" i="1"/>
  <c r="G5" i="1"/>
  <c r="G2" i="1"/>
</calcChain>
</file>

<file path=xl/sharedStrings.xml><?xml version="1.0" encoding="utf-8"?>
<sst xmlns="http://schemas.openxmlformats.org/spreadsheetml/2006/main" count="148" uniqueCount="101">
  <si>
    <t>@ Phoenix Suns  </t>
  </si>
  <si>
    <t>Lost  100 - 121  </t>
  </si>
  <si>
    <t>Loss  /  Over  </t>
  </si>
  <si>
    <t>Minnesota Timberwolves  </t>
  </si>
  <si>
    <t>Won  140 - 136  </t>
  </si>
  <si>
    <t>Win  /  Over  </t>
  </si>
  <si>
    <t>Chicago Bulls  </t>
  </si>
  <si>
    <t>Won  115 - 109  </t>
  </si>
  <si>
    <t>Win  /  Under  </t>
  </si>
  <si>
    <t>@ Atlanta Hawks  </t>
  </si>
  <si>
    <t>Lost  104 - 111  </t>
  </si>
  <si>
    <t>Loss  /  Under  </t>
  </si>
  <si>
    <t>@ Toronto Raptors  </t>
  </si>
  <si>
    <t>Lost  107 - 116  </t>
  </si>
  <si>
    <t>Utah Jazz  </t>
  </si>
  <si>
    <t>Lost  104 - 113  </t>
  </si>
  <si>
    <t>@ San Antonio Spurs  </t>
  </si>
  <si>
    <t>Lost  108 - 113  </t>
  </si>
  <si>
    <t>@ Los Angeles Lakers  </t>
  </si>
  <si>
    <t>Lost  113 - 114  </t>
  </si>
  <si>
    <t>New York Knicks  </t>
  </si>
  <si>
    <t>Lost  106 - 118  </t>
  </si>
  <si>
    <t>Washington Wizards  </t>
  </si>
  <si>
    <t>Won  119 - 100  </t>
  </si>
  <si>
    <t>@ Utah Jazz  </t>
  </si>
  <si>
    <t>Lost  102 - 117  </t>
  </si>
  <si>
    <t>Oklahoma City Thunder  </t>
  </si>
  <si>
    <t>Won  111 - 96  </t>
  </si>
  <si>
    <t>@ Chicago Bulls  </t>
  </si>
  <si>
    <t>Won  103 - 98  </t>
  </si>
  <si>
    <t>Won  118 - 68  </t>
  </si>
  <si>
    <t>Golden State Warriors  </t>
  </si>
  <si>
    <t>Won  112 - 109  </t>
  </si>
  <si>
    <t>@ Memphis Grizzlies  </t>
  </si>
  <si>
    <t>Lost  88 - 98  </t>
  </si>
  <si>
    <t>Brooklyn Nets  </t>
  </si>
  <si>
    <t>Won  119 - 113  </t>
  </si>
  <si>
    <t>Boston Celtics  </t>
  </si>
  <si>
    <t>Won  113 - 104  </t>
  </si>
  <si>
    <t>@ Houston Rockets  </t>
  </si>
  <si>
    <t>Won  128 - 108  </t>
  </si>
  <si>
    <t>Lost  103 - 114  </t>
  </si>
  <si>
    <t>Los Angeles Clippers  </t>
  </si>
  <si>
    <t>Won  114 - 110  </t>
  </si>
  <si>
    <t>Win  /  Push  </t>
  </si>
  <si>
    <t>Portland Trail Blazers  </t>
  </si>
  <si>
    <t>Won  111 - 102  </t>
  </si>
  <si>
    <t>@ New Orleans Pelicans  </t>
  </si>
  <si>
    <t>Lost  106 - 132  </t>
  </si>
  <si>
    <t>Houston Rockets  </t>
  </si>
  <si>
    <t>Won  107 - 104  </t>
  </si>
  <si>
    <t>Orlando Magic  </t>
  </si>
  <si>
    <t>Won  101 - 76  </t>
  </si>
  <si>
    <t>Atlanta Hawks  </t>
  </si>
  <si>
    <t>Won  114 - 107  </t>
  </si>
  <si>
    <t>Lost  89 - 99  </t>
  </si>
  <si>
    <t>Sacramento Kings  </t>
  </si>
  <si>
    <t>Lost  113 - 120  </t>
  </si>
  <si>
    <t>@ Denver Nuggets  </t>
  </si>
  <si>
    <t>Lost  118 - 126  </t>
  </si>
  <si>
    <t>@ Los Angeles Clippers  </t>
  </si>
  <si>
    <t>Lost  121 - 125  </t>
  </si>
  <si>
    <t>@ Golden State Warriors  </t>
  </si>
  <si>
    <t>Lost  116 - 120  </t>
  </si>
  <si>
    <t>@ Portland Trail Blazers  </t>
  </si>
  <si>
    <t>Lost  118 - 121  </t>
  </si>
  <si>
    <t>New Orleans Pelicans  </t>
  </si>
  <si>
    <t>Won  122 - 119  </t>
  </si>
  <si>
    <t>Lost  112 - 114  </t>
  </si>
  <si>
    <t>Won  105 - 103  </t>
  </si>
  <si>
    <t>@ Oklahoma City Thunder  </t>
  </si>
  <si>
    <t>Lost  102 - 122  </t>
  </si>
  <si>
    <t>Loss  /  Push  </t>
  </si>
  <si>
    <t>@ Charlotte Hornets  </t>
  </si>
  <si>
    <t>Won  122 - 84  </t>
  </si>
  <si>
    <t>@ Boston Celtics  </t>
  </si>
  <si>
    <t>Lost  93 - 114  </t>
  </si>
  <si>
    <t>@ Philadelphia 76ers  </t>
  </si>
  <si>
    <t>Lost  100 - 106  </t>
  </si>
  <si>
    <t>Los Angeles Lakers  </t>
  </si>
  <si>
    <t>Lost  97 - 107  </t>
  </si>
  <si>
    <t>Phoenix Suns  </t>
  </si>
  <si>
    <t>Won  104 - 94  </t>
  </si>
  <si>
    <t>@ Minnesota Timberwolves  </t>
  </si>
  <si>
    <t>Won  119 - 115  </t>
  </si>
  <si>
    <t>Lost  114 - 119  </t>
  </si>
  <si>
    <t>San Antonio Spurs  </t>
  </si>
  <si>
    <t>Lost  101 - 105  </t>
  </si>
  <si>
    <t>Date</t>
  </si>
  <si>
    <t>Opponent</t>
  </si>
  <si>
    <t>Closing Line</t>
  </si>
  <si>
    <t>Total</t>
  </si>
  <si>
    <t>Result</t>
  </si>
  <si>
    <t>ATS</t>
  </si>
  <si>
    <t>Status</t>
  </si>
  <si>
    <t>Overall Game</t>
  </si>
  <si>
    <t>Spread</t>
  </si>
  <si>
    <t>Counts</t>
  </si>
  <si>
    <t>/44</t>
  </si>
  <si>
    <t>Over?</t>
  </si>
  <si>
    <t>Counts of Winning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</si>
</sst>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6" fontId="3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/>
    <xf numFmtId="49" fontId="5" fillId="0" borderId="0" xfId="2" applyNumberFormat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egasinsider.com/nba/teams/team-page.cfm/team/bulls" TargetMode="External"/><Relationship Id="rId18" Type="http://schemas.openxmlformats.org/officeDocument/2006/relationships/hyperlink" Target="http://www.vegasinsider.com/nba/teams/team-page.cfm/team/celtics" TargetMode="External"/><Relationship Id="rId26" Type="http://schemas.openxmlformats.org/officeDocument/2006/relationships/hyperlink" Target="http://www.vegasinsider.com/nba/teams/team-page.cfm/team/hawks" TargetMode="External"/><Relationship Id="rId39" Type="http://schemas.openxmlformats.org/officeDocument/2006/relationships/hyperlink" Target="http://www.vegasinsider.com/nba/teams/team-page.cfm/team/76ers" TargetMode="External"/><Relationship Id="rId21" Type="http://schemas.openxmlformats.org/officeDocument/2006/relationships/hyperlink" Target="http://www.vegasinsider.com/nba/teams/team-page.cfm/team/clippers" TargetMode="External"/><Relationship Id="rId34" Type="http://schemas.openxmlformats.org/officeDocument/2006/relationships/hyperlink" Target="http://www.vegasinsider.com/nba/teams/team-page.cfm/team/pelicans" TargetMode="External"/><Relationship Id="rId42" Type="http://schemas.openxmlformats.org/officeDocument/2006/relationships/hyperlink" Target="http://www.vegasinsider.com/nba/teams/team-page.cfm/team/timberwolves" TargetMode="External"/><Relationship Id="rId7" Type="http://schemas.openxmlformats.org/officeDocument/2006/relationships/hyperlink" Target="http://www.vegasinsider.com/nba/teams/team-page.cfm/team/spurs" TargetMode="External"/><Relationship Id="rId2" Type="http://schemas.openxmlformats.org/officeDocument/2006/relationships/hyperlink" Target="http://www.vegasinsider.com/nba/teams/team-page.cfm/team/timberwolves" TargetMode="External"/><Relationship Id="rId16" Type="http://schemas.openxmlformats.org/officeDocument/2006/relationships/hyperlink" Target="http://www.vegasinsider.com/nba/teams/team-page.cfm/team/grizzlies" TargetMode="External"/><Relationship Id="rId20" Type="http://schemas.openxmlformats.org/officeDocument/2006/relationships/hyperlink" Target="http://www.vegasinsider.com/nba/teams/team-page.cfm/team/lakers" TargetMode="External"/><Relationship Id="rId29" Type="http://schemas.openxmlformats.org/officeDocument/2006/relationships/hyperlink" Target="http://www.vegasinsider.com/nba/teams/team-page.cfm/team/nuggets" TargetMode="External"/><Relationship Id="rId41" Type="http://schemas.openxmlformats.org/officeDocument/2006/relationships/hyperlink" Target="http://www.vegasinsider.com/nba/teams/team-page.cfm/team/suns" TargetMode="External"/><Relationship Id="rId1" Type="http://schemas.openxmlformats.org/officeDocument/2006/relationships/hyperlink" Target="http://www.vegasinsider.com/nba/teams/team-page.cfm/team/suns" TargetMode="External"/><Relationship Id="rId6" Type="http://schemas.openxmlformats.org/officeDocument/2006/relationships/hyperlink" Target="http://www.vegasinsider.com/nba/teams/team-page.cfm/team/jazz" TargetMode="External"/><Relationship Id="rId11" Type="http://schemas.openxmlformats.org/officeDocument/2006/relationships/hyperlink" Target="http://www.vegasinsider.com/nba/teams/team-page.cfm/team/jazz" TargetMode="External"/><Relationship Id="rId24" Type="http://schemas.openxmlformats.org/officeDocument/2006/relationships/hyperlink" Target="http://www.vegasinsider.com/nba/teams/team-page.cfm/team/rockets" TargetMode="External"/><Relationship Id="rId32" Type="http://schemas.openxmlformats.org/officeDocument/2006/relationships/hyperlink" Target="http://www.vegasinsider.com/nba/teams/team-page.cfm/team/trail-blazers" TargetMode="External"/><Relationship Id="rId37" Type="http://schemas.openxmlformats.org/officeDocument/2006/relationships/hyperlink" Target="http://www.vegasinsider.com/nba/teams/team-page.cfm/team/hornets" TargetMode="External"/><Relationship Id="rId40" Type="http://schemas.openxmlformats.org/officeDocument/2006/relationships/hyperlink" Target="http://www.vegasinsider.com/nba/teams/team-page.cfm/team/lakers" TargetMode="External"/><Relationship Id="rId5" Type="http://schemas.openxmlformats.org/officeDocument/2006/relationships/hyperlink" Target="http://www.vegasinsider.com/nba/teams/team-page.cfm/team/raptors" TargetMode="External"/><Relationship Id="rId15" Type="http://schemas.openxmlformats.org/officeDocument/2006/relationships/hyperlink" Target="http://www.vegasinsider.com/nba/teams/team-page.cfm/team/warriors" TargetMode="External"/><Relationship Id="rId23" Type="http://schemas.openxmlformats.org/officeDocument/2006/relationships/hyperlink" Target="http://www.vegasinsider.com/nba/teams/team-page.cfm/team/pelicans" TargetMode="External"/><Relationship Id="rId28" Type="http://schemas.openxmlformats.org/officeDocument/2006/relationships/hyperlink" Target="http://www.vegasinsider.com/nba/teams/team-page.cfm/team/kings" TargetMode="External"/><Relationship Id="rId36" Type="http://schemas.openxmlformats.org/officeDocument/2006/relationships/hyperlink" Target="http://www.vegasinsider.com/nba/teams/team-page.cfm/team/thunder" TargetMode="External"/><Relationship Id="rId10" Type="http://schemas.openxmlformats.org/officeDocument/2006/relationships/hyperlink" Target="http://www.vegasinsider.com/nba/teams/team-page.cfm/team/wizards" TargetMode="External"/><Relationship Id="rId19" Type="http://schemas.openxmlformats.org/officeDocument/2006/relationships/hyperlink" Target="http://www.vegasinsider.com/nba/teams/team-page.cfm/team/rockets" TargetMode="External"/><Relationship Id="rId31" Type="http://schemas.openxmlformats.org/officeDocument/2006/relationships/hyperlink" Target="http://www.vegasinsider.com/nba/teams/team-page.cfm/team/warriors" TargetMode="External"/><Relationship Id="rId44" Type="http://schemas.openxmlformats.org/officeDocument/2006/relationships/hyperlink" Target="http://www.vegasinsider.com/nba/teams/team-page.cfm/team/spurs" TargetMode="External"/><Relationship Id="rId4" Type="http://schemas.openxmlformats.org/officeDocument/2006/relationships/hyperlink" Target="http://www.vegasinsider.com/nba/teams/team-page.cfm/team/hawks" TargetMode="External"/><Relationship Id="rId9" Type="http://schemas.openxmlformats.org/officeDocument/2006/relationships/hyperlink" Target="http://www.vegasinsider.com/nba/teams/team-page.cfm/team/knicks" TargetMode="External"/><Relationship Id="rId14" Type="http://schemas.openxmlformats.org/officeDocument/2006/relationships/hyperlink" Target="http://www.vegasinsider.com/nba/teams/team-page.cfm/team/jazz" TargetMode="External"/><Relationship Id="rId22" Type="http://schemas.openxmlformats.org/officeDocument/2006/relationships/hyperlink" Target="http://www.vegasinsider.com/nba/teams/team-page.cfm/team/trail-blazers" TargetMode="External"/><Relationship Id="rId27" Type="http://schemas.openxmlformats.org/officeDocument/2006/relationships/hyperlink" Target="http://www.vegasinsider.com/nba/teams/team-page.cfm/team/suns" TargetMode="External"/><Relationship Id="rId30" Type="http://schemas.openxmlformats.org/officeDocument/2006/relationships/hyperlink" Target="http://www.vegasinsider.com/nba/teams/team-page.cfm/team/clippers" TargetMode="External"/><Relationship Id="rId35" Type="http://schemas.openxmlformats.org/officeDocument/2006/relationships/hyperlink" Target="http://www.vegasinsider.com/nba/teams/team-page.cfm/team/thunder" TargetMode="External"/><Relationship Id="rId43" Type="http://schemas.openxmlformats.org/officeDocument/2006/relationships/hyperlink" Target="http://www.vegasinsider.com/nba/teams/team-page.cfm/team/warriors" TargetMode="External"/><Relationship Id="rId8" Type="http://schemas.openxmlformats.org/officeDocument/2006/relationships/hyperlink" Target="http://www.vegasinsider.com/nba/teams/team-page.cfm/team/lakers" TargetMode="External"/><Relationship Id="rId3" Type="http://schemas.openxmlformats.org/officeDocument/2006/relationships/hyperlink" Target="http://www.vegasinsider.com/nba/teams/team-page.cfm/team/bulls" TargetMode="External"/><Relationship Id="rId12" Type="http://schemas.openxmlformats.org/officeDocument/2006/relationships/hyperlink" Target="http://www.vegasinsider.com/nba/teams/team-page.cfm/team/thunder" TargetMode="External"/><Relationship Id="rId17" Type="http://schemas.openxmlformats.org/officeDocument/2006/relationships/hyperlink" Target="http://www.vegasinsider.com/nba/teams/team-page.cfm/team/nets" TargetMode="External"/><Relationship Id="rId25" Type="http://schemas.openxmlformats.org/officeDocument/2006/relationships/hyperlink" Target="http://www.vegasinsider.com/nba/teams/team-page.cfm/team/magic" TargetMode="External"/><Relationship Id="rId33" Type="http://schemas.openxmlformats.org/officeDocument/2006/relationships/hyperlink" Target="http://www.vegasinsider.com/nba/teams/team-page.cfm/team/pelicans" TargetMode="External"/><Relationship Id="rId38" Type="http://schemas.openxmlformats.org/officeDocument/2006/relationships/hyperlink" Target="http://www.vegasinsider.com/nba/teams/team-page.cfm/team/cel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648-D097-ED41-B1BB-F769362324BB}">
  <dimension ref="A1:J48"/>
  <sheetViews>
    <sheetView tabSelected="1" topLeftCell="D1" zoomScale="150" zoomScaleNormal="150" workbookViewId="0">
      <pane ySplit="1" topLeftCell="A2" activePane="bottomLeft" state="frozen"/>
      <selection pane="bottomLeft" activeCell="H3" sqref="H3"/>
    </sheetView>
  </sheetViews>
  <sheetFormatPr baseColWidth="10" defaultRowHeight="16" x14ac:dyDescent="0.2"/>
  <cols>
    <col min="1" max="1" width="11.5" customWidth="1"/>
    <col min="2" max="2" width="25.1640625" bestFit="1" customWidth="1"/>
    <col min="3" max="3" width="13.6640625" customWidth="1"/>
    <col min="4" max="4" width="18.5" style="6" customWidth="1"/>
    <col min="5" max="5" width="27.83203125" style="6" customWidth="1"/>
    <col min="6" max="6" width="18" bestFit="1" customWidth="1"/>
    <col min="8" max="8" width="14" customWidth="1"/>
  </cols>
  <sheetData>
    <row r="1" spans="1:10" x14ac:dyDescent="0.2">
      <c r="A1" s="2" t="s">
        <v>88</v>
      </c>
      <c r="B1" s="7" t="s">
        <v>89</v>
      </c>
      <c r="C1" s="2" t="s">
        <v>90</v>
      </c>
      <c r="D1" s="4" t="s">
        <v>91</v>
      </c>
      <c r="E1" s="4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99</v>
      </c>
    </row>
    <row r="2" spans="1:10" x14ac:dyDescent="0.2">
      <c r="A2" s="1">
        <v>43755</v>
      </c>
      <c r="B2" s="8" t="s">
        <v>0</v>
      </c>
      <c r="C2" s="3">
        <v>-2.5</v>
      </c>
      <c r="D2" s="5">
        <v>213</v>
      </c>
      <c r="E2" s="5" t="s">
        <v>1</v>
      </c>
      <c r="F2" s="3" t="s">
        <v>2</v>
      </c>
      <c r="G2" t="str">
        <f>IF(C2 &lt; 0, "Favorite", "Dog")</f>
        <v>Favorite</v>
      </c>
      <c r="H2" t="str">
        <f>IF(ISNUMBER(SEARCH("Lost",E2)),"Lost","Won")</f>
        <v>Lost</v>
      </c>
      <c r="I2" t="str">
        <f t="shared" ref="I2:I45" si="0">IF(ISNUMBER(SEARCH("Loss",F2)),"Loss","Win")</f>
        <v>Loss</v>
      </c>
      <c r="J2" t="str">
        <f>IF(ISNUMBER(SEARCH("Over",F2)),"Over","Under")</f>
        <v>Over</v>
      </c>
    </row>
    <row r="3" spans="1:10" x14ac:dyDescent="0.2">
      <c r="A3" s="1">
        <v>43758</v>
      </c>
      <c r="B3" s="8" t="s">
        <v>3</v>
      </c>
      <c r="C3" s="3">
        <v>-1.5</v>
      </c>
      <c r="D3" s="5">
        <v>220</v>
      </c>
      <c r="E3" s="5" t="s">
        <v>4</v>
      </c>
      <c r="F3" s="3" t="s">
        <v>5</v>
      </c>
      <c r="G3" t="str">
        <f t="shared" ref="G3:G45" si="1">IF(C3 &lt; 0, "Favorite", "Dog")</f>
        <v>Favorite</v>
      </c>
      <c r="H3" t="str">
        <f>IF(ISNUMBER(SEARCH("Lost",E3)),"Lost","Won")</f>
        <v>Won</v>
      </c>
      <c r="I3" t="str">
        <f t="shared" si="0"/>
        <v>Win</v>
      </c>
      <c r="J3" t="str">
        <f>IF(ISNUMBER(SEARCH("Over",F3)),"Over","Under")</f>
        <v>Over</v>
      </c>
    </row>
    <row r="4" spans="1:10" x14ac:dyDescent="0.2">
      <c r="A4" s="1">
        <v>43760</v>
      </c>
      <c r="B4" s="8" t="s">
        <v>6</v>
      </c>
      <c r="C4" s="3">
        <v>-5</v>
      </c>
      <c r="D4" s="5">
        <v>229</v>
      </c>
      <c r="E4" s="5" t="s">
        <v>7</v>
      </c>
      <c r="F4" s="3" t="s">
        <v>8</v>
      </c>
      <c r="G4" t="str">
        <f t="shared" si="1"/>
        <v>Favorite</v>
      </c>
      <c r="H4" t="str">
        <f>IF(ISNUMBER(SEARCH("Lost",E4)),"Lost","Won")</f>
        <v>Won</v>
      </c>
      <c r="I4" t="str">
        <f t="shared" si="0"/>
        <v>Win</v>
      </c>
      <c r="J4" t="str">
        <f t="shared" ref="J4:J45" si="2">IF(ISNUMBER(SEARCH("Over",F4)),"Over","Under")</f>
        <v>Under</v>
      </c>
    </row>
    <row r="5" spans="1:10" x14ac:dyDescent="0.2">
      <c r="A5" s="1">
        <v>43762</v>
      </c>
      <c r="B5" s="8" t="s">
        <v>9</v>
      </c>
      <c r="C5" s="3">
        <v>-2</v>
      </c>
      <c r="D5" s="5">
        <v>235.5</v>
      </c>
      <c r="E5" s="5" t="s">
        <v>10</v>
      </c>
      <c r="F5" s="3" t="s">
        <v>11</v>
      </c>
      <c r="G5" t="str">
        <f t="shared" si="1"/>
        <v>Favorite</v>
      </c>
      <c r="H5" t="str">
        <f>IF(ISNUMBER(SEARCH("Lost",E5)),"Lost","Won")</f>
        <v>Lost</v>
      </c>
      <c r="I5" t="str">
        <f t="shared" si="0"/>
        <v>Loss</v>
      </c>
      <c r="J5" t="str">
        <f t="shared" si="2"/>
        <v>Under</v>
      </c>
    </row>
    <row r="6" spans="1:10" x14ac:dyDescent="0.2">
      <c r="A6" s="1">
        <v>43764</v>
      </c>
      <c r="B6" s="8" t="s">
        <v>12</v>
      </c>
      <c r="C6" s="3">
        <v>11.5</v>
      </c>
      <c r="D6" s="5">
        <v>221.5</v>
      </c>
      <c r="E6" s="5" t="s">
        <v>13</v>
      </c>
      <c r="F6" s="3" t="s">
        <v>5</v>
      </c>
      <c r="G6" t="str">
        <f>IF(C6 &lt; 0, "Favorite", "Dog")</f>
        <v>Dog</v>
      </c>
      <c r="H6" t="str">
        <f>IF(ISNUMBER(SEARCH("Lost",E6)),"Lost","Won")</f>
        <v>Lost</v>
      </c>
      <c r="I6" t="str">
        <f t="shared" si="0"/>
        <v>Win</v>
      </c>
      <c r="J6" t="str">
        <f t="shared" si="2"/>
        <v>Over</v>
      </c>
    </row>
    <row r="7" spans="1:10" x14ac:dyDescent="0.2">
      <c r="A7" s="1">
        <v>43766</v>
      </c>
      <c r="B7" s="8" t="s">
        <v>14</v>
      </c>
      <c r="C7" s="3">
        <v>4.5</v>
      </c>
      <c r="D7" s="5">
        <v>213.5</v>
      </c>
      <c r="E7" s="5" t="s">
        <v>15</v>
      </c>
      <c r="F7" s="3" t="s">
        <v>2</v>
      </c>
      <c r="G7" t="str">
        <f t="shared" si="1"/>
        <v>Dog</v>
      </c>
      <c r="H7" t="str">
        <f>IF(ISNUMBER(SEARCH("Lost",E7)),"Lost","Won")</f>
        <v>Lost</v>
      </c>
      <c r="I7" t="str">
        <f t="shared" si="0"/>
        <v>Loss</v>
      </c>
      <c r="J7" t="str">
        <f t="shared" si="2"/>
        <v>Over</v>
      </c>
    </row>
    <row r="8" spans="1:10" x14ac:dyDescent="0.2">
      <c r="A8" s="1">
        <v>43767</v>
      </c>
      <c r="B8" s="8" t="s">
        <v>16</v>
      </c>
      <c r="C8" s="3">
        <v>7</v>
      </c>
      <c r="D8" s="5">
        <v>214.5</v>
      </c>
      <c r="E8" s="5" t="s">
        <v>17</v>
      </c>
      <c r="F8" s="3" t="s">
        <v>5</v>
      </c>
      <c r="G8" t="str">
        <f t="shared" si="1"/>
        <v>Dog</v>
      </c>
      <c r="H8" t="str">
        <f>IF(ISNUMBER(SEARCH("Lost",E8)),"Lost","Won")</f>
        <v>Lost</v>
      </c>
      <c r="I8" t="str">
        <f t="shared" si="0"/>
        <v>Win</v>
      </c>
      <c r="J8" t="str">
        <f t="shared" si="2"/>
        <v>Over</v>
      </c>
    </row>
    <row r="9" spans="1:10" x14ac:dyDescent="0.2">
      <c r="A9" s="1">
        <v>43769</v>
      </c>
      <c r="B9" s="8" t="s">
        <v>18</v>
      </c>
      <c r="C9" s="3">
        <v>7.5</v>
      </c>
      <c r="D9" s="5">
        <v>234</v>
      </c>
      <c r="E9" s="5" t="s">
        <v>19</v>
      </c>
      <c r="F9" s="3" t="s">
        <v>8</v>
      </c>
      <c r="G9" t="str">
        <f t="shared" si="1"/>
        <v>Dog</v>
      </c>
      <c r="H9" t="str">
        <f>IF(ISNUMBER(SEARCH("Lost",E9)),"Lost","Won")</f>
        <v>Lost</v>
      </c>
      <c r="I9" t="str">
        <f t="shared" si="0"/>
        <v>Win</v>
      </c>
      <c r="J9" t="str">
        <f t="shared" si="2"/>
        <v>Under</v>
      </c>
    </row>
    <row r="10" spans="1:10" x14ac:dyDescent="0.2">
      <c r="A10" s="1">
        <v>43771</v>
      </c>
      <c r="B10" s="8" t="s">
        <v>20</v>
      </c>
      <c r="C10" s="3">
        <v>-5.5</v>
      </c>
      <c r="D10" s="5">
        <v>216.5</v>
      </c>
      <c r="E10" s="5" t="s">
        <v>21</v>
      </c>
      <c r="F10" s="3" t="s">
        <v>2</v>
      </c>
      <c r="G10" t="str">
        <f t="shared" si="1"/>
        <v>Favorite</v>
      </c>
      <c r="H10" t="str">
        <f>IF(ISNUMBER(SEARCH("Lost",E10)),"Lost","Won")</f>
        <v>Lost</v>
      </c>
      <c r="I10" t="str">
        <f t="shared" si="0"/>
        <v>Loss</v>
      </c>
      <c r="J10" t="str">
        <f t="shared" si="2"/>
        <v>Over</v>
      </c>
    </row>
    <row r="11" spans="1:10" x14ac:dyDescent="0.2">
      <c r="A11" s="1">
        <v>43775</v>
      </c>
      <c r="B11" s="8" t="s">
        <v>22</v>
      </c>
      <c r="C11" s="3">
        <v>1.5</v>
      </c>
      <c r="D11" s="5">
        <v>228</v>
      </c>
      <c r="E11" s="5" t="s">
        <v>23</v>
      </c>
      <c r="F11" s="3" t="s">
        <v>8</v>
      </c>
      <c r="G11" t="str">
        <f t="shared" si="1"/>
        <v>Dog</v>
      </c>
      <c r="H11" t="str">
        <f>IF(ISNUMBER(SEARCH("Lost",E11)),"Lost","Won")</f>
        <v>Won</v>
      </c>
      <c r="I11" t="str">
        <f t="shared" si="0"/>
        <v>Win</v>
      </c>
      <c r="J11" t="str">
        <f t="shared" si="2"/>
        <v>Under</v>
      </c>
    </row>
    <row r="12" spans="1:10" x14ac:dyDescent="0.2">
      <c r="A12" s="1">
        <v>43776</v>
      </c>
      <c r="B12" s="8" t="s">
        <v>24</v>
      </c>
      <c r="C12" s="3">
        <v>9.5</v>
      </c>
      <c r="D12" s="5">
        <v>213.5</v>
      </c>
      <c r="E12" s="5" t="s">
        <v>25</v>
      </c>
      <c r="F12" s="3" t="s">
        <v>2</v>
      </c>
      <c r="G12" t="str">
        <f t="shared" si="1"/>
        <v>Dog</v>
      </c>
      <c r="H12" t="str">
        <f>IF(ISNUMBER(SEARCH("Lost",E12)),"Lost","Won")</f>
        <v>Lost</v>
      </c>
      <c r="I12" t="str">
        <f t="shared" si="0"/>
        <v>Loss</v>
      </c>
      <c r="J12" t="str">
        <f t="shared" si="2"/>
        <v>Over</v>
      </c>
    </row>
    <row r="13" spans="1:10" x14ac:dyDescent="0.2">
      <c r="A13" s="1">
        <v>43779</v>
      </c>
      <c r="B13" s="8" t="s">
        <v>26</v>
      </c>
      <c r="C13" s="3">
        <v>-1.5</v>
      </c>
      <c r="D13" s="5">
        <v>214.5</v>
      </c>
      <c r="E13" s="5" t="s">
        <v>27</v>
      </c>
      <c r="F13" s="3" t="s">
        <v>8</v>
      </c>
      <c r="G13" t="str">
        <f t="shared" si="1"/>
        <v>Favorite</v>
      </c>
      <c r="H13" t="str">
        <f>IF(ISNUMBER(SEARCH("Lost",E13)),"Lost","Won")</f>
        <v>Won</v>
      </c>
      <c r="I13" t="str">
        <f t="shared" si="0"/>
        <v>Win</v>
      </c>
      <c r="J13" t="str">
        <f t="shared" si="2"/>
        <v>Under</v>
      </c>
    </row>
    <row r="14" spans="1:10" x14ac:dyDescent="0.2">
      <c r="A14" s="1">
        <v>43781</v>
      </c>
      <c r="B14" s="8" t="s">
        <v>28</v>
      </c>
      <c r="C14" s="3">
        <v>-2.5</v>
      </c>
      <c r="D14" s="5">
        <v>215.5</v>
      </c>
      <c r="E14" s="5" t="s">
        <v>29</v>
      </c>
      <c r="F14" s="3" t="s">
        <v>8</v>
      </c>
      <c r="G14" t="str">
        <f t="shared" si="1"/>
        <v>Favorite</v>
      </c>
      <c r="H14" t="str">
        <f>IF(ISNUMBER(SEARCH("Lost",E14)),"Lost","Won")</f>
        <v>Won</v>
      </c>
      <c r="I14" t="str">
        <f t="shared" si="0"/>
        <v>Win</v>
      </c>
      <c r="J14" t="str">
        <f t="shared" si="2"/>
        <v>Under</v>
      </c>
    </row>
    <row r="15" spans="1:10" x14ac:dyDescent="0.2">
      <c r="A15" s="1">
        <v>43783</v>
      </c>
      <c r="B15" s="8" t="s">
        <v>14</v>
      </c>
      <c r="C15" s="3">
        <v>5</v>
      </c>
      <c r="D15" s="5">
        <v>212</v>
      </c>
      <c r="E15" s="5" t="s">
        <v>30</v>
      </c>
      <c r="F15" s="3" t="s">
        <v>8</v>
      </c>
      <c r="G15" t="str">
        <f t="shared" si="1"/>
        <v>Dog</v>
      </c>
      <c r="H15" t="str">
        <f>IF(ISNUMBER(SEARCH("Lost",E15)),"Lost","Won")</f>
        <v>Won</v>
      </c>
      <c r="I15" t="str">
        <f t="shared" si="0"/>
        <v>Win</v>
      </c>
      <c r="J15" t="str">
        <f t="shared" si="2"/>
        <v>Under</v>
      </c>
    </row>
    <row r="16" spans="1:10" x14ac:dyDescent="0.2">
      <c r="A16" s="1">
        <v>43786</v>
      </c>
      <c r="B16" s="8" t="s">
        <v>31</v>
      </c>
      <c r="C16" s="3">
        <v>2</v>
      </c>
      <c r="D16" s="5">
        <v>215.5</v>
      </c>
      <c r="E16" s="5" t="s">
        <v>32</v>
      </c>
      <c r="F16" s="3" t="s">
        <v>5</v>
      </c>
      <c r="G16" t="str">
        <f t="shared" si="1"/>
        <v>Dog</v>
      </c>
      <c r="H16" t="str">
        <f>IF(ISNUMBER(SEARCH("Lost",E16)),"Lost","Won")</f>
        <v>Won</v>
      </c>
      <c r="I16" t="str">
        <f t="shared" si="0"/>
        <v>Win</v>
      </c>
      <c r="J16" t="str">
        <f t="shared" si="2"/>
        <v>Over</v>
      </c>
    </row>
    <row r="17" spans="1:10" x14ac:dyDescent="0.2">
      <c r="A17" s="1">
        <v>43788</v>
      </c>
      <c r="B17" s="8" t="s">
        <v>33</v>
      </c>
      <c r="C17" s="3">
        <v>3</v>
      </c>
      <c r="D17" s="5">
        <v>200.5</v>
      </c>
      <c r="E17" s="5" t="s">
        <v>34</v>
      </c>
      <c r="F17" s="3" t="s">
        <v>11</v>
      </c>
      <c r="G17" t="str">
        <f t="shared" si="1"/>
        <v>Dog</v>
      </c>
      <c r="H17" t="str">
        <f>IF(ISNUMBER(SEARCH("Lost",E17)),"Lost","Won")</f>
        <v>Lost</v>
      </c>
      <c r="I17" t="str">
        <f t="shared" si="0"/>
        <v>Loss</v>
      </c>
      <c r="J17" t="str">
        <f t="shared" si="2"/>
        <v>Under</v>
      </c>
    </row>
    <row r="18" spans="1:10" x14ac:dyDescent="0.2">
      <c r="A18" s="1">
        <v>43790</v>
      </c>
      <c r="B18" s="8" t="s">
        <v>35</v>
      </c>
      <c r="C18" s="3">
        <v>-5.5</v>
      </c>
      <c r="D18" s="5">
        <v>215</v>
      </c>
      <c r="E18" s="5" t="s">
        <v>36</v>
      </c>
      <c r="F18" s="3" t="s">
        <v>5</v>
      </c>
      <c r="G18" t="str">
        <f t="shared" si="1"/>
        <v>Favorite</v>
      </c>
      <c r="H18" t="str">
        <f>IF(ISNUMBER(SEARCH("Lost",E18)),"Lost","Won")</f>
        <v>Won</v>
      </c>
      <c r="I18" t="str">
        <f t="shared" si="0"/>
        <v>Win</v>
      </c>
      <c r="J18" t="str">
        <f t="shared" si="2"/>
        <v>Over</v>
      </c>
    </row>
    <row r="19" spans="1:10" x14ac:dyDescent="0.2">
      <c r="A19" s="1">
        <v>43793</v>
      </c>
      <c r="B19" s="8" t="s">
        <v>37</v>
      </c>
      <c r="C19" s="3">
        <v>2.5</v>
      </c>
      <c r="D19" s="5">
        <v>213</v>
      </c>
      <c r="E19" s="5" t="s">
        <v>38</v>
      </c>
      <c r="F19" s="3" t="s">
        <v>5</v>
      </c>
      <c r="G19" t="str">
        <f t="shared" si="1"/>
        <v>Dog</v>
      </c>
      <c r="H19" t="str">
        <f>IF(ISNUMBER(SEARCH("Lost",E19)),"Lost","Won")</f>
        <v>Won</v>
      </c>
      <c r="I19" t="str">
        <f t="shared" si="0"/>
        <v>Win</v>
      </c>
      <c r="J19" t="str">
        <f t="shared" si="2"/>
        <v>Over</v>
      </c>
    </row>
    <row r="20" spans="1:10" x14ac:dyDescent="0.2">
      <c r="A20" s="1">
        <v>43797</v>
      </c>
      <c r="B20" s="8" t="s">
        <v>39</v>
      </c>
      <c r="C20" s="3">
        <v>5.5</v>
      </c>
      <c r="D20" s="5">
        <v>217</v>
      </c>
      <c r="E20" s="5" t="s">
        <v>40</v>
      </c>
      <c r="F20" s="3" t="s">
        <v>5</v>
      </c>
      <c r="G20" t="str">
        <f t="shared" si="1"/>
        <v>Dog</v>
      </c>
      <c r="H20" t="str">
        <f>IF(ISNUMBER(SEARCH("Lost",E20)),"Lost","Won")</f>
        <v>Won</v>
      </c>
      <c r="I20" t="str">
        <f t="shared" si="0"/>
        <v>Win</v>
      </c>
      <c r="J20" t="str">
        <f t="shared" si="2"/>
        <v>Over</v>
      </c>
    </row>
    <row r="21" spans="1:10" x14ac:dyDescent="0.2">
      <c r="A21" s="1">
        <v>43799</v>
      </c>
      <c r="B21" s="8" t="s">
        <v>18</v>
      </c>
      <c r="C21" s="3">
        <v>4</v>
      </c>
      <c r="D21" s="5">
        <v>223</v>
      </c>
      <c r="E21" s="5" t="s">
        <v>41</v>
      </c>
      <c r="F21" s="3" t="s">
        <v>11</v>
      </c>
      <c r="G21" t="str">
        <f t="shared" si="1"/>
        <v>Dog</v>
      </c>
      <c r="H21" t="str">
        <f>IF(ISNUMBER(SEARCH("Lost",E21)),"Lost","Won")</f>
        <v>Lost</v>
      </c>
      <c r="I21" t="str">
        <f t="shared" si="0"/>
        <v>Loss</v>
      </c>
      <c r="J21" t="str">
        <f t="shared" si="2"/>
        <v>Under</v>
      </c>
    </row>
    <row r="22" spans="1:10" x14ac:dyDescent="0.2">
      <c r="A22" s="1">
        <v>43801</v>
      </c>
      <c r="B22" s="8" t="s">
        <v>42</v>
      </c>
      <c r="C22" s="3">
        <v>3.5</v>
      </c>
      <c r="D22" s="5">
        <v>224</v>
      </c>
      <c r="E22" s="5" t="s">
        <v>43</v>
      </c>
      <c r="F22" s="3" t="s">
        <v>44</v>
      </c>
      <c r="G22" t="str">
        <f t="shared" si="1"/>
        <v>Dog</v>
      </c>
      <c r="H22" t="str">
        <f>IF(ISNUMBER(SEARCH("Lost",E22)),"Lost","Won")</f>
        <v>Won</v>
      </c>
      <c r="I22" t="str">
        <f t="shared" si="0"/>
        <v>Win</v>
      </c>
      <c r="J22" t="str">
        <f t="shared" si="2"/>
        <v>Under</v>
      </c>
    </row>
    <row r="23" spans="1:10" x14ac:dyDescent="0.2">
      <c r="A23" s="1">
        <v>43803</v>
      </c>
      <c r="B23" s="8" t="s">
        <v>45</v>
      </c>
      <c r="C23" s="3">
        <v>-1.5</v>
      </c>
      <c r="D23" s="5">
        <v>217</v>
      </c>
      <c r="E23" s="5" t="s">
        <v>46</v>
      </c>
      <c r="F23" s="3" t="s">
        <v>8</v>
      </c>
      <c r="G23" t="str">
        <f t="shared" si="1"/>
        <v>Favorite</v>
      </c>
      <c r="H23" t="str">
        <f>IF(ISNUMBER(SEARCH("Lost",E23)),"Lost","Won")</f>
        <v>Won</v>
      </c>
      <c r="I23" t="str">
        <f t="shared" si="0"/>
        <v>Win</v>
      </c>
      <c r="J23" t="str">
        <f t="shared" si="2"/>
        <v>Under</v>
      </c>
    </row>
    <row r="24" spans="1:10" x14ac:dyDescent="0.2">
      <c r="A24" s="1">
        <v>43804</v>
      </c>
      <c r="B24" s="8" t="s">
        <v>47</v>
      </c>
      <c r="C24" s="3">
        <v>5.5</v>
      </c>
      <c r="D24" s="5">
        <v>226.5</v>
      </c>
      <c r="E24" s="5" t="s">
        <v>48</v>
      </c>
      <c r="F24" s="3" t="s">
        <v>2</v>
      </c>
      <c r="G24" t="str">
        <f t="shared" si="1"/>
        <v>Dog</v>
      </c>
      <c r="H24" t="str">
        <f>IF(ISNUMBER(SEARCH("Lost",E24)),"Lost","Won")</f>
        <v>Lost</v>
      </c>
      <c r="I24" t="str">
        <f t="shared" si="0"/>
        <v>Loss</v>
      </c>
      <c r="J24" t="str">
        <f t="shared" si="2"/>
        <v>Over</v>
      </c>
    </row>
    <row r="25" spans="1:10" x14ac:dyDescent="0.2">
      <c r="A25" s="1">
        <v>43807</v>
      </c>
      <c r="B25" s="8" t="s">
        <v>49</v>
      </c>
      <c r="C25" s="3">
        <v>3.5</v>
      </c>
      <c r="D25" s="5">
        <v>219</v>
      </c>
      <c r="E25" s="5" t="s">
        <v>50</v>
      </c>
      <c r="F25" s="3" t="s">
        <v>8</v>
      </c>
      <c r="G25" t="str">
        <f t="shared" si="1"/>
        <v>Dog</v>
      </c>
      <c r="H25" t="str">
        <f>IF(ISNUMBER(SEARCH("Lost",E25)),"Lost","Won")</f>
        <v>Won</v>
      </c>
      <c r="I25" t="str">
        <f t="shared" si="0"/>
        <v>Win</v>
      </c>
      <c r="J25" t="str">
        <f t="shared" si="2"/>
        <v>Under</v>
      </c>
    </row>
    <row r="26" spans="1:10" x14ac:dyDescent="0.2">
      <c r="A26" s="1">
        <v>43809</v>
      </c>
      <c r="B26" s="8" t="s">
        <v>51</v>
      </c>
      <c r="C26" s="3">
        <v>-4.5</v>
      </c>
      <c r="D26" s="5">
        <v>210.5</v>
      </c>
      <c r="E26" s="5" t="s">
        <v>52</v>
      </c>
      <c r="F26" s="3" t="s">
        <v>8</v>
      </c>
      <c r="G26" t="str">
        <f t="shared" si="1"/>
        <v>Favorite</v>
      </c>
      <c r="H26" t="str">
        <f>IF(ISNUMBER(SEARCH("Lost",E26)),"Lost","Won")</f>
        <v>Won</v>
      </c>
      <c r="I26" t="str">
        <f t="shared" si="0"/>
        <v>Win</v>
      </c>
      <c r="J26" t="str">
        <f t="shared" si="2"/>
        <v>Under</v>
      </c>
    </row>
    <row r="27" spans="1:10" x14ac:dyDescent="0.2">
      <c r="A27" s="1">
        <v>43811</v>
      </c>
      <c r="B27" s="8" t="s">
        <v>53</v>
      </c>
      <c r="C27" s="3">
        <v>-9.5</v>
      </c>
      <c r="D27" s="5">
        <v>226</v>
      </c>
      <c r="E27" s="5" t="s">
        <v>54</v>
      </c>
      <c r="F27" s="3" t="s">
        <v>11</v>
      </c>
      <c r="G27" t="str">
        <f t="shared" si="1"/>
        <v>Favorite</v>
      </c>
      <c r="H27" t="str">
        <f>IF(ISNUMBER(SEARCH("Lost",E27)),"Lost","Won")</f>
        <v>Won</v>
      </c>
      <c r="I27" t="str">
        <f t="shared" si="0"/>
        <v>Loss</v>
      </c>
      <c r="J27" t="str">
        <f t="shared" si="2"/>
        <v>Under</v>
      </c>
    </row>
    <row r="28" spans="1:10" x14ac:dyDescent="0.2">
      <c r="A28" s="1">
        <v>43812</v>
      </c>
      <c r="B28" s="8" t="s">
        <v>0</v>
      </c>
      <c r="C28" s="3">
        <v>-6</v>
      </c>
      <c r="D28" s="5">
        <v>210</v>
      </c>
      <c r="E28" s="5" t="s">
        <v>55</v>
      </c>
      <c r="F28" s="3" t="s">
        <v>11</v>
      </c>
      <c r="G28" t="str">
        <f t="shared" si="1"/>
        <v>Favorite</v>
      </c>
      <c r="H28" t="str">
        <f>IF(ISNUMBER(SEARCH("Lost",E28)),"Lost","Won")</f>
        <v>Lost</v>
      </c>
      <c r="I28" t="str">
        <f t="shared" si="0"/>
        <v>Loss</v>
      </c>
      <c r="J28" t="str">
        <f t="shared" si="2"/>
        <v>Under</v>
      </c>
    </row>
    <row r="29" spans="1:10" x14ac:dyDescent="0.2">
      <c r="A29" s="1">
        <v>43815</v>
      </c>
      <c r="B29" s="8" t="s">
        <v>56</v>
      </c>
      <c r="C29" s="3">
        <v>-4.5</v>
      </c>
      <c r="D29" s="5">
        <v>222.5</v>
      </c>
      <c r="E29" s="5" t="s">
        <v>57</v>
      </c>
      <c r="F29" s="3" t="s">
        <v>2</v>
      </c>
      <c r="G29" t="str">
        <f t="shared" si="1"/>
        <v>Favorite</v>
      </c>
      <c r="H29" t="str">
        <f>IF(ISNUMBER(SEARCH("Lost",E29)),"Lost","Won")</f>
        <v>Lost</v>
      </c>
      <c r="I29" t="str">
        <f t="shared" si="0"/>
        <v>Loss</v>
      </c>
      <c r="J29" t="str">
        <f t="shared" si="2"/>
        <v>Over</v>
      </c>
    </row>
    <row r="30" spans="1:10" x14ac:dyDescent="0.2">
      <c r="A30" s="1">
        <v>43817</v>
      </c>
      <c r="B30" s="8" t="s">
        <v>58</v>
      </c>
      <c r="C30" s="3">
        <v>4.5</v>
      </c>
      <c r="D30" s="5">
        <v>208</v>
      </c>
      <c r="E30" s="5" t="s">
        <v>59</v>
      </c>
      <c r="F30" s="3" t="s">
        <v>2</v>
      </c>
      <c r="G30" t="str">
        <f t="shared" si="1"/>
        <v>Dog</v>
      </c>
      <c r="H30" t="str">
        <f>IF(ISNUMBER(SEARCH("Lost",E30)),"Lost","Won")</f>
        <v>Lost</v>
      </c>
      <c r="I30" t="str">
        <f t="shared" si="0"/>
        <v>Loss</v>
      </c>
      <c r="J30" t="str">
        <f t="shared" si="2"/>
        <v>Over</v>
      </c>
    </row>
    <row r="31" spans="1:10" x14ac:dyDescent="0.2">
      <c r="A31" s="1">
        <v>43819</v>
      </c>
      <c r="B31" s="8" t="s">
        <v>60</v>
      </c>
      <c r="C31" s="3">
        <v>3.5</v>
      </c>
      <c r="D31" s="5">
        <v>222.5</v>
      </c>
      <c r="E31" s="5" t="s">
        <v>61</v>
      </c>
      <c r="F31" s="3" t="s">
        <v>2</v>
      </c>
      <c r="G31" t="str">
        <f t="shared" si="1"/>
        <v>Dog</v>
      </c>
      <c r="H31" t="str">
        <f>IF(ISNUMBER(SEARCH("Lost",E31)),"Lost","Won")</f>
        <v>Lost</v>
      </c>
      <c r="I31" t="str">
        <f t="shared" si="0"/>
        <v>Loss</v>
      </c>
      <c r="J31" t="str">
        <f t="shared" si="2"/>
        <v>Over</v>
      </c>
    </row>
    <row r="32" spans="1:10" x14ac:dyDescent="0.2">
      <c r="A32" s="1">
        <v>43821</v>
      </c>
      <c r="B32" s="8" t="s">
        <v>62</v>
      </c>
      <c r="C32" s="3">
        <v>11</v>
      </c>
      <c r="D32" s="5">
        <v>227</v>
      </c>
      <c r="E32" s="5" t="s">
        <v>63</v>
      </c>
      <c r="F32" s="3" t="s">
        <v>5</v>
      </c>
      <c r="G32" t="str">
        <f t="shared" si="1"/>
        <v>Dog</v>
      </c>
      <c r="H32" t="str">
        <f>IF(ISNUMBER(SEARCH("Lost",E32)),"Lost","Won")</f>
        <v>Lost</v>
      </c>
      <c r="I32" t="str">
        <f t="shared" si="0"/>
        <v>Win</v>
      </c>
      <c r="J32" t="str">
        <f t="shared" si="2"/>
        <v>Over</v>
      </c>
    </row>
    <row r="33" spans="1:10" x14ac:dyDescent="0.2">
      <c r="A33" s="1">
        <v>43822</v>
      </c>
      <c r="B33" s="8" t="s">
        <v>64</v>
      </c>
      <c r="C33" s="3">
        <v>7.5</v>
      </c>
      <c r="D33" s="5">
        <v>215.5</v>
      </c>
      <c r="E33" s="5" t="s">
        <v>65</v>
      </c>
      <c r="F33" s="3" t="s">
        <v>5</v>
      </c>
      <c r="G33" t="str">
        <f t="shared" si="1"/>
        <v>Dog</v>
      </c>
      <c r="H33" t="str">
        <f>IF(ISNUMBER(SEARCH("Lost",E33)),"Lost","Won")</f>
        <v>Lost</v>
      </c>
      <c r="I33" t="str">
        <f t="shared" si="0"/>
        <v>Win</v>
      </c>
      <c r="J33" t="str">
        <f t="shared" si="2"/>
        <v>Over</v>
      </c>
    </row>
    <row r="34" spans="1:10" x14ac:dyDescent="0.2">
      <c r="A34" s="1">
        <v>43825</v>
      </c>
      <c r="B34" s="8" t="s">
        <v>66</v>
      </c>
      <c r="C34" s="3">
        <v>-2</v>
      </c>
      <c r="D34" s="5">
        <v>228.5</v>
      </c>
      <c r="E34" s="5" t="s">
        <v>67</v>
      </c>
      <c r="F34" s="3" t="s">
        <v>5</v>
      </c>
      <c r="G34" t="str">
        <f t="shared" si="1"/>
        <v>Favorite</v>
      </c>
      <c r="H34" t="str">
        <f>IF(ISNUMBER(SEARCH("Lost",E34)),"Lost","Won")</f>
        <v>Won</v>
      </c>
      <c r="I34" t="str">
        <f t="shared" si="0"/>
        <v>Win</v>
      </c>
      <c r="J34" t="str">
        <f t="shared" si="2"/>
        <v>Over</v>
      </c>
    </row>
    <row r="35" spans="1:10" x14ac:dyDescent="0.2">
      <c r="A35" s="1">
        <v>43827</v>
      </c>
      <c r="B35" s="8" t="s">
        <v>47</v>
      </c>
      <c r="C35" s="3">
        <v>4</v>
      </c>
      <c r="D35" s="5">
        <v>228.5</v>
      </c>
      <c r="E35" s="5" t="s">
        <v>68</v>
      </c>
      <c r="F35" s="3" t="s">
        <v>8</v>
      </c>
      <c r="G35" t="str">
        <f t="shared" si="1"/>
        <v>Dog</v>
      </c>
      <c r="H35" t="str">
        <f>IF(ISNUMBER(SEARCH("Lost",E35)),"Lost","Won")</f>
        <v>Lost</v>
      </c>
      <c r="I35" t="str">
        <f t="shared" si="0"/>
        <v>Win</v>
      </c>
      <c r="J35" t="str">
        <f t="shared" si="2"/>
        <v>Under</v>
      </c>
    </row>
    <row r="36" spans="1:10" x14ac:dyDescent="0.2">
      <c r="A36" s="1">
        <v>43829</v>
      </c>
      <c r="B36" s="8" t="s">
        <v>26</v>
      </c>
      <c r="C36" s="3">
        <v>2.5</v>
      </c>
      <c r="D36" s="5">
        <v>226</v>
      </c>
      <c r="E36" s="5" t="s">
        <v>69</v>
      </c>
      <c r="F36" s="3" t="s">
        <v>8</v>
      </c>
      <c r="G36" t="str">
        <f t="shared" si="1"/>
        <v>Dog</v>
      </c>
      <c r="H36" t="str">
        <f>IF(ISNUMBER(SEARCH("Lost",E36)),"Lost","Won")</f>
        <v>Won</v>
      </c>
      <c r="I36" t="str">
        <f t="shared" si="0"/>
        <v>Win</v>
      </c>
      <c r="J36" t="str">
        <f t="shared" si="2"/>
        <v>Under</v>
      </c>
    </row>
    <row r="37" spans="1:10" x14ac:dyDescent="0.2">
      <c r="A37" s="1">
        <v>43830</v>
      </c>
      <c r="B37" s="8" t="s">
        <v>70</v>
      </c>
      <c r="C37" s="3">
        <v>7.5</v>
      </c>
      <c r="D37" s="5">
        <v>224</v>
      </c>
      <c r="E37" s="5" t="s">
        <v>71</v>
      </c>
      <c r="F37" s="3" t="s">
        <v>72</v>
      </c>
      <c r="G37" t="str">
        <f t="shared" si="1"/>
        <v>Dog</v>
      </c>
      <c r="H37" t="str">
        <f>IF(ISNUMBER(SEARCH("Lost",E37)),"Lost","Won")</f>
        <v>Lost</v>
      </c>
      <c r="I37" t="str">
        <f t="shared" si="0"/>
        <v>Loss</v>
      </c>
      <c r="J37" t="str">
        <f t="shared" si="2"/>
        <v>Under</v>
      </c>
    </row>
    <row r="38" spans="1:10" x14ac:dyDescent="0.2">
      <c r="A38" s="1">
        <v>43467</v>
      </c>
      <c r="B38" s="8" t="s">
        <v>73</v>
      </c>
      <c r="C38" s="3">
        <v>1.5</v>
      </c>
      <c r="D38" s="5">
        <v>222.5</v>
      </c>
      <c r="E38" s="5" t="s">
        <v>74</v>
      </c>
      <c r="F38" s="3" t="s">
        <v>8</v>
      </c>
      <c r="G38" t="str">
        <f t="shared" si="1"/>
        <v>Dog</v>
      </c>
      <c r="H38" t="str">
        <f>IF(ISNUMBER(SEARCH("Lost",E38)),"Lost","Won")</f>
        <v>Won</v>
      </c>
      <c r="I38" t="str">
        <f t="shared" si="0"/>
        <v>Win</v>
      </c>
      <c r="J38" t="str">
        <f t="shared" si="2"/>
        <v>Under</v>
      </c>
    </row>
    <row r="39" spans="1:10" x14ac:dyDescent="0.2">
      <c r="A39" s="1">
        <v>43469</v>
      </c>
      <c r="B39" s="8" t="s">
        <v>75</v>
      </c>
      <c r="C39" s="3">
        <v>4</v>
      </c>
      <c r="D39" s="5">
        <v>212.5</v>
      </c>
      <c r="E39" s="5" t="s">
        <v>76</v>
      </c>
      <c r="F39" s="3" t="s">
        <v>11</v>
      </c>
      <c r="G39" t="str">
        <f t="shared" si="1"/>
        <v>Dog</v>
      </c>
      <c r="H39" t="str">
        <f>IF(ISNUMBER(SEARCH("Lost",E39)),"Lost","Won")</f>
        <v>Lost</v>
      </c>
      <c r="I39" t="str">
        <f t="shared" si="0"/>
        <v>Loss</v>
      </c>
      <c r="J39" t="str">
        <f t="shared" si="2"/>
        <v>Under</v>
      </c>
    </row>
    <row r="40" spans="1:10" x14ac:dyDescent="0.2">
      <c r="A40" s="1">
        <v>43470</v>
      </c>
      <c r="B40" s="8" t="s">
        <v>77</v>
      </c>
      <c r="C40" s="3">
        <v>6.5</v>
      </c>
      <c r="D40" s="5">
        <v>227</v>
      </c>
      <c r="E40" s="5" t="s">
        <v>78</v>
      </c>
      <c r="F40" s="3" t="s">
        <v>8</v>
      </c>
      <c r="G40" t="str">
        <f t="shared" si="1"/>
        <v>Dog</v>
      </c>
      <c r="H40" t="str">
        <f>IF(ISNUMBER(SEARCH("Lost",E40)),"Lost","Won")</f>
        <v>Lost</v>
      </c>
      <c r="I40" t="str">
        <f t="shared" si="0"/>
        <v>Win</v>
      </c>
      <c r="J40" t="str">
        <f t="shared" si="2"/>
        <v>Under</v>
      </c>
    </row>
    <row r="41" spans="1:10" x14ac:dyDescent="0.2">
      <c r="A41" s="1">
        <v>43472</v>
      </c>
      <c r="B41" s="8" t="s">
        <v>79</v>
      </c>
      <c r="C41" s="3">
        <v>-7.5</v>
      </c>
      <c r="D41" s="5">
        <v>222.5</v>
      </c>
      <c r="E41" s="5" t="s">
        <v>80</v>
      </c>
      <c r="F41" s="3" t="s">
        <v>11</v>
      </c>
      <c r="G41" t="str">
        <f t="shared" si="1"/>
        <v>Favorite</v>
      </c>
      <c r="H41" t="str">
        <f>IF(ISNUMBER(SEARCH("Lost",E41)),"Lost","Won")</f>
        <v>Lost</v>
      </c>
      <c r="I41" t="str">
        <f t="shared" si="0"/>
        <v>Loss</v>
      </c>
      <c r="J41" t="str">
        <f t="shared" si="2"/>
        <v>Under</v>
      </c>
    </row>
    <row r="42" spans="1:10" x14ac:dyDescent="0.2">
      <c r="A42" s="1">
        <v>43474</v>
      </c>
      <c r="B42" s="8" t="s">
        <v>81</v>
      </c>
      <c r="C42" s="3">
        <v>-11</v>
      </c>
      <c r="D42" s="5">
        <v>217.5</v>
      </c>
      <c r="E42" s="5" t="s">
        <v>82</v>
      </c>
      <c r="F42" s="3" t="s">
        <v>11</v>
      </c>
      <c r="G42" t="str">
        <f t="shared" si="1"/>
        <v>Favorite</v>
      </c>
      <c r="H42" t="str">
        <f>IF(ISNUMBER(SEARCH("Lost",E42)),"Lost","Won")</f>
        <v>Won</v>
      </c>
      <c r="I42" t="str">
        <f t="shared" si="0"/>
        <v>Loss</v>
      </c>
      <c r="J42" t="str">
        <f t="shared" si="2"/>
        <v>Under</v>
      </c>
    </row>
    <row r="43" spans="1:10" x14ac:dyDescent="0.2">
      <c r="A43" s="1">
        <v>43476</v>
      </c>
      <c r="B43" s="8" t="s">
        <v>83</v>
      </c>
      <c r="C43" s="3">
        <v>4.5</v>
      </c>
      <c r="D43" s="5">
        <v>224</v>
      </c>
      <c r="E43" s="5" t="s">
        <v>84</v>
      </c>
      <c r="F43" s="3" t="s">
        <v>5</v>
      </c>
      <c r="G43" t="str">
        <f t="shared" si="1"/>
        <v>Dog</v>
      </c>
      <c r="H43" t="str">
        <f>IF(ISNUMBER(SEARCH("Lost",E43)),"Lost","Won")</f>
        <v>Won</v>
      </c>
      <c r="I43" t="str">
        <f t="shared" si="0"/>
        <v>Win</v>
      </c>
      <c r="J43" t="str">
        <f t="shared" si="2"/>
        <v>Over</v>
      </c>
    </row>
    <row r="44" spans="1:10" x14ac:dyDescent="0.2">
      <c r="A44" s="1">
        <v>43478</v>
      </c>
      <c r="B44" s="8" t="s">
        <v>31</v>
      </c>
      <c r="C44" s="3">
        <v>6</v>
      </c>
      <c r="D44" s="5">
        <v>227</v>
      </c>
      <c r="E44" s="5" t="s">
        <v>85</v>
      </c>
      <c r="F44" s="3" t="s">
        <v>5</v>
      </c>
      <c r="G44" t="str">
        <f t="shared" si="1"/>
        <v>Dog</v>
      </c>
      <c r="H44" t="str">
        <f>IF(ISNUMBER(SEARCH("Lost",E44)),"Lost","Won")</f>
        <v>Lost</v>
      </c>
      <c r="I44" t="str">
        <f t="shared" si="0"/>
        <v>Win</v>
      </c>
      <c r="J44" t="str">
        <f t="shared" si="2"/>
        <v>Over</v>
      </c>
    </row>
    <row r="45" spans="1:10" x14ac:dyDescent="0.2">
      <c r="A45" s="1">
        <v>43481</v>
      </c>
      <c r="B45" s="8" t="s">
        <v>86</v>
      </c>
      <c r="C45" s="3">
        <v>-1</v>
      </c>
      <c r="D45" s="5">
        <v>217</v>
      </c>
      <c r="E45" s="5" t="s">
        <v>87</v>
      </c>
      <c r="F45" s="3" t="s">
        <v>11</v>
      </c>
      <c r="G45" t="str">
        <f t="shared" si="1"/>
        <v>Favorite</v>
      </c>
      <c r="H45" t="str">
        <f>IF(ISNUMBER(SEARCH("Lost",E45)),"Lost","Won")</f>
        <v>Lost</v>
      </c>
      <c r="I45" t="str">
        <f t="shared" si="0"/>
        <v>Loss</v>
      </c>
      <c r="J45" t="str">
        <f t="shared" si="2"/>
        <v>Under</v>
      </c>
    </row>
    <row r="46" spans="1:10" s="10" customFormat="1" x14ac:dyDescent="0.2">
      <c r="A46" s="10" t="s">
        <v>97</v>
      </c>
      <c r="D46" s="11"/>
      <c r="E46" s="11"/>
      <c r="F46" s="2" t="s">
        <v>100</v>
      </c>
      <c r="G46" s="12">
        <f>COUNTIF(G2:G45, "Favorite")</f>
        <v>17</v>
      </c>
      <c r="H46" s="12">
        <f>COUNTIF(H2:H45, "Won")</f>
        <v>20</v>
      </c>
      <c r="I46" s="12">
        <f>COUNTIF(I2:I45, "Win")</f>
        <v>26</v>
      </c>
      <c r="J46" s="12">
        <f>COUNTIF(J2:J45, "Over")</f>
        <v>20</v>
      </c>
    </row>
    <row r="47" spans="1:10" s="10" customFormat="1" x14ac:dyDescent="0.2">
      <c r="D47" s="11"/>
      <c r="E47" s="11"/>
      <c r="F47" s="2"/>
      <c r="G47" s="12" t="s">
        <v>98</v>
      </c>
      <c r="H47" s="12" t="s">
        <v>98</v>
      </c>
      <c r="I47" s="12" t="s">
        <v>98</v>
      </c>
      <c r="J47" s="12" t="s">
        <v>98</v>
      </c>
    </row>
    <row r="48" spans="1:10" x14ac:dyDescent="0.2">
      <c r="G48" s="9">
        <f>G46/44</f>
        <v>0.38636363636363635</v>
      </c>
      <c r="H48" s="9">
        <f>H46/44</f>
        <v>0.45454545454545453</v>
      </c>
      <c r="I48" s="9">
        <f>I46/44</f>
        <v>0.59090909090909094</v>
      </c>
      <c r="J48" s="9">
        <f>J46/44</f>
        <v>0.45454545454545453</v>
      </c>
    </row>
  </sheetData>
  <hyperlinks>
    <hyperlink ref="B2" r:id="rId1" display="http://www.vegasinsider.com/nba/teams/team-page.cfm/team/suns" xr:uid="{83BC0668-9EDD-BA44-AB44-5FD84682DEDC}"/>
    <hyperlink ref="B3" r:id="rId2" display="http://www.vegasinsider.com/nba/teams/team-page.cfm/team/timberwolves" xr:uid="{658F4DDA-36B1-AA4D-AF56-5B50EECCE4F2}"/>
    <hyperlink ref="B4" r:id="rId3" display="http://www.vegasinsider.com/nba/teams/team-page.cfm/team/bulls" xr:uid="{78A9BE4C-6CC5-F545-9107-422EDEBBB94B}"/>
    <hyperlink ref="B5" r:id="rId4" display="http://www.vegasinsider.com/nba/teams/team-page.cfm/team/hawks" xr:uid="{7DFCCECB-B902-BF40-9229-746AB4C0ED39}"/>
    <hyperlink ref="B6" r:id="rId5" display="http://www.vegasinsider.com/nba/teams/team-page.cfm/team/raptors" xr:uid="{8409D1E1-157B-E547-B152-4C69891B2D1E}"/>
    <hyperlink ref="B7" r:id="rId6" display="http://www.vegasinsider.com/nba/teams/team-page.cfm/team/jazz" xr:uid="{A5AC9078-4C8D-7541-90DA-BAB65D48502F}"/>
    <hyperlink ref="B8" r:id="rId7" display="http://www.vegasinsider.com/nba/teams/team-page.cfm/team/spurs" xr:uid="{1E807F71-0A40-3A40-B728-4D656B18625D}"/>
    <hyperlink ref="B9" r:id="rId8" display="http://www.vegasinsider.com/nba/teams/team-page.cfm/team/lakers" xr:uid="{8ED7E31D-5E62-3A4B-B189-A0BDBD807902}"/>
    <hyperlink ref="B10" r:id="rId9" display="http://www.vegasinsider.com/nba/teams/team-page.cfm/team/knicks" xr:uid="{38588318-76C1-974A-9FC7-BF74EDE4C6B4}"/>
    <hyperlink ref="B11" r:id="rId10" display="http://www.vegasinsider.com/nba/teams/team-page.cfm/team/wizards" xr:uid="{B136C9F6-D7BA-CD4D-A262-71A45CA29D1F}"/>
    <hyperlink ref="B12" r:id="rId11" display="http://www.vegasinsider.com/nba/teams/team-page.cfm/team/jazz" xr:uid="{327B7F04-CCE3-8E40-9158-AA2BD302636B}"/>
    <hyperlink ref="B13" r:id="rId12" display="http://www.vegasinsider.com/nba/teams/team-page.cfm/team/thunder" xr:uid="{0FFDF7B0-7365-5A42-B003-16D63511E425}"/>
    <hyperlink ref="B14" r:id="rId13" display="http://www.vegasinsider.com/nba/teams/team-page.cfm/team/bulls" xr:uid="{9D170EE0-335D-D542-BA88-9FBE9E99F822}"/>
    <hyperlink ref="B15" r:id="rId14" display="http://www.vegasinsider.com/nba/teams/team-page.cfm/team/jazz" xr:uid="{130E1FA2-56F0-6E48-BE8B-1607CFDF8BD8}"/>
    <hyperlink ref="B16" r:id="rId15" display="http://www.vegasinsider.com/nba/teams/team-page.cfm/team/warriors" xr:uid="{10FA399C-0D5E-A645-804E-FCF4FCEC75C4}"/>
    <hyperlink ref="B17" r:id="rId16" display="http://www.vegasinsider.com/nba/teams/team-page.cfm/team/grizzlies" xr:uid="{3A345F8C-FA31-4444-9204-3F7C4D3E0C65}"/>
    <hyperlink ref="B18" r:id="rId17" display="http://www.vegasinsider.com/nba/teams/team-page.cfm/team/nets" xr:uid="{0C7A3F37-8652-9446-9335-B6E9ACC2CB17}"/>
    <hyperlink ref="B19" r:id="rId18" display="http://www.vegasinsider.com/nba/teams/team-page.cfm/team/celtics" xr:uid="{86502387-B953-AF44-B19E-BBAA6E1345A0}"/>
    <hyperlink ref="B20" r:id="rId19" display="http://www.vegasinsider.com/nba/teams/team-page.cfm/team/rockets" xr:uid="{C7F3E787-1095-9A40-8460-0076917D4E60}"/>
    <hyperlink ref="B21" r:id="rId20" display="http://www.vegasinsider.com/nba/teams/team-page.cfm/team/lakers" xr:uid="{4A5D96BD-F849-BA4B-A32F-67DA19965387}"/>
    <hyperlink ref="B22" r:id="rId21" display="http://www.vegasinsider.com/nba/teams/team-page.cfm/team/clippers" xr:uid="{9289479C-64C3-B74A-A7C3-5EA5EDE81C67}"/>
    <hyperlink ref="B23" r:id="rId22" display="http://www.vegasinsider.com/nba/teams/team-page.cfm/team/trail-blazers" xr:uid="{BCBC8278-5FE1-F340-90B5-113736E3C198}"/>
    <hyperlink ref="B24" r:id="rId23" display="http://www.vegasinsider.com/nba/teams/team-page.cfm/team/pelicans" xr:uid="{13B6D9A0-25F9-1A41-A11E-4DE21229578F}"/>
    <hyperlink ref="B25" r:id="rId24" display="http://www.vegasinsider.com/nba/teams/team-page.cfm/team/rockets" xr:uid="{2B510A81-013D-284D-AD09-405135F5C6D0}"/>
    <hyperlink ref="B26" r:id="rId25" display="http://www.vegasinsider.com/nba/teams/team-page.cfm/team/magic" xr:uid="{50F39C77-FE95-B345-B275-6E1AFF87C396}"/>
    <hyperlink ref="B27" r:id="rId26" display="http://www.vegasinsider.com/nba/teams/team-page.cfm/team/hawks" xr:uid="{1531699A-AE80-B744-AD53-A5E68B6E40C9}"/>
    <hyperlink ref="B28" r:id="rId27" display="http://www.vegasinsider.com/nba/teams/team-page.cfm/team/suns" xr:uid="{4287FB84-5A2C-AE47-B71E-61C333E952F0}"/>
    <hyperlink ref="B29" r:id="rId28" display="http://www.vegasinsider.com/nba/teams/team-page.cfm/team/kings" xr:uid="{40229D7B-0BA6-F246-84A9-9E9AA3C3A4B8}"/>
    <hyperlink ref="B30" r:id="rId29" display="http://www.vegasinsider.com/nba/teams/team-page.cfm/team/nuggets" xr:uid="{237359C2-8AE3-0A4D-9AC5-3581B3BE3079}"/>
    <hyperlink ref="B31" r:id="rId30" display="http://www.vegasinsider.com/nba/teams/team-page.cfm/team/clippers" xr:uid="{04648532-B042-1A46-8878-B7019BE9FD20}"/>
    <hyperlink ref="B32" r:id="rId31" display="http://www.vegasinsider.com/nba/teams/team-page.cfm/team/warriors" xr:uid="{3A484EAB-71CC-D04F-8D51-AD92CCCEA4CC}"/>
    <hyperlink ref="B33" r:id="rId32" display="http://www.vegasinsider.com/nba/teams/team-page.cfm/team/trail-blazers" xr:uid="{28ADE4F9-851B-8349-BEBA-38C7D108755F}"/>
    <hyperlink ref="B34" r:id="rId33" display="http://www.vegasinsider.com/nba/teams/team-page.cfm/team/pelicans" xr:uid="{17A7DAEE-24F5-C24A-AE5D-F7AAF7BCC8D4}"/>
    <hyperlink ref="B35" r:id="rId34" display="http://www.vegasinsider.com/nba/teams/team-page.cfm/team/pelicans" xr:uid="{5AB060AE-C50D-AF49-9C5B-861D452A5B44}"/>
    <hyperlink ref="B36" r:id="rId35" display="http://www.vegasinsider.com/nba/teams/team-page.cfm/team/thunder" xr:uid="{831785A8-3DE7-7A48-AB17-EC3E47D9BC81}"/>
    <hyperlink ref="B37" r:id="rId36" display="http://www.vegasinsider.com/nba/teams/team-page.cfm/team/thunder" xr:uid="{3693A770-EEE1-E846-A349-6487F0A0B5C3}"/>
    <hyperlink ref="B38" r:id="rId37" display="http://www.vegasinsider.com/nba/teams/team-page.cfm/team/hornets" xr:uid="{C11AE3BB-86CE-0E48-9660-F2878D1AA8D7}"/>
    <hyperlink ref="B39" r:id="rId38" display="http://www.vegasinsider.com/nba/teams/team-page.cfm/team/celtics" xr:uid="{3D871856-41EA-B740-BB77-08251FC21228}"/>
    <hyperlink ref="B40" r:id="rId39" display="http://www.vegasinsider.com/nba/teams/team-page.cfm/team/76ers" xr:uid="{99180745-A12E-B34F-BC65-DB7ECD064A9D}"/>
    <hyperlink ref="B41" r:id="rId40" display="http://www.vegasinsider.com/nba/teams/team-page.cfm/team/lakers" xr:uid="{B9ECB860-9837-8E4A-8F30-A5A1C047F1E4}"/>
    <hyperlink ref="B42" r:id="rId41" display="http://www.vegasinsider.com/nba/teams/team-page.cfm/team/suns" xr:uid="{E2249B81-F0B0-3A4F-9887-29998AAE3DA5}"/>
    <hyperlink ref="B43" r:id="rId42" display="http://www.vegasinsider.com/nba/teams/team-page.cfm/team/timberwolves" xr:uid="{CE0AB5D4-0C61-6F41-9FCF-ADD06110EEAD}"/>
    <hyperlink ref="B44" r:id="rId43" display="http://www.vegasinsider.com/nba/teams/team-page.cfm/team/warriors" xr:uid="{1D0FF17B-EEE0-1943-AD48-59081BF7BF56}"/>
    <hyperlink ref="B45" r:id="rId44" display="http://www.vegasinsider.com/nba/teams/team-page.cfm/team/spurs" xr:uid="{C97686F7-D5C6-6848-AA9C-76B34ECE2D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Zientek, John-christian A</dc:creator>
  <cp:lastModifiedBy>Zientek, John-christian A</cp:lastModifiedBy>
  <dcterms:created xsi:type="dcterms:W3CDTF">2019-01-19T18:12:54Z</dcterms:created>
  <dcterms:modified xsi:type="dcterms:W3CDTF">2019-01-22T20:40:51Z</dcterms:modified>
</cp:coreProperties>
</file>