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5036" windowHeight="6036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S5" i="1" l="1"/>
  <c r="AD2" i="1"/>
  <c r="AD1" i="1"/>
  <c r="H9" i="1" s="1"/>
  <c r="F9" i="1" l="1"/>
  <c r="H6" i="1" l="1"/>
  <c r="H5" i="1"/>
  <c r="H4" i="1"/>
  <c r="H8" i="1"/>
  <c r="H3" i="1"/>
  <c r="H7" i="1"/>
  <c r="L5" i="1" l="1"/>
  <c r="P5" i="1" s="1"/>
  <c r="L8" i="1"/>
  <c r="P9" i="1" s="1"/>
</calcChain>
</file>

<file path=xl/sharedStrings.xml><?xml version="1.0" encoding="utf-8"?>
<sst xmlns="http://schemas.openxmlformats.org/spreadsheetml/2006/main" count="105" uniqueCount="81">
  <si>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</si>
  <si>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</si>
  <si>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</si>
  <si>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</si>
  <si>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</si>
  <si>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</si>
  <si>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</si>
  <si>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</si>
  <si>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</si>
  <si>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Mon 3</t>
  </si>
  <si>
    <t>Tue 4</t>
  </si>
  <si>
    <t>Wed 5</t>
  </si>
  <si>
    <t>Thus 6</t>
  </si>
  <si>
    <t>Fri 7</t>
  </si>
  <si>
    <t>Sat 8</t>
  </si>
  <si>
    <t>Sun 9</t>
  </si>
  <si>
    <t>Mon 10</t>
  </si>
  <si>
    <t>Tue 11</t>
  </si>
  <si>
    <t>Wed 12</t>
  </si>
  <si>
    <t>Thus 13</t>
  </si>
  <si>
    <t>Fri 14</t>
  </si>
  <si>
    <t>Sat 15</t>
  </si>
  <si>
    <t>Sun 16</t>
  </si>
  <si>
    <t>Mon 17</t>
  </si>
  <si>
    <t>Tue 18</t>
  </si>
  <si>
    <t>Wed 19</t>
  </si>
  <si>
    <t>Thus 20</t>
  </si>
  <si>
    <t>Fri 21</t>
  </si>
  <si>
    <t>Sat 22</t>
  </si>
  <si>
    <t>Sun 23</t>
  </si>
  <si>
    <t>Mon 24</t>
  </si>
  <si>
    <t>Tue 25</t>
  </si>
  <si>
    <t>Wed 26</t>
  </si>
  <si>
    <t>Thus 27</t>
  </si>
  <si>
    <t>Fri 28</t>
  </si>
  <si>
    <t>Sat 29</t>
  </si>
  <si>
    <t>Sun 30</t>
  </si>
  <si>
    <t>Mon 31</t>
  </si>
  <si>
    <t>Tue 1</t>
  </si>
  <si>
    <t>Wed 2</t>
  </si>
  <si>
    <t>Thus 3</t>
  </si>
  <si>
    <t>Fri 4</t>
  </si>
  <si>
    <t>Sat 5</t>
  </si>
  <si>
    <t>Sun 6</t>
  </si>
  <si>
    <t>2018-19</t>
  </si>
  <si>
    <t>วันหยุด</t>
  </si>
  <si>
    <t>Financial Management System</t>
  </si>
  <si>
    <t>Cash in for me</t>
  </si>
  <si>
    <t>THB</t>
  </si>
  <si>
    <t>Cash out</t>
  </si>
  <si>
    <t>who knows?</t>
  </si>
  <si>
    <t>weekday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</si>
  <si>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</si>
  <si>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</si>
  <si>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</si>
  <si>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</si>
  <si>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</si>
  <si>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</si>
  <si>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</si>
  <si>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</si>
  <si>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</si>
  <si>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</si>
  <si>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</si>
  <si>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ไห</t>
  </si>
  <si>
    <t>ไห 6 = ค่ากิน อยู่รอด</t>
  </si>
  <si>
    <t>% เมื่อหักจากไห 6</t>
  </si>
  <si>
    <t>weekend</t>
  </si>
  <si>
    <t>stay home Sunday</t>
  </si>
  <si>
    <t>ไห 1 : Financial Freedom</t>
  </si>
  <si>
    <t>ไห 2.1 : LTSS1 : Fix things</t>
  </si>
  <si>
    <t>ไห 2.2 : LTSS2 : Emergency downfalls</t>
  </si>
  <si>
    <t>Total COLD</t>
  </si>
  <si>
    <t>Keep</t>
  </si>
  <si>
    <t>in yer pocket on your own following this</t>
  </si>
  <si>
    <t>ไห 3 : PLAY</t>
  </si>
  <si>
    <t>ไห 4 : Education (ยังไม่ใช้วัยเรียน)</t>
  </si>
  <si>
    <t>วัยทำงาน เป็น HOT</t>
  </si>
  <si>
    <t>ไห 5 : GIVE</t>
  </si>
  <si>
    <t>Total HOT</t>
  </si>
  <si>
    <t>ไห 6 :Necessities Account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</si>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</sst>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9" fontId="5" fillId="0" borderId="0" xfId="0" applyNumberFormat="1" applyFont="1" applyAlignment="1"/>
    <xf numFmtId="0" fontId="6" fillId="0" borderId="0" xfId="0" applyFont="1" applyAlignment="1"/>
    <xf numFmtId="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12</xdr:row>
      <xdr:rowOff>10886</xdr:rowOff>
    </xdr:from>
    <xdr:to>
      <xdr:col>24</xdr:col>
      <xdr:colOff>201386</xdr:colOff>
      <xdr:row>12</xdr:row>
      <xdr:rowOff>429986</xdr:rowOff>
    </xdr:to>
    <xdr:sp macro="" textlink="">
      <xdr:nvSpPr>
        <xdr:cNvPr id="56" name="สี่เหลี่ยมผืนผ้า 55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14</xdr:row>
      <xdr:rowOff>403859</xdr:rowOff>
    </xdr:from>
    <xdr:to>
      <xdr:col>22</xdr:col>
      <xdr:colOff>129539</xdr:colOff>
      <xdr:row>15</xdr:row>
      <xdr:rowOff>380999</xdr:rowOff>
    </xdr:to>
    <xdr:sp macro="" textlink="">
      <xdr:nvSpPr>
        <xdr:cNvPr id="57" name="สี่เหลี่ยมผืนผ้า 56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12</xdr:row>
      <xdr:rowOff>33746</xdr:rowOff>
    </xdr:from>
    <xdr:to>
      <xdr:col>22</xdr:col>
      <xdr:colOff>513806</xdr:colOff>
      <xdr:row>13</xdr:row>
      <xdr:rowOff>10886</xdr:rowOff>
    </xdr:to>
    <xdr:sp macro="" textlink="">
      <xdr:nvSpPr>
        <xdr:cNvPr id="58" name="สี่เหลี่ยมผืนผ้า 57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13</xdr:row>
      <xdr:rowOff>26126</xdr:rowOff>
    </xdr:from>
    <xdr:to>
      <xdr:col>22</xdr:col>
      <xdr:colOff>506186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14</xdr:row>
      <xdr:rowOff>10886</xdr:rowOff>
    </xdr:from>
    <xdr:to>
      <xdr:col>22</xdr:col>
      <xdr:colOff>506186</xdr:colOff>
      <xdr:row>14</xdr:row>
      <xdr:rowOff>429986</xdr:rowOff>
    </xdr:to>
    <xdr:sp macro="" textlink="">
      <xdr:nvSpPr>
        <xdr:cNvPr id="60" name="สี่เหลี่ยมผืนผ้า 59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15</xdr:row>
      <xdr:rowOff>439782</xdr:rowOff>
    </xdr:from>
    <xdr:to>
      <xdr:col>22</xdr:col>
      <xdr:colOff>163285</xdr:colOff>
      <xdr:row>16</xdr:row>
      <xdr:rowOff>412568</xdr:rowOff>
    </xdr:to>
    <xdr:sp macro="" textlink="">
      <xdr:nvSpPr>
        <xdr:cNvPr id="61" name="สี่เหลี่ยมผืนผ้า 60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13</xdr:row>
      <xdr:rowOff>18506</xdr:rowOff>
    </xdr:from>
    <xdr:to>
      <xdr:col>24</xdr:col>
      <xdr:colOff>193766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14</xdr:row>
      <xdr:rowOff>26126</xdr:rowOff>
    </xdr:from>
    <xdr:to>
      <xdr:col>24</xdr:col>
      <xdr:colOff>209006</xdr:colOff>
      <xdr:row>14</xdr:row>
      <xdr:rowOff>445226</xdr:rowOff>
    </xdr:to>
    <xdr:sp macro="" textlink="">
      <xdr:nvSpPr>
        <xdr:cNvPr id="63" name="สี่เหลี่ยมผืนผ้า 62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16</xdr:row>
      <xdr:rowOff>8708</xdr:rowOff>
    </xdr:from>
    <xdr:to>
      <xdr:col>23</xdr:col>
      <xdr:colOff>544286</xdr:colOff>
      <xdr:row>16</xdr:row>
      <xdr:rowOff>432162</xdr:rowOff>
    </xdr:to>
    <xdr:sp macro="" textlink="">
      <xdr:nvSpPr>
        <xdr:cNvPr id="64" name="สี่เหลี่ยมผืนผ้า 63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17</xdr:row>
      <xdr:rowOff>26126</xdr:rowOff>
    </xdr:from>
    <xdr:to>
      <xdr:col>22</xdr:col>
      <xdr:colOff>317862</xdr:colOff>
      <xdr:row>17</xdr:row>
      <xdr:rowOff>445226</xdr:rowOff>
    </xdr:to>
    <xdr:sp macro="" textlink="">
      <xdr:nvSpPr>
        <xdr:cNvPr id="66" name="สี่เหลี่ยมผืนผ้า 65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18</xdr:row>
      <xdr:rowOff>18506</xdr:rowOff>
    </xdr:from>
    <xdr:to>
      <xdr:col>22</xdr:col>
      <xdr:colOff>287382</xdr:colOff>
      <xdr:row>18</xdr:row>
      <xdr:rowOff>437606</xdr:rowOff>
    </xdr:to>
    <xdr:sp macro="" textlink="">
      <xdr:nvSpPr>
        <xdr:cNvPr id="67" name="สี่เหลี่ยมผืนผ้า 66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17</xdr:row>
      <xdr:rowOff>51163</xdr:rowOff>
    </xdr:from>
    <xdr:to>
      <xdr:col>25</xdr:col>
      <xdr:colOff>274321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18</xdr:row>
      <xdr:rowOff>53339</xdr:rowOff>
    </xdr:from>
    <xdr:to>
      <xdr:col>25</xdr:col>
      <xdr:colOff>219892</xdr:colOff>
      <xdr:row>19</xdr:row>
      <xdr:rowOff>30480</xdr:rowOff>
    </xdr:to>
    <xdr:sp macro="" textlink="">
      <xdr:nvSpPr>
        <xdr:cNvPr id="69" name="สี่เหลี่ยมผืนผ้า 68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12</xdr:row>
      <xdr:rowOff>18506</xdr:rowOff>
    </xdr:from>
    <xdr:to>
      <xdr:col>21</xdr:col>
      <xdr:colOff>513806</xdr:colOff>
      <xdr:row>12</xdr:row>
      <xdr:rowOff>437606</xdr:rowOff>
    </xdr:to>
    <xdr:sp macro="" textlink="">
      <xdr:nvSpPr>
        <xdr:cNvPr id="70" name="สี่เหลี่ยมผืนผ้า 69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11</xdr:row>
      <xdr:rowOff>445226</xdr:rowOff>
    </xdr:from>
    <xdr:to>
      <xdr:col>23</xdr:col>
      <xdr:colOff>216626</xdr:colOff>
      <xdr:row>12</xdr:row>
      <xdr:rowOff>422366</xdr:rowOff>
    </xdr:to>
    <xdr:sp macro="" textlink="">
      <xdr:nvSpPr>
        <xdr:cNvPr id="71" name="สี่เหลี่ยมผืนผ้า 70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13</xdr:row>
      <xdr:rowOff>26126</xdr:rowOff>
    </xdr:from>
    <xdr:to>
      <xdr:col>21</xdr:col>
      <xdr:colOff>568235</xdr:colOff>
      <xdr:row>13</xdr:row>
      <xdr:rowOff>445226</xdr:rowOff>
    </xdr:to>
    <xdr:sp macro="" textlink="">
      <xdr:nvSpPr>
        <xdr:cNvPr id="72" name="สี่เหลี่ยมผืนผ้า 71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13</xdr:row>
      <xdr:rowOff>10886</xdr:rowOff>
    </xdr:from>
    <xdr:to>
      <xdr:col>23</xdr:col>
      <xdr:colOff>269966</xdr:colOff>
      <xdr:row>13</xdr:row>
      <xdr:rowOff>429986</xdr:rowOff>
    </xdr:to>
    <xdr:sp macro="" textlink="">
      <xdr:nvSpPr>
        <xdr:cNvPr id="73" name="สี่เหลี่ยมผืนผ้า 72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14</xdr:row>
      <xdr:rowOff>18506</xdr:rowOff>
    </xdr:from>
    <xdr:to>
      <xdr:col>21</xdr:col>
      <xdr:colOff>483326</xdr:colOff>
      <xdr:row>14</xdr:row>
      <xdr:rowOff>437606</xdr:rowOff>
    </xdr:to>
    <xdr:sp macro="" textlink="">
      <xdr:nvSpPr>
        <xdr:cNvPr id="74" name="สี่เหลี่ยมผืนผ้า 73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13</xdr:row>
      <xdr:rowOff>445226</xdr:rowOff>
    </xdr:from>
    <xdr:to>
      <xdr:col>23</xdr:col>
      <xdr:colOff>186146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15</xdr:row>
      <xdr:rowOff>404948</xdr:rowOff>
    </xdr:from>
    <xdr:to>
      <xdr:col>21</xdr:col>
      <xdr:colOff>193766</xdr:colOff>
      <xdr:row>16</xdr:row>
      <xdr:rowOff>382088</xdr:rowOff>
    </xdr:to>
    <xdr:sp macro="" textlink="">
      <xdr:nvSpPr>
        <xdr:cNvPr id="77" name="สี่เหลี่ยมผืนผ้า 76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15</xdr:row>
      <xdr:rowOff>389708</xdr:rowOff>
    </xdr:from>
    <xdr:to>
      <xdr:col>22</xdr:col>
      <xdr:colOff>559525</xdr:colOff>
      <xdr:row>16</xdr:row>
      <xdr:rowOff>366848</xdr:rowOff>
    </xdr:to>
    <xdr:sp macro="" textlink="">
      <xdr:nvSpPr>
        <xdr:cNvPr id="78" name="สี่เหลี่ยมผืนผ้า 77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17</xdr:row>
      <xdr:rowOff>18506</xdr:rowOff>
    </xdr:from>
    <xdr:to>
      <xdr:col>20</xdr:col>
      <xdr:colOff>631372</xdr:colOff>
      <xdr:row>17</xdr:row>
      <xdr:rowOff>437606</xdr:rowOff>
    </xdr:to>
    <xdr:sp macro="" textlink="">
      <xdr:nvSpPr>
        <xdr:cNvPr id="79" name="สี่เหลี่ยมผืนผ้า 78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17</xdr:row>
      <xdr:rowOff>18506</xdr:rowOff>
    </xdr:from>
    <xdr:to>
      <xdr:col>21</xdr:col>
      <xdr:colOff>340723</xdr:colOff>
      <xdr:row>17</xdr:row>
      <xdr:rowOff>437606</xdr:rowOff>
    </xdr:to>
    <xdr:sp macro="" textlink="">
      <xdr:nvSpPr>
        <xdr:cNvPr id="80" name="สี่เหลี่ยมผืนผ้า 79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18</xdr:row>
      <xdr:rowOff>10886</xdr:rowOff>
    </xdr:from>
    <xdr:to>
      <xdr:col>21</xdr:col>
      <xdr:colOff>340723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16</xdr:row>
      <xdr:rowOff>31569</xdr:rowOff>
    </xdr:from>
    <xdr:to>
      <xdr:col>25</xdr:col>
      <xdr:colOff>105592</xdr:colOff>
      <xdr:row>17</xdr:row>
      <xdr:rowOff>8709</xdr:rowOff>
    </xdr:to>
    <xdr:sp macro="" textlink="">
      <xdr:nvSpPr>
        <xdr:cNvPr id="85" name="สี่เหลี่ยมผืนผ้า 84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14315803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52</xdr:row>
      <xdr:rowOff>7620</xdr:rowOff>
    </xdr:from>
    <xdr:to>
      <xdr:col>6</xdr:col>
      <xdr:colOff>327660</xdr:colOff>
      <xdr:row>52</xdr:row>
      <xdr:rowOff>426720</xdr:rowOff>
    </xdr:to>
    <xdr:sp macro="" textlink="">
      <xdr:nvSpPr>
        <xdr:cNvPr id="212" name="สี่เหลี่ยมผืนผ้า 211"/>
        <xdr:cNvSpPr/>
      </xdr:nvSpPr>
      <xdr:spPr>
        <a:xfrm>
          <a:off x="686889" y="18752820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53</xdr:row>
      <xdr:rowOff>7620</xdr:rowOff>
    </xdr:from>
    <xdr:to>
      <xdr:col>6</xdr:col>
      <xdr:colOff>22860</xdr:colOff>
      <xdr:row>53</xdr:row>
      <xdr:rowOff>426720</xdr:rowOff>
    </xdr:to>
    <xdr:sp macro="" textlink="">
      <xdr:nvSpPr>
        <xdr:cNvPr id="213" name="สี่เหลี่ยมผืนผ้า 212"/>
        <xdr:cNvSpPr/>
      </xdr:nvSpPr>
      <xdr:spPr>
        <a:xfrm>
          <a:off x="694509" y="19199134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45720</xdr:colOff>
      <xdr:row>54</xdr:row>
      <xdr:rowOff>419100</xdr:rowOff>
    </xdr:to>
    <xdr:sp macro="" textlink="">
      <xdr:nvSpPr>
        <xdr:cNvPr id="214" name="สี่เหลี่ยมผืนผ้า 213"/>
        <xdr:cNvSpPr/>
      </xdr:nvSpPr>
      <xdr:spPr>
        <a:xfrm>
          <a:off x="664029" y="19637829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54</xdr:row>
      <xdr:rowOff>426720</xdr:rowOff>
    </xdr:from>
    <xdr:to>
      <xdr:col>6</xdr:col>
      <xdr:colOff>320040</xdr:colOff>
      <xdr:row>55</xdr:row>
      <xdr:rowOff>403860</xdr:rowOff>
    </xdr:to>
    <xdr:sp macro="" textlink="">
      <xdr:nvSpPr>
        <xdr:cNvPr id="215" name="สี่เหลี่ยมผืนผ้า 214"/>
        <xdr:cNvSpPr/>
      </xdr:nvSpPr>
      <xdr:spPr>
        <a:xfrm>
          <a:off x="679269" y="20064549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55</xdr:row>
      <xdr:rowOff>434340</xdr:rowOff>
    </xdr:from>
    <xdr:to>
      <xdr:col>6</xdr:col>
      <xdr:colOff>22860</xdr:colOff>
      <xdr:row>56</xdr:row>
      <xdr:rowOff>411480</xdr:rowOff>
    </xdr:to>
    <xdr:sp macro="" textlink="">
      <xdr:nvSpPr>
        <xdr:cNvPr id="216" name="สี่เหลี่ยมผืนผ้า 215"/>
        <xdr:cNvSpPr/>
      </xdr:nvSpPr>
      <xdr:spPr>
        <a:xfrm>
          <a:off x="679269" y="20518483"/>
          <a:ext cx="332776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57</xdr:row>
      <xdr:rowOff>15240</xdr:rowOff>
    </xdr:from>
    <xdr:to>
      <xdr:col>6</xdr:col>
      <xdr:colOff>655320</xdr:colOff>
      <xdr:row>57</xdr:row>
      <xdr:rowOff>434340</xdr:rowOff>
    </xdr:to>
    <xdr:sp macro="" textlink="">
      <xdr:nvSpPr>
        <xdr:cNvPr id="217" name="สี่เหลี่ยมผืนผ้า 216"/>
        <xdr:cNvSpPr/>
      </xdr:nvSpPr>
      <xdr:spPr>
        <a:xfrm>
          <a:off x="671649" y="20992011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58</xdr:row>
      <xdr:rowOff>7620</xdr:rowOff>
    </xdr:from>
    <xdr:to>
      <xdr:col>6</xdr:col>
      <xdr:colOff>640080</xdr:colOff>
      <xdr:row>58</xdr:row>
      <xdr:rowOff>426720</xdr:rowOff>
    </xdr:to>
    <xdr:sp macro="" textlink="">
      <xdr:nvSpPr>
        <xdr:cNvPr id="218" name="สี่เหลี่ยมผืนผ้า 217"/>
        <xdr:cNvSpPr/>
      </xdr:nvSpPr>
      <xdr:spPr>
        <a:xfrm>
          <a:off x="679269" y="21430706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52</xdr:row>
      <xdr:rowOff>15240</xdr:rowOff>
    </xdr:from>
    <xdr:to>
      <xdr:col>7</xdr:col>
      <xdr:colOff>312420</xdr:colOff>
      <xdr:row>52</xdr:row>
      <xdr:rowOff>434340</xdr:rowOff>
    </xdr:to>
    <xdr:sp macro="" textlink="">
      <xdr:nvSpPr>
        <xdr:cNvPr id="219" name="สี่เหลี่ยมผืนผ้า 218"/>
        <xdr:cNvSpPr/>
      </xdr:nvSpPr>
      <xdr:spPr>
        <a:xfrm>
          <a:off x="4327071" y="1876044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53</xdr:row>
      <xdr:rowOff>0</xdr:rowOff>
    </xdr:from>
    <xdr:to>
      <xdr:col>7</xdr:col>
      <xdr:colOff>15240</xdr:colOff>
      <xdr:row>53</xdr:row>
      <xdr:rowOff>419100</xdr:rowOff>
    </xdr:to>
    <xdr:sp macro="" textlink="">
      <xdr:nvSpPr>
        <xdr:cNvPr id="220" name="สี่เหลี่ยมผืนผ้า 219"/>
        <xdr:cNvSpPr/>
      </xdr:nvSpPr>
      <xdr:spPr>
        <a:xfrm>
          <a:off x="4014651" y="19191514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54</xdr:row>
      <xdr:rowOff>7620</xdr:rowOff>
    </xdr:from>
    <xdr:to>
      <xdr:col>7</xdr:col>
      <xdr:colOff>7620</xdr:colOff>
      <xdr:row>54</xdr:row>
      <xdr:rowOff>426720</xdr:rowOff>
    </xdr:to>
    <xdr:sp macro="" textlink="">
      <xdr:nvSpPr>
        <xdr:cNvPr id="221" name="สี่เหลี่ยมผืนผ้า 220"/>
        <xdr:cNvSpPr/>
      </xdr:nvSpPr>
      <xdr:spPr>
        <a:xfrm>
          <a:off x="4022271" y="1964544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55</xdr:row>
      <xdr:rowOff>0</xdr:rowOff>
    </xdr:from>
    <xdr:to>
      <xdr:col>7</xdr:col>
      <xdr:colOff>312420</xdr:colOff>
      <xdr:row>55</xdr:row>
      <xdr:rowOff>419100</xdr:rowOff>
    </xdr:to>
    <xdr:sp macro="" textlink="">
      <xdr:nvSpPr>
        <xdr:cNvPr id="222" name="สี่เหลี่ยมผืนผ้า 221"/>
        <xdr:cNvSpPr/>
      </xdr:nvSpPr>
      <xdr:spPr>
        <a:xfrm>
          <a:off x="4327071" y="2008414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56</xdr:row>
      <xdr:rowOff>0</xdr:rowOff>
    </xdr:from>
    <xdr:to>
      <xdr:col>6</xdr:col>
      <xdr:colOff>655320</xdr:colOff>
      <xdr:row>56</xdr:row>
      <xdr:rowOff>419100</xdr:rowOff>
    </xdr:to>
    <xdr:sp macro="" textlink="">
      <xdr:nvSpPr>
        <xdr:cNvPr id="223" name="สี่เหลี่ยมผืนผ้า 222"/>
        <xdr:cNvSpPr/>
      </xdr:nvSpPr>
      <xdr:spPr>
        <a:xfrm>
          <a:off x="4007031" y="20530457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52</xdr:row>
      <xdr:rowOff>10886</xdr:rowOff>
    </xdr:from>
    <xdr:to>
      <xdr:col>24</xdr:col>
      <xdr:colOff>201386</xdr:colOff>
      <xdr:row>52</xdr:row>
      <xdr:rowOff>429986</xdr:rowOff>
    </xdr:to>
    <xdr:sp macro="" textlink="">
      <xdr:nvSpPr>
        <xdr:cNvPr id="224" name="สี่เหลี่ยมผืนผ้า 223"/>
        <xdr:cNvSpPr/>
      </xdr:nvSpPr>
      <xdr:spPr>
        <a:xfrm>
          <a:off x="15458803" y="1875608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54</xdr:row>
      <xdr:rowOff>403859</xdr:rowOff>
    </xdr:from>
    <xdr:to>
      <xdr:col>22</xdr:col>
      <xdr:colOff>129539</xdr:colOff>
      <xdr:row>55</xdr:row>
      <xdr:rowOff>380999</xdr:rowOff>
    </xdr:to>
    <xdr:sp macro="" textlink="">
      <xdr:nvSpPr>
        <xdr:cNvPr id="225" name="สี่เหลี่ยมผืนผ้า 224"/>
        <xdr:cNvSpPr/>
      </xdr:nvSpPr>
      <xdr:spPr>
        <a:xfrm>
          <a:off x="14096999" y="2004168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52</xdr:row>
      <xdr:rowOff>33746</xdr:rowOff>
    </xdr:from>
    <xdr:to>
      <xdr:col>22</xdr:col>
      <xdr:colOff>513806</xdr:colOff>
      <xdr:row>53</xdr:row>
      <xdr:rowOff>10886</xdr:rowOff>
    </xdr:to>
    <xdr:sp macro="" textlink="">
      <xdr:nvSpPr>
        <xdr:cNvPr id="226" name="สี่เหลี่ยมผืนผ้า 225"/>
        <xdr:cNvSpPr/>
      </xdr:nvSpPr>
      <xdr:spPr>
        <a:xfrm>
          <a:off x="14482355" y="18778946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53</xdr:row>
      <xdr:rowOff>26126</xdr:rowOff>
    </xdr:from>
    <xdr:to>
      <xdr:col>22</xdr:col>
      <xdr:colOff>506186</xdr:colOff>
      <xdr:row>53</xdr:row>
      <xdr:rowOff>445226</xdr:rowOff>
    </xdr:to>
    <xdr:sp macro="" textlink="">
      <xdr:nvSpPr>
        <xdr:cNvPr id="227" name="สี่เหลี่ยมผืนผ้า 226"/>
        <xdr:cNvSpPr/>
      </xdr:nvSpPr>
      <xdr:spPr>
        <a:xfrm>
          <a:off x="14474735" y="19217640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54</xdr:row>
      <xdr:rowOff>10886</xdr:rowOff>
    </xdr:from>
    <xdr:to>
      <xdr:col>22</xdr:col>
      <xdr:colOff>506186</xdr:colOff>
      <xdr:row>54</xdr:row>
      <xdr:rowOff>429986</xdr:rowOff>
    </xdr:to>
    <xdr:sp macro="" textlink="">
      <xdr:nvSpPr>
        <xdr:cNvPr id="228" name="สี่เหลี่ยมผืนผ้า 227"/>
        <xdr:cNvSpPr/>
      </xdr:nvSpPr>
      <xdr:spPr>
        <a:xfrm>
          <a:off x="14474735" y="19648715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55</xdr:row>
      <xdr:rowOff>439782</xdr:rowOff>
    </xdr:from>
    <xdr:to>
      <xdr:col>22</xdr:col>
      <xdr:colOff>163285</xdr:colOff>
      <xdr:row>56</xdr:row>
      <xdr:rowOff>412568</xdr:rowOff>
    </xdr:to>
    <xdr:sp macro="" textlink="">
      <xdr:nvSpPr>
        <xdr:cNvPr id="229" name="สี่เหลี่ยมผืนผ้า 228"/>
        <xdr:cNvSpPr/>
      </xdr:nvSpPr>
      <xdr:spPr>
        <a:xfrm>
          <a:off x="14130746" y="20523925"/>
          <a:ext cx="6411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53</xdr:row>
      <xdr:rowOff>18506</xdr:rowOff>
    </xdr:from>
    <xdr:to>
      <xdr:col>24</xdr:col>
      <xdr:colOff>193766</xdr:colOff>
      <xdr:row>53</xdr:row>
      <xdr:rowOff>437606</xdr:rowOff>
    </xdr:to>
    <xdr:sp macro="" textlink="">
      <xdr:nvSpPr>
        <xdr:cNvPr id="230" name="สี่เหลี่ยมผืนผ้า 229"/>
        <xdr:cNvSpPr/>
      </xdr:nvSpPr>
      <xdr:spPr>
        <a:xfrm>
          <a:off x="15451183" y="1921002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54</xdr:row>
      <xdr:rowOff>26126</xdr:rowOff>
    </xdr:from>
    <xdr:to>
      <xdr:col>24</xdr:col>
      <xdr:colOff>209006</xdr:colOff>
      <xdr:row>54</xdr:row>
      <xdr:rowOff>445226</xdr:rowOff>
    </xdr:to>
    <xdr:sp macro="" textlink="">
      <xdr:nvSpPr>
        <xdr:cNvPr id="231" name="สี่เหลี่ยมผืนผ้า 230"/>
        <xdr:cNvSpPr/>
      </xdr:nvSpPr>
      <xdr:spPr>
        <a:xfrm>
          <a:off x="15466423" y="1966395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56</xdr:row>
      <xdr:rowOff>8708</xdr:rowOff>
    </xdr:from>
    <xdr:to>
      <xdr:col>23</xdr:col>
      <xdr:colOff>544286</xdr:colOff>
      <xdr:row>56</xdr:row>
      <xdr:rowOff>432162</xdr:rowOff>
    </xdr:to>
    <xdr:sp macro="" textlink="">
      <xdr:nvSpPr>
        <xdr:cNvPr id="232" name="สี่เหลี่ยมผืนผ้า 231"/>
        <xdr:cNvSpPr/>
      </xdr:nvSpPr>
      <xdr:spPr>
        <a:xfrm>
          <a:off x="15137674" y="20539165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54</xdr:row>
      <xdr:rowOff>380999</xdr:rowOff>
    </xdr:from>
    <xdr:to>
      <xdr:col>23</xdr:col>
      <xdr:colOff>411480</xdr:colOff>
      <xdr:row>55</xdr:row>
      <xdr:rowOff>353785</xdr:rowOff>
    </xdr:to>
    <xdr:sp macro="" textlink="">
      <xdr:nvSpPr>
        <xdr:cNvPr id="233" name="สี่เหลี่ยมผืนผ้า 232"/>
        <xdr:cNvSpPr/>
      </xdr:nvSpPr>
      <xdr:spPr>
        <a:xfrm>
          <a:off x="15044057" y="2001882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57</xdr:row>
      <xdr:rowOff>26126</xdr:rowOff>
    </xdr:from>
    <xdr:to>
      <xdr:col>22</xdr:col>
      <xdr:colOff>317862</xdr:colOff>
      <xdr:row>57</xdr:row>
      <xdr:rowOff>445226</xdr:rowOff>
    </xdr:to>
    <xdr:sp macro="" textlink="">
      <xdr:nvSpPr>
        <xdr:cNvPr id="234" name="สี่เหลี่ยมผืนผ้า 233"/>
        <xdr:cNvSpPr/>
      </xdr:nvSpPr>
      <xdr:spPr>
        <a:xfrm>
          <a:off x="14247223" y="21002897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58</xdr:row>
      <xdr:rowOff>18506</xdr:rowOff>
    </xdr:from>
    <xdr:to>
      <xdr:col>22</xdr:col>
      <xdr:colOff>287382</xdr:colOff>
      <xdr:row>58</xdr:row>
      <xdr:rowOff>437606</xdr:rowOff>
    </xdr:to>
    <xdr:sp macro="" textlink="">
      <xdr:nvSpPr>
        <xdr:cNvPr id="235" name="สี่เหลี่ยมผืนผ้า 234"/>
        <xdr:cNvSpPr/>
      </xdr:nvSpPr>
      <xdr:spPr>
        <a:xfrm>
          <a:off x="14216743" y="2144159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57</xdr:row>
      <xdr:rowOff>51163</xdr:rowOff>
    </xdr:from>
    <xdr:to>
      <xdr:col>25</xdr:col>
      <xdr:colOff>274321</xdr:colOff>
      <xdr:row>58</xdr:row>
      <xdr:rowOff>23948</xdr:rowOff>
    </xdr:to>
    <xdr:sp macro="" textlink="">
      <xdr:nvSpPr>
        <xdr:cNvPr id="236" name="สี่เหลี่ยมผืนผ้า 235"/>
        <xdr:cNvSpPr/>
      </xdr:nvSpPr>
      <xdr:spPr>
        <a:xfrm>
          <a:off x="15906207" y="21027934"/>
          <a:ext cx="96882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58</xdr:row>
      <xdr:rowOff>53339</xdr:rowOff>
    </xdr:from>
    <xdr:to>
      <xdr:col>25</xdr:col>
      <xdr:colOff>219892</xdr:colOff>
      <xdr:row>59</xdr:row>
      <xdr:rowOff>30480</xdr:rowOff>
    </xdr:to>
    <xdr:sp macro="" textlink="">
      <xdr:nvSpPr>
        <xdr:cNvPr id="237" name="สี่เหลี่ยมผืนผ้า 236"/>
        <xdr:cNvSpPr/>
      </xdr:nvSpPr>
      <xdr:spPr>
        <a:xfrm>
          <a:off x="15882258" y="21476425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52</xdr:row>
      <xdr:rowOff>18506</xdr:rowOff>
    </xdr:from>
    <xdr:to>
      <xdr:col>21</xdr:col>
      <xdr:colOff>513806</xdr:colOff>
      <xdr:row>52</xdr:row>
      <xdr:rowOff>437606</xdr:rowOff>
    </xdr:to>
    <xdr:sp macro="" textlink="">
      <xdr:nvSpPr>
        <xdr:cNvPr id="238" name="สี่เหลี่ยมผืนผ้า 237"/>
        <xdr:cNvSpPr/>
      </xdr:nvSpPr>
      <xdr:spPr>
        <a:xfrm>
          <a:off x="14062166" y="187637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51</xdr:row>
      <xdr:rowOff>445226</xdr:rowOff>
    </xdr:from>
    <xdr:to>
      <xdr:col>23</xdr:col>
      <xdr:colOff>216626</xdr:colOff>
      <xdr:row>52</xdr:row>
      <xdr:rowOff>422366</xdr:rowOff>
    </xdr:to>
    <xdr:sp macro="" textlink="">
      <xdr:nvSpPr>
        <xdr:cNvPr id="239" name="สี่เหลี่ยมผืนผ้า 238"/>
        <xdr:cNvSpPr/>
      </xdr:nvSpPr>
      <xdr:spPr>
        <a:xfrm>
          <a:off x="15061475" y="187441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53</xdr:row>
      <xdr:rowOff>26126</xdr:rowOff>
    </xdr:from>
    <xdr:to>
      <xdr:col>21</xdr:col>
      <xdr:colOff>568235</xdr:colOff>
      <xdr:row>53</xdr:row>
      <xdr:rowOff>445226</xdr:rowOff>
    </xdr:to>
    <xdr:sp macro="" textlink="">
      <xdr:nvSpPr>
        <xdr:cNvPr id="240" name="สี่เหลี่ยมผืนผ้า 239"/>
        <xdr:cNvSpPr/>
      </xdr:nvSpPr>
      <xdr:spPr>
        <a:xfrm>
          <a:off x="14115506" y="1921764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53</xdr:row>
      <xdr:rowOff>10886</xdr:rowOff>
    </xdr:from>
    <xdr:to>
      <xdr:col>23</xdr:col>
      <xdr:colOff>269966</xdr:colOff>
      <xdr:row>53</xdr:row>
      <xdr:rowOff>429986</xdr:rowOff>
    </xdr:to>
    <xdr:sp macro="" textlink="">
      <xdr:nvSpPr>
        <xdr:cNvPr id="241" name="สี่เหลี่ยมผืนผ้า 240"/>
        <xdr:cNvSpPr/>
      </xdr:nvSpPr>
      <xdr:spPr>
        <a:xfrm>
          <a:off x="15114815" y="19202400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54</xdr:row>
      <xdr:rowOff>18506</xdr:rowOff>
    </xdr:from>
    <xdr:to>
      <xdr:col>21</xdr:col>
      <xdr:colOff>483326</xdr:colOff>
      <xdr:row>54</xdr:row>
      <xdr:rowOff>437606</xdr:rowOff>
    </xdr:to>
    <xdr:sp macro="" textlink="">
      <xdr:nvSpPr>
        <xdr:cNvPr id="242" name="สี่เหลี่ยมผืนผ้า 241"/>
        <xdr:cNvSpPr/>
      </xdr:nvSpPr>
      <xdr:spPr>
        <a:xfrm>
          <a:off x="14031686" y="196563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53</xdr:row>
      <xdr:rowOff>445226</xdr:rowOff>
    </xdr:from>
    <xdr:to>
      <xdr:col>23</xdr:col>
      <xdr:colOff>186146</xdr:colOff>
      <xdr:row>54</xdr:row>
      <xdr:rowOff>422366</xdr:rowOff>
    </xdr:to>
    <xdr:sp macro="" textlink="">
      <xdr:nvSpPr>
        <xdr:cNvPr id="243" name="สี่เหลี่ยมผืนผ้า 242"/>
        <xdr:cNvSpPr/>
      </xdr:nvSpPr>
      <xdr:spPr>
        <a:xfrm>
          <a:off x="15030995" y="196367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54</xdr:row>
      <xdr:rowOff>380999</xdr:rowOff>
    </xdr:from>
    <xdr:to>
      <xdr:col>22</xdr:col>
      <xdr:colOff>488768</xdr:colOff>
      <xdr:row>55</xdr:row>
      <xdr:rowOff>353785</xdr:rowOff>
    </xdr:to>
    <xdr:sp macro="" textlink="">
      <xdr:nvSpPr>
        <xdr:cNvPr id="244" name="สี่เหลี่ยมผืนผ้า 243"/>
        <xdr:cNvSpPr/>
      </xdr:nvSpPr>
      <xdr:spPr>
        <a:xfrm>
          <a:off x="14669588" y="2001882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55</xdr:row>
      <xdr:rowOff>404948</xdr:rowOff>
    </xdr:from>
    <xdr:to>
      <xdr:col>21</xdr:col>
      <xdr:colOff>193766</xdr:colOff>
      <xdr:row>56</xdr:row>
      <xdr:rowOff>382088</xdr:rowOff>
    </xdr:to>
    <xdr:sp macro="" textlink="">
      <xdr:nvSpPr>
        <xdr:cNvPr id="245" name="สี่เหลี่ยมผืนผ้า 244"/>
        <xdr:cNvSpPr/>
      </xdr:nvSpPr>
      <xdr:spPr>
        <a:xfrm>
          <a:off x="13741037" y="20489091"/>
          <a:ext cx="39732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55</xdr:row>
      <xdr:rowOff>389708</xdr:rowOff>
    </xdr:from>
    <xdr:to>
      <xdr:col>22</xdr:col>
      <xdr:colOff>559525</xdr:colOff>
      <xdr:row>56</xdr:row>
      <xdr:rowOff>366848</xdr:rowOff>
    </xdr:to>
    <xdr:sp macro="" textlink="">
      <xdr:nvSpPr>
        <xdr:cNvPr id="246" name="สี่เหลี่ยมผืนผ้า 245"/>
        <xdr:cNvSpPr/>
      </xdr:nvSpPr>
      <xdr:spPr>
        <a:xfrm>
          <a:off x="14740346" y="20473851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57</xdr:row>
      <xdr:rowOff>18506</xdr:rowOff>
    </xdr:from>
    <xdr:to>
      <xdr:col>20</xdr:col>
      <xdr:colOff>631372</xdr:colOff>
      <xdr:row>57</xdr:row>
      <xdr:rowOff>437606</xdr:rowOff>
    </xdr:to>
    <xdr:sp macro="" textlink="">
      <xdr:nvSpPr>
        <xdr:cNvPr id="247" name="สี่เหลี่ยมผืนผ้า 246"/>
        <xdr:cNvSpPr/>
      </xdr:nvSpPr>
      <xdr:spPr>
        <a:xfrm>
          <a:off x="13514614" y="2099527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57</xdr:row>
      <xdr:rowOff>18506</xdr:rowOff>
    </xdr:from>
    <xdr:to>
      <xdr:col>21</xdr:col>
      <xdr:colOff>340723</xdr:colOff>
      <xdr:row>57</xdr:row>
      <xdr:rowOff>437606</xdr:rowOff>
    </xdr:to>
    <xdr:sp macro="" textlink="">
      <xdr:nvSpPr>
        <xdr:cNvPr id="248" name="สี่เหลี่ยมผืนผ้า 247"/>
        <xdr:cNvSpPr/>
      </xdr:nvSpPr>
      <xdr:spPr>
        <a:xfrm>
          <a:off x="13857514" y="20995277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58</xdr:row>
      <xdr:rowOff>10886</xdr:rowOff>
    </xdr:from>
    <xdr:to>
      <xdr:col>20</xdr:col>
      <xdr:colOff>631372</xdr:colOff>
      <xdr:row>58</xdr:row>
      <xdr:rowOff>429986</xdr:rowOff>
    </xdr:to>
    <xdr:sp macro="" textlink="">
      <xdr:nvSpPr>
        <xdr:cNvPr id="249" name="สี่เหลี่ยมผืนผ้า 248"/>
        <xdr:cNvSpPr/>
      </xdr:nvSpPr>
      <xdr:spPr>
        <a:xfrm>
          <a:off x="13514614" y="2143397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58</xdr:row>
      <xdr:rowOff>10886</xdr:rowOff>
    </xdr:from>
    <xdr:to>
      <xdr:col>21</xdr:col>
      <xdr:colOff>340723</xdr:colOff>
      <xdr:row>58</xdr:row>
      <xdr:rowOff>429986</xdr:rowOff>
    </xdr:to>
    <xdr:sp macro="" textlink="">
      <xdr:nvSpPr>
        <xdr:cNvPr id="250" name="สี่เหลี่ยมผืนผ้า 249"/>
        <xdr:cNvSpPr/>
      </xdr:nvSpPr>
      <xdr:spPr>
        <a:xfrm>
          <a:off x="13857514" y="21433972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632460</xdr:colOff>
      <xdr:row>57</xdr:row>
      <xdr:rowOff>419100</xdr:rowOff>
    </xdr:to>
    <xdr:sp macro="" textlink="">
      <xdr:nvSpPr>
        <xdr:cNvPr id="251" name="สี่เหลี่ยมผืนผ้า 250"/>
        <xdr:cNvSpPr/>
      </xdr:nvSpPr>
      <xdr:spPr>
        <a:xfrm>
          <a:off x="4648200" y="20976771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2" name="สี่เหลี่ยมผืนผ้า 251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56</xdr:row>
      <xdr:rowOff>31569</xdr:rowOff>
    </xdr:from>
    <xdr:to>
      <xdr:col>25</xdr:col>
      <xdr:colOff>105592</xdr:colOff>
      <xdr:row>57</xdr:row>
      <xdr:rowOff>8709</xdr:rowOff>
    </xdr:to>
    <xdr:sp macro="" textlink="">
      <xdr:nvSpPr>
        <xdr:cNvPr id="253" name="สี่เหลี่ยมผืนผ้า 252"/>
        <xdr:cNvSpPr/>
      </xdr:nvSpPr>
      <xdr:spPr>
        <a:xfrm>
          <a:off x="16065137" y="2056202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9</xdr:col>
      <xdr:colOff>217715</xdr:colOff>
      <xdr:row>56</xdr:row>
      <xdr:rowOff>43543</xdr:rowOff>
    </xdr:from>
    <xdr:to>
      <xdr:col>12</xdr:col>
      <xdr:colOff>119744</xdr:colOff>
      <xdr:row>57</xdr:row>
      <xdr:rowOff>16329</xdr:rowOff>
    </xdr:to>
    <xdr:sp macro="" textlink="">
      <xdr:nvSpPr>
        <xdr:cNvPr id="259" name="สี่เหลี่ยมผืนผ้า 258"/>
        <xdr:cNvSpPr/>
      </xdr:nvSpPr>
      <xdr:spPr>
        <a:xfrm>
          <a:off x="6193972" y="25037143"/>
          <a:ext cx="1894115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Print Boarding Pass</a:t>
          </a:r>
          <a:endParaRPr lang="th-TH" sz="1000"/>
        </a:p>
      </xdr:txBody>
    </xdr:sp>
    <xdr:clientData/>
  </xdr:twoCellAnchor>
  <xdr:twoCellAnchor>
    <xdr:from>
      <xdr:col>8</xdr:col>
      <xdr:colOff>642257</xdr:colOff>
      <xdr:row>42</xdr:row>
      <xdr:rowOff>1</xdr:rowOff>
    </xdr:from>
    <xdr:to>
      <xdr:col>11</xdr:col>
      <xdr:colOff>544287</xdr:colOff>
      <xdr:row>42</xdr:row>
      <xdr:rowOff>419101</xdr:rowOff>
    </xdr:to>
    <xdr:sp macro="" textlink="">
      <xdr:nvSpPr>
        <xdr:cNvPr id="260" name="สี่เหลี่ยมผืนผ้า 259"/>
        <xdr:cNvSpPr/>
      </xdr:nvSpPr>
      <xdr:spPr>
        <a:xfrm>
          <a:off x="5954486" y="18745201"/>
          <a:ext cx="1894115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 baseline="0"/>
            <a:t>เตรียมแผนที่ </a:t>
          </a:r>
          <a:r>
            <a:rPr lang="en-US" sz="1000" baseline="0"/>
            <a:t>osaka, print, </a:t>
          </a:r>
          <a:r>
            <a:rPr lang="th-TH" sz="1000" baseline="0"/>
            <a:t>ที่อยู่โรงแรม</a:t>
          </a:r>
          <a:endParaRPr lang="th-TH" sz="1000"/>
        </a:p>
      </xdr:txBody>
    </xdr:sp>
    <xdr:clientData/>
  </xdr:twoCellAnchor>
  <xdr:twoCellAnchor>
    <xdr:from>
      <xdr:col>9</xdr:col>
      <xdr:colOff>206828</xdr:colOff>
      <xdr:row>57</xdr:row>
      <xdr:rowOff>424544</xdr:rowOff>
    </xdr:from>
    <xdr:to>
      <xdr:col>12</xdr:col>
      <xdr:colOff>108857</xdr:colOff>
      <xdr:row>58</xdr:row>
      <xdr:rowOff>397329</xdr:rowOff>
    </xdr:to>
    <xdr:sp macro="" textlink="">
      <xdr:nvSpPr>
        <xdr:cNvPr id="261" name="สี่เหลี่ยมผืนผ้า 260"/>
        <xdr:cNvSpPr/>
      </xdr:nvSpPr>
      <xdr:spPr>
        <a:xfrm>
          <a:off x="6183085" y="25864458"/>
          <a:ext cx="1894115" cy="41910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 baseline="0"/>
            <a:t>แลกเงิน </a:t>
          </a:r>
          <a:r>
            <a:rPr lang="en-US" sz="1000" baseline="0"/>
            <a:t>Yen 10000 </a:t>
          </a:r>
          <a:r>
            <a:rPr lang="th-TH" sz="1000" baseline="0"/>
            <a:t>บาท</a:t>
          </a:r>
          <a:endParaRPr lang="th-TH" sz="1000"/>
        </a:p>
      </xdr:txBody>
    </xdr:sp>
    <xdr:clientData/>
  </xdr:twoCellAnchor>
  <xdr:twoCellAnchor>
    <xdr:from>
      <xdr:col>9</xdr:col>
      <xdr:colOff>108858</xdr:colOff>
      <xdr:row>47</xdr:row>
      <xdr:rowOff>402772</xdr:rowOff>
    </xdr:from>
    <xdr:to>
      <xdr:col>11</xdr:col>
      <xdr:colOff>609601</xdr:colOff>
      <xdr:row>48</xdr:row>
      <xdr:rowOff>375557</xdr:rowOff>
    </xdr:to>
    <xdr:sp macro="" textlink="">
      <xdr:nvSpPr>
        <xdr:cNvPr id="262" name="สี่เหลี่ยมผืนผ้า 261"/>
        <xdr:cNvSpPr/>
      </xdr:nvSpPr>
      <xdr:spPr>
        <a:xfrm>
          <a:off x="6085115" y="21379543"/>
          <a:ext cx="1828800" cy="4191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Policy</a:t>
          </a:r>
          <a:r>
            <a:rPr lang="en-US" sz="1000" baseline="0"/>
            <a:t> of Japan Osaka,  read it</a:t>
          </a:r>
          <a:endParaRPr lang="th-TH" sz="1000"/>
        </a:p>
      </xdr:txBody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19</xdr:col>
      <xdr:colOff>32658</xdr:colOff>
      <xdr:row>12</xdr:row>
      <xdr:rowOff>402772</xdr:rowOff>
    </xdr:to>
    <xdr:sp macro="" textlink="">
      <xdr:nvSpPr>
        <xdr:cNvPr id="258" name="CustomShape 1"/>
        <xdr:cNvSpPr/>
      </xdr:nvSpPr>
      <xdr:spPr>
        <a:xfrm>
          <a:off x="6640286" y="53557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12</xdr:row>
      <xdr:rowOff>435429</xdr:rowOff>
    </xdr:from>
    <xdr:to>
      <xdr:col>19</xdr:col>
      <xdr:colOff>87086</xdr:colOff>
      <xdr:row>13</xdr:row>
      <xdr:rowOff>391886</xdr:rowOff>
    </xdr:to>
    <xdr:sp macro="" textlink="">
      <xdr:nvSpPr>
        <xdr:cNvPr id="263" name="CustomShape 1"/>
        <xdr:cNvSpPr/>
      </xdr:nvSpPr>
      <xdr:spPr>
        <a:xfrm>
          <a:off x="6694714" y="57912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15</xdr:row>
      <xdr:rowOff>21771</xdr:rowOff>
    </xdr:from>
    <xdr:to>
      <xdr:col>19</xdr:col>
      <xdr:colOff>97972</xdr:colOff>
      <xdr:row>15</xdr:row>
      <xdr:rowOff>424543</xdr:rowOff>
    </xdr:to>
    <xdr:sp macro="" textlink="">
      <xdr:nvSpPr>
        <xdr:cNvPr id="265" name="CustomShape 1"/>
        <xdr:cNvSpPr/>
      </xdr:nvSpPr>
      <xdr:spPr>
        <a:xfrm>
          <a:off x="6705600" y="67164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16</xdr:row>
      <xdr:rowOff>10884</xdr:rowOff>
    </xdr:from>
    <xdr:to>
      <xdr:col>19</xdr:col>
      <xdr:colOff>65315</xdr:colOff>
      <xdr:row>16</xdr:row>
      <xdr:rowOff>413656</xdr:rowOff>
    </xdr:to>
    <xdr:sp macro="" textlink="">
      <xdr:nvSpPr>
        <xdr:cNvPr id="266" name="CustomShape 1"/>
        <xdr:cNvSpPr/>
      </xdr:nvSpPr>
      <xdr:spPr>
        <a:xfrm>
          <a:off x="6672943" y="715191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22</xdr:row>
      <xdr:rowOff>435429</xdr:rowOff>
    </xdr:from>
    <xdr:to>
      <xdr:col>19</xdr:col>
      <xdr:colOff>87086</xdr:colOff>
      <xdr:row>23</xdr:row>
      <xdr:rowOff>391886</xdr:rowOff>
    </xdr:to>
    <xdr:sp macro="" textlink="">
      <xdr:nvSpPr>
        <xdr:cNvPr id="268" name="CustomShape 1"/>
        <xdr:cNvSpPr/>
      </xdr:nvSpPr>
      <xdr:spPr>
        <a:xfrm>
          <a:off x="6694714" y="10254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24</xdr:row>
      <xdr:rowOff>32657</xdr:rowOff>
    </xdr:from>
    <xdr:to>
      <xdr:col>19</xdr:col>
      <xdr:colOff>54429</xdr:colOff>
      <xdr:row>24</xdr:row>
      <xdr:rowOff>435429</xdr:rowOff>
    </xdr:to>
    <xdr:sp macro="" textlink="">
      <xdr:nvSpPr>
        <xdr:cNvPr id="269" name="CustomShape 1"/>
        <xdr:cNvSpPr/>
      </xdr:nvSpPr>
      <xdr:spPr>
        <a:xfrm>
          <a:off x="6662057" y="107442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25</xdr:row>
      <xdr:rowOff>21771</xdr:rowOff>
    </xdr:from>
    <xdr:to>
      <xdr:col>19</xdr:col>
      <xdr:colOff>97972</xdr:colOff>
      <xdr:row>25</xdr:row>
      <xdr:rowOff>424543</xdr:rowOff>
    </xdr:to>
    <xdr:sp macro="" textlink="">
      <xdr:nvSpPr>
        <xdr:cNvPr id="270" name="CustomShape 1"/>
        <xdr:cNvSpPr/>
      </xdr:nvSpPr>
      <xdr:spPr>
        <a:xfrm>
          <a:off x="6705600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26</xdr:row>
      <xdr:rowOff>10885</xdr:rowOff>
    </xdr:from>
    <xdr:to>
      <xdr:col>19</xdr:col>
      <xdr:colOff>65315</xdr:colOff>
      <xdr:row>26</xdr:row>
      <xdr:rowOff>413657</xdr:rowOff>
    </xdr:to>
    <xdr:sp macro="" textlink="">
      <xdr:nvSpPr>
        <xdr:cNvPr id="271" name="CustomShape 1"/>
        <xdr:cNvSpPr/>
      </xdr:nvSpPr>
      <xdr:spPr>
        <a:xfrm>
          <a:off x="6672943" y="1161505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11</xdr:col>
      <xdr:colOff>489860</xdr:colOff>
      <xdr:row>32</xdr:row>
      <xdr:rowOff>46807</xdr:rowOff>
    </xdr:from>
    <xdr:to>
      <xdr:col>18</xdr:col>
      <xdr:colOff>21774</xdr:colOff>
      <xdr:row>33</xdr:row>
      <xdr:rowOff>10885</xdr:rowOff>
    </xdr:to>
    <xdr:sp macro="" textlink="">
      <xdr:nvSpPr>
        <xdr:cNvPr id="272" name="CustomShape 1"/>
        <xdr:cNvSpPr/>
      </xdr:nvSpPr>
      <xdr:spPr>
        <a:xfrm>
          <a:off x="7794174" y="14328864"/>
          <a:ext cx="4180114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ทำ </a:t>
          </a:r>
          <a:r>
            <a:rPr lang="en-US">
              <a:solidFill>
                <a:schemeClr val="bg1"/>
              </a:solidFill>
            </a:rPr>
            <a:t>Report </a:t>
          </a:r>
          <a:r>
            <a:rPr lang="th-TH">
              <a:solidFill>
                <a:schemeClr val="bg1"/>
              </a:solidFill>
            </a:rPr>
            <a:t>สหกิจ</a:t>
          </a:r>
          <a:r>
            <a:rPr lang="en-US">
              <a:solidFill>
                <a:schemeClr val="bg1"/>
              </a:solidFill>
            </a:rPr>
            <a:t> </a:t>
          </a:r>
          <a:r>
            <a:rPr lang="th-TH">
              <a:solidFill>
                <a:schemeClr val="bg1"/>
              </a:solidFill>
            </a:rPr>
            <a:t>ให้เล่ม</a:t>
          </a:r>
          <a:r>
            <a:rPr lang="en-US">
              <a:solidFill>
                <a:schemeClr val="bg1"/>
              </a:solidFill>
            </a:rPr>
            <a:t> </a:t>
          </a:r>
          <a:r>
            <a:rPr lang="th-TH">
              <a:solidFill>
                <a:schemeClr val="bg1"/>
              </a:solidFill>
            </a:rPr>
            <a:t>ที่มหาลัย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544286</xdr:colOff>
      <xdr:row>32</xdr:row>
      <xdr:rowOff>21771</xdr:rowOff>
    </xdr:from>
    <xdr:to>
      <xdr:col>8</xdr:col>
      <xdr:colOff>520337</xdr:colOff>
      <xdr:row>32</xdr:row>
      <xdr:rowOff>445225</xdr:rowOff>
    </xdr:to>
    <xdr:sp macro="" textlink="">
      <xdr:nvSpPr>
        <xdr:cNvPr id="274" name="สี่เหลี่ยมผืนผ้า 273"/>
        <xdr:cNvSpPr/>
      </xdr:nvSpPr>
      <xdr:spPr>
        <a:xfrm>
          <a:off x="5192486" y="14303828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4</xdr:row>
      <xdr:rowOff>7620</xdr:rowOff>
    </xdr:from>
    <xdr:to>
      <xdr:col>8</xdr:col>
      <xdr:colOff>327660</xdr:colOff>
      <xdr:row>4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30480</xdr:colOff>
      <xdr:row>5</xdr:row>
      <xdr:rowOff>7620</xdr:rowOff>
    </xdr:from>
    <xdr:to>
      <xdr:col>8</xdr:col>
      <xdr:colOff>22860</xdr:colOff>
      <xdr:row>5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8</xdr:col>
      <xdr:colOff>45720</xdr:colOff>
      <xdr:row>6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15240</xdr:colOff>
      <xdr:row>6</xdr:row>
      <xdr:rowOff>426720</xdr:rowOff>
    </xdr:from>
    <xdr:to>
      <xdr:col>8</xdr:col>
      <xdr:colOff>320040</xdr:colOff>
      <xdr:row>7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15240</xdr:colOff>
      <xdr:row>7</xdr:row>
      <xdr:rowOff>434340</xdr:rowOff>
    </xdr:from>
    <xdr:to>
      <xdr:col>8</xdr:col>
      <xdr:colOff>22860</xdr:colOff>
      <xdr:row>8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7620</xdr:colOff>
      <xdr:row>9</xdr:row>
      <xdr:rowOff>15240</xdr:rowOff>
    </xdr:from>
    <xdr:to>
      <xdr:col>8</xdr:col>
      <xdr:colOff>655320</xdr:colOff>
      <xdr:row>9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3</xdr:col>
      <xdr:colOff>15240</xdr:colOff>
      <xdr:row>10</xdr:row>
      <xdr:rowOff>7620</xdr:rowOff>
    </xdr:from>
    <xdr:to>
      <xdr:col>8</xdr:col>
      <xdr:colOff>640080</xdr:colOff>
      <xdr:row>10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8</xdr:col>
      <xdr:colOff>342900</xdr:colOff>
      <xdr:row>4</xdr:row>
      <xdr:rowOff>15240</xdr:rowOff>
    </xdr:from>
    <xdr:to>
      <xdr:col>9</xdr:col>
      <xdr:colOff>312420</xdr:colOff>
      <xdr:row>4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30480</xdr:colOff>
      <xdr:row>5</xdr:row>
      <xdr:rowOff>0</xdr:rowOff>
    </xdr:from>
    <xdr:to>
      <xdr:col>9</xdr:col>
      <xdr:colOff>15240</xdr:colOff>
      <xdr:row>5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38100</xdr:colOff>
      <xdr:row>6</xdr:row>
      <xdr:rowOff>7620</xdr:rowOff>
    </xdr:from>
    <xdr:to>
      <xdr:col>9</xdr:col>
      <xdr:colOff>7620</xdr:colOff>
      <xdr:row>6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342900</xdr:colOff>
      <xdr:row>7</xdr:row>
      <xdr:rowOff>0</xdr:rowOff>
    </xdr:from>
    <xdr:to>
      <xdr:col>9</xdr:col>
      <xdr:colOff>312420</xdr:colOff>
      <xdr:row>7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22860</xdr:colOff>
      <xdr:row>8</xdr:row>
      <xdr:rowOff>0</xdr:rowOff>
    </xdr:from>
    <xdr:to>
      <xdr:col>8</xdr:col>
      <xdr:colOff>655320</xdr:colOff>
      <xdr:row>8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25</xdr:col>
      <xdr:colOff>186146</xdr:colOff>
      <xdr:row>4</xdr:row>
      <xdr:rowOff>10886</xdr:rowOff>
    </xdr:from>
    <xdr:to>
      <xdr:col>26</xdr:col>
      <xdr:colOff>201386</xdr:colOff>
      <xdr:row>4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152399</xdr:colOff>
      <xdr:row>6</xdr:row>
      <xdr:rowOff>403859</xdr:rowOff>
    </xdr:from>
    <xdr:to>
      <xdr:col>24</xdr:col>
      <xdr:colOff>129539</xdr:colOff>
      <xdr:row>7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537755</xdr:colOff>
      <xdr:row>4</xdr:row>
      <xdr:rowOff>33746</xdr:rowOff>
    </xdr:from>
    <xdr:to>
      <xdr:col>24</xdr:col>
      <xdr:colOff>513806</xdr:colOff>
      <xdr:row>5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530135</xdr:colOff>
      <xdr:row>5</xdr:row>
      <xdr:rowOff>26126</xdr:rowOff>
    </xdr:from>
    <xdr:to>
      <xdr:col>24</xdr:col>
      <xdr:colOff>506186</xdr:colOff>
      <xdr:row>5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530135</xdr:colOff>
      <xdr:row>6</xdr:row>
      <xdr:rowOff>10886</xdr:rowOff>
    </xdr:from>
    <xdr:to>
      <xdr:col>24</xdr:col>
      <xdr:colOff>506186</xdr:colOff>
      <xdr:row>6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186146</xdr:colOff>
      <xdr:row>7</xdr:row>
      <xdr:rowOff>439782</xdr:rowOff>
    </xdr:from>
    <xdr:to>
      <xdr:col>24</xdr:col>
      <xdr:colOff>163285</xdr:colOff>
      <xdr:row>8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25</xdr:col>
      <xdr:colOff>178526</xdr:colOff>
      <xdr:row>5</xdr:row>
      <xdr:rowOff>18506</xdr:rowOff>
    </xdr:from>
    <xdr:to>
      <xdr:col>26</xdr:col>
      <xdr:colOff>193766</xdr:colOff>
      <xdr:row>5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25</xdr:col>
      <xdr:colOff>193766</xdr:colOff>
      <xdr:row>6</xdr:row>
      <xdr:rowOff>26126</xdr:rowOff>
    </xdr:from>
    <xdr:to>
      <xdr:col>26</xdr:col>
      <xdr:colOff>209006</xdr:colOff>
      <xdr:row>6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529045</xdr:colOff>
      <xdr:row>8</xdr:row>
      <xdr:rowOff>8708</xdr:rowOff>
    </xdr:from>
    <xdr:to>
      <xdr:col>25</xdr:col>
      <xdr:colOff>544286</xdr:colOff>
      <xdr:row>8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435428</xdr:colOff>
      <xdr:row>6</xdr:row>
      <xdr:rowOff>380999</xdr:rowOff>
    </xdr:from>
    <xdr:to>
      <xdr:col>25</xdr:col>
      <xdr:colOff>411480</xdr:colOff>
      <xdr:row>7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302623</xdr:colOff>
      <xdr:row>9</xdr:row>
      <xdr:rowOff>26126</xdr:rowOff>
    </xdr:from>
    <xdr:to>
      <xdr:col>24</xdr:col>
      <xdr:colOff>317862</xdr:colOff>
      <xdr:row>9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272143</xdr:colOff>
      <xdr:row>10</xdr:row>
      <xdr:rowOff>18506</xdr:rowOff>
    </xdr:from>
    <xdr:to>
      <xdr:col>24</xdr:col>
      <xdr:colOff>287382</xdr:colOff>
      <xdr:row>10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25</xdr:col>
      <xdr:colOff>633550</xdr:colOff>
      <xdr:row>9</xdr:row>
      <xdr:rowOff>51163</xdr:rowOff>
    </xdr:from>
    <xdr:to>
      <xdr:col>27</xdr:col>
      <xdr:colOff>274321</xdr:colOff>
      <xdr:row>10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25</xdr:col>
      <xdr:colOff>609601</xdr:colOff>
      <xdr:row>10</xdr:row>
      <xdr:rowOff>53339</xdr:rowOff>
    </xdr:from>
    <xdr:to>
      <xdr:col>27</xdr:col>
      <xdr:colOff>219892</xdr:colOff>
      <xdr:row>11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117566</xdr:colOff>
      <xdr:row>4</xdr:row>
      <xdr:rowOff>18506</xdr:rowOff>
    </xdr:from>
    <xdr:to>
      <xdr:col>23</xdr:col>
      <xdr:colOff>513806</xdr:colOff>
      <xdr:row>4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452846</xdr:colOff>
      <xdr:row>3</xdr:row>
      <xdr:rowOff>445226</xdr:rowOff>
    </xdr:from>
    <xdr:to>
      <xdr:col>25</xdr:col>
      <xdr:colOff>216626</xdr:colOff>
      <xdr:row>4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170906</xdr:colOff>
      <xdr:row>5</xdr:row>
      <xdr:rowOff>26126</xdr:rowOff>
    </xdr:from>
    <xdr:to>
      <xdr:col>23</xdr:col>
      <xdr:colOff>568235</xdr:colOff>
      <xdr:row>5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506186</xdr:colOff>
      <xdr:row>5</xdr:row>
      <xdr:rowOff>10886</xdr:rowOff>
    </xdr:from>
    <xdr:to>
      <xdr:col>25</xdr:col>
      <xdr:colOff>269966</xdr:colOff>
      <xdr:row>5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87086</xdr:colOff>
      <xdr:row>6</xdr:row>
      <xdr:rowOff>18506</xdr:rowOff>
    </xdr:from>
    <xdr:to>
      <xdr:col>23</xdr:col>
      <xdr:colOff>483326</xdr:colOff>
      <xdr:row>6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422366</xdr:colOff>
      <xdr:row>5</xdr:row>
      <xdr:rowOff>445226</xdr:rowOff>
    </xdr:from>
    <xdr:to>
      <xdr:col>25</xdr:col>
      <xdr:colOff>186146</xdr:colOff>
      <xdr:row>6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24</xdr:col>
      <xdr:colOff>60959</xdr:colOff>
      <xdr:row>6</xdr:row>
      <xdr:rowOff>380999</xdr:rowOff>
    </xdr:from>
    <xdr:to>
      <xdr:col>24</xdr:col>
      <xdr:colOff>488768</xdr:colOff>
      <xdr:row>7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460466</xdr:colOff>
      <xdr:row>7</xdr:row>
      <xdr:rowOff>404948</xdr:rowOff>
    </xdr:from>
    <xdr:to>
      <xdr:col>23</xdr:col>
      <xdr:colOff>193766</xdr:colOff>
      <xdr:row>8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24</xdr:col>
      <xdr:colOff>131717</xdr:colOff>
      <xdr:row>7</xdr:row>
      <xdr:rowOff>389708</xdr:rowOff>
    </xdr:from>
    <xdr:to>
      <xdr:col>24</xdr:col>
      <xdr:colOff>559525</xdr:colOff>
      <xdr:row>8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234043</xdr:colOff>
      <xdr:row>9</xdr:row>
      <xdr:rowOff>18506</xdr:rowOff>
    </xdr:from>
    <xdr:to>
      <xdr:col>22</xdr:col>
      <xdr:colOff>631372</xdr:colOff>
      <xdr:row>9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576943</xdr:colOff>
      <xdr:row>9</xdr:row>
      <xdr:rowOff>18506</xdr:rowOff>
    </xdr:from>
    <xdr:to>
      <xdr:col>23</xdr:col>
      <xdr:colOff>340723</xdr:colOff>
      <xdr:row>9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234043</xdr:colOff>
      <xdr:row>10</xdr:row>
      <xdr:rowOff>10886</xdr:rowOff>
    </xdr:from>
    <xdr:to>
      <xdr:col>22</xdr:col>
      <xdr:colOff>631372</xdr:colOff>
      <xdr:row>10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576943</xdr:colOff>
      <xdr:row>10</xdr:row>
      <xdr:rowOff>10886</xdr:rowOff>
    </xdr:from>
    <xdr:to>
      <xdr:col>23</xdr:col>
      <xdr:colOff>340723</xdr:colOff>
      <xdr:row>10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632460</xdr:colOff>
      <xdr:row>9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9</xdr:col>
      <xdr:colOff>38100</xdr:colOff>
      <xdr:row>10</xdr:row>
      <xdr:rowOff>0</xdr:rowOff>
    </xdr:from>
    <xdr:to>
      <xdr:col>10</xdr:col>
      <xdr:colOff>7620</xdr:colOff>
      <xdr:row>10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26</xdr:col>
      <xdr:colOff>128451</xdr:colOff>
      <xdr:row>8</xdr:row>
      <xdr:rowOff>31569</xdr:rowOff>
    </xdr:from>
    <xdr:to>
      <xdr:col>27</xdr:col>
      <xdr:colOff>105592</xdr:colOff>
      <xdr:row>9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F1" zoomScale="70" zoomScaleNormal="70" workbookViewId="0">
      <selection activeCell="B1" sqref="B1:AF9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4" t="s">
        <v>46</v>
      </c>
      <c r="F1" s="15" t="s">
        <v>47</v>
      </c>
      <c r="G1" s="15"/>
      <c r="H1" s="15">
        <v>4500</v>
      </c>
      <c r="I1" s="15" t="s">
        <v>48</v>
      </c>
      <c r="J1" s="5" t="s">
        <v>49</v>
      </c>
      <c r="K1" s="5"/>
      <c r="L1" s="5" t="s">
        <v>50</v>
      </c>
      <c r="M1" s="15"/>
      <c r="N1" s="15" t="s">
        <v>51</v>
      </c>
      <c r="O1" s="15">
        <v>20</v>
      </c>
      <c r="P1" s="15" t="s">
        <v>52</v>
      </c>
      <c r="Q1" s="15" t="s">
        <v>53</v>
      </c>
      <c r="R1" s="15" t="s">
        <v>54</v>
      </c>
      <c r="S1" s="15">
        <v>70</v>
      </c>
      <c r="T1" s="15" t="s">
        <v>55</v>
      </c>
      <c r="U1" s="15" t="s">
        <v>56</v>
      </c>
      <c r="V1" s="15" t="s">
        <v>57</v>
      </c>
      <c r="W1" s="15">
        <v>65</v>
      </c>
      <c r="X1" s="15" t="s">
        <v>58</v>
      </c>
      <c r="Y1" s="15" t="s">
        <v>56</v>
      </c>
      <c r="Z1" s="15" t="s">
        <v>59</v>
      </c>
      <c r="AA1" s="15">
        <v>70</v>
      </c>
      <c r="AB1" s="15" t="s">
        <v>60</v>
      </c>
      <c r="AC1" s="15" t="s">
        <v>61</v>
      </c>
      <c r="AD1" s="15">
        <f>((S1+W1)*O1) + AA1</f>
        <v>2770</v>
      </c>
      <c r="AE1" t="s">
        <v>62</v>
      </c>
    </row>
    <row r="2" spans="1:31" ht="35.25" customHeight="1" x14ac:dyDescent="0.25">
      <c r="B2" t="s">
        <v>63</v>
      </c>
      <c r="C2" t="s">
        <v>64</v>
      </c>
      <c r="F2" t="s">
        <v>65</v>
      </c>
      <c r="H2" t="s">
        <v>48</v>
      </c>
      <c r="J2" s="15"/>
      <c r="K2" s="15"/>
      <c r="L2" s="15"/>
      <c r="M2" s="15"/>
      <c r="N2" s="15" t="s">
        <v>66</v>
      </c>
      <c r="O2" s="15">
        <v>4</v>
      </c>
      <c r="P2" s="15" t="s">
        <v>52</v>
      </c>
      <c r="Q2" s="15" t="s">
        <v>53</v>
      </c>
      <c r="R2" s="15" t="s">
        <v>54</v>
      </c>
      <c r="S2" s="15">
        <v>50</v>
      </c>
      <c r="T2" s="15" t="s">
        <v>55</v>
      </c>
      <c r="U2" s="15" t="s">
        <v>56</v>
      </c>
      <c r="V2" s="15" t="s">
        <v>57</v>
      </c>
      <c r="W2" s="15">
        <v>46</v>
      </c>
      <c r="X2" s="15" t="s">
        <v>58</v>
      </c>
      <c r="Y2" s="15"/>
      <c r="Z2" s="15" t="s">
        <v>67</v>
      </c>
      <c r="AA2" s="15"/>
      <c r="AB2" s="15"/>
      <c r="AC2" s="15" t="s">
        <v>61</v>
      </c>
      <c r="AD2" s="15">
        <f>((S2+W2)*O2)</f>
        <v>384</v>
      </c>
    </row>
    <row r="3" spans="1:31" ht="35.25" customHeight="1" x14ac:dyDescent="0.25">
      <c r="B3" s="16" t="s">
        <v>68</v>
      </c>
      <c r="C3" s="16"/>
      <c r="D3" s="16"/>
      <c r="E3" s="16"/>
      <c r="F3" s="17">
        <v>0.2</v>
      </c>
      <c r="G3" s="16"/>
      <c r="H3" s="16">
        <f>ROUND(F9*(20/100),0)</f>
        <v>269</v>
      </c>
    </row>
    <row r="4" spans="1:31" ht="35.25" customHeight="1" x14ac:dyDescent="0.25">
      <c r="B4" s="16" t="s">
        <v>69</v>
      </c>
      <c r="C4" s="16"/>
      <c r="D4" s="16"/>
      <c r="E4" s="16"/>
      <c r="F4" s="17">
        <v>0.2</v>
      </c>
      <c r="G4" s="16"/>
      <c r="H4" s="16">
        <f>ROUND(F9*(20/100),0)</f>
        <v>269</v>
      </c>
    </row>
    <row r="5" spans="1:31" ht="35.25" customHeight="1" x14ac:dyDescent="0.25">
      <c r="B5" s="16" t="s">
        <v>70</v>
      </c>
      <c r="C5" s="16"/>
      <c r="D5" s="16"/>
      <c r="E5" s="16"/>
      <c r="F5" s="17">
        <v>0.2</v>
      </c>
      <c r="G5" s="16"/>
      <c r="H5" s="16">
        <f>ROUND(F9*(20/100),0)</f>
        <v>269</v>
      </c>
      <c r="J5" s="16" t="s">
        <v>71</v>
      </c>
      <c r="K5" s="16"/>
      <c r="L5" s="16">
        <f>SUM(H3:H5)+H7</f>
        <v>1076</v>
      </c>
      <c r="O5" s="16" t="s">
        <v>72</v>
      </c>
      <c r="P5" s="16">
        <f>L5</f>
        <v>1076</v>
      </c>
      <c r="R5" s="18" t="s">
        <v>80</v>
      </c>
      <c r="S5">
        <f>P5*1</f>
        <v>1076</v>
      </c>
      <c r="T5" s="18" t="s">
        <v>73</v>
      </c>
    </row>
    <row r="6" spans="1:31" ht="35.25" customHeight="1" x14ac:dyDescent="0.25">
      <c r="B6" s="5" t="s">
        <v>74</v>
      </c>
      <c r="C6" s="5"/>
      <c r="D6" s="5"/>
      <c r="E6" s="5"/>
      <c r="F6" s="19">
        <v>0.15</v>
      </c>
      <c r="G6" s="5"/>
      <c r="H6" s="5">
        <f>ROUND(F9*(15/100),0)</f>
        <v>202</v>
      </c>
    </row>
    <row r="7" spans="1:31" ht="35.25" customHeight="1" x14ac:dyDescent="0.25">
      <c r="B7" s="16" t="s">
        <v>75</v>
      </c>
      <c r="C7" s="16"/>
      <c r="D7" s="16"/>
      <c r="E7" s="16"/>
      <c r="F7" s="17">
        <v>0.2</v>
      </c>
      <c r="G7" s="16"/>
      <c r="H7" s="16">
        <f>ROUND(F9*(20/100),0)</f>
        <v>269</v>
      </c>
      <c r="J7" s="5" t="s">
        <v>76</v>
      </c>
    </row>
    <row r="8" spans="1:31" ht="35.25" customHeight="1" x14ac:dyDescent="0.25">
      <c r="B8" s="5" t="s">
        <v>77</v>
      </c>
      <c r="C8" s="5"/>
      <c r="D8" s="5"/>
      <c r="E8" s="5"/>
      <c r="F8" s="19">
        <v>0.05</v>
      </c>
      <c r="G8" s="5"/>
      <c r="H8" s="5">
        <f>ROUND(F9*(5/100),0)</f>
        <v>67</v>
      </c>
      <c r="J8" s="5" t="s">
        <v>78</v>
      </c>
      <c r="K8" s="5"/>
      <c r="L8" s="5">
        <f>SUM(H6:H8)-H7</f>
        <v>269</v>
      </c>
    </row>
    <row r="9" spans="1:31" ht="35.25" customHeight="1" x14ac:dyDescent="0.25">
      <c r="B9" s="15" t="s">
        <v>79</v>
      </c>
      <c r="C9" s="15"/>
      <c r="D9" s="15"/>
      <c r="E9" s="15"/>
      <c r="F9" s="15">
        <f>H1-H9</f>
        <v>1346</v>
      </c>
      <c r="G9" s="15"/>
      <c r="H9" s="15">
        <f>AD1+AD2</f>
        <v>3154</v>
      </c>
      <c r="O9" s="5" t="s">
        <v>49</v>
      </c>
      <c r="P9" s="5">
        <f>H9+L8</f>
        <v>3423</v>
      </c>
    </row>
    <row r="10" spans="1:31" ht="35.25" customHeight="1" x14ac:dyDescent="0.25">
      <c r="A10" s="8"/>
      <c r="M10" s="5"/>
    </row>
    <row r="11" spans="1:31" ht="35.25" customHeight="1" x14ac:dyDescent="0.25">
      <c r="A11" s="1">
        <v>43435</v>
      </c>
      <c r="B11" s="11" t="s"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11</v>
      </c>
      <c r="B15" s="2"/>
      <c r="C15" s="2"/>
      <c r="D15" s="2"/>
      <c r="E15" s="2"/>
      <c r="F15" s="2"/>
      <c r="G15" s="2"/>
      <c r="H15" s="2"/>
      <c r="I15" s="2" t="s">
        <v>45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7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9" t="s">
        <v>15</v>
      </c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/>
    <row r="21" spans="1:25" ht="35.25" customHeight="1" x14ac:dyDescent="0.25">
      <c r="A21" s="1">
        <v>43435</v>
      </c>
      <c r="B21" s="11" t="s"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16</v>
      </c>
      <c r="B23" s="2"/>
      <c r="C23" s="2"/>
      <c r="D23" s="2"/>
      <c r="E23" s="2"/>
      <c r="F23" s="2"/>
      <c r="G23" s="2"/>
      <c r="H23" s="2"/>
      <c r="I23" s="2" t="s">
        <v>45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7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9" t="s">
        <v>22</v>
      </c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43435</v>
      </c>
      <c r="B31" s="11" t="s"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7" t="s">
        <v>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9" t="s">
        <v>29</v>
      </c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43435</v>
      </c>
      <c r="B41" s="11" t="s">
        <v>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7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9" t="s">
        <v>36</v>
      </c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A51" s="1" t="s">
        <v>44</v>
      </c>
      <c r="B51" s="11" t="s">
        <v>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3"/>
    </row>
    <row r="52" spans="1:25" ht="35.25" customHeight="1" x14ac:dyDescent="0.25">
      <c r="A52" s="2" t="s">
        <v>8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  <c r="H52" s="3">
        <v>6</v>
      </c>
      <c r="I52" s="3">
        <v>7</v>
      </c>
      <c r="J52" s="3">
        <v>8</v>
      </c>
      <c r="K52" s="3">
        <v>9</v>
      </c>
      <c r="L52" s="3">
        <v>10</v>
      </c>
      <c r="M52" s="3">
        <v>11</v>
      </c>
      <c r="N52" s="3">
        <v>12</v>
      </c>
      <c r="O52" s="3">
        <v>13</v>
      </c>
      <c r="P52" s="3">
        <v>14</v>
      </c>
      <c r="Q52" s="3">
        <v>15</v>
      </c>
      <c r="R52" s="3">
        <v>16</v>
      </c>
      <c r="S52" s="3">
        <v>17</v>
      </c>
      <c r="T52" s="3">
        <v>18</v>
      </c>
      <c r="U52" s="3">
        <v>19</v>
      </c>
      <c r="V52" s="3">
        <v>20</v>
      </c>
      <c r="W52" s="3">
        <v>21</v>
      </c>
      <c r="X52" s="3">
        <v>22</v>
      </c>
      <c r="Y52" s="3">
        <v>23</v>
      </c>
    </row>
    <row r="53" spans="1:25" ht="35.25" customHeight="1" x14ac:dyDescent="0.25">
      <c r="A53" s="4" t="s">
        <v>37</v>
      </c>
      <c r="B53" s="2"/>
      <c r="C53" s="2"/>
      <c r="D53" s="2"/>
      <c r="E53" s="2"/>
      <c r="F53" s="2"/>
      <c r="G53" s="2"/>
      <c r="H53" s="2"/>
      <c r="I53" s="2" t="s">
        <v>45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5.25" customHeight="1" x14ac:dyDescent="0.25">
      <c r="A54" s="4" t="s">
        <v>38</v>
      </c>
      <c r="B54" s="2"/>
      <c r="C54" s="2"/>
      <c r="D54" s="2"/>
      <c r="E54" s="2"/>
      <c r="F54" s="2"/>
      <c r="G54" s="2"/>
      <c r="H54" s="2"/>
      <c r="I54" s="2" t="s">
        <v>45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 x14ac:dyDescent="0.25">
      <c r="A55" s="4" t="s">
        <v>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5.25" customHeight="1" x14ac:dyDescent="0.25">
      <c r="A56" s="4" t="s">
        <v>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5.25" customHeight="1" x14ac:dyDescent="0.25">
      <c r="A57" s="4" t="s">
        <v>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5.25" customHeight="1" x14ac:dyDescent="0.25">
      <c r="A58" s="7" t="s">
        <v>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5.25" customHeight="1" x14ac:dyDescent="0.25">
      <c r="A59" s="9" t="s">
        <v>43</v>
      </c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5">
    <mergeCell ref="B51:Y51"/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1"/>
  <sheetViews>
    <sheetView workbookViewId="0">
      <selection activeCell="D19" sqref="D19"/>
    </sheetView>
  </sheetViews>
  <sheetFormatPr defaultRowHeight="13.2" x14ac:dyDescent="0.25"/>
  <sheetData>
    <row r="3" spans="3:27" x14ac:dyDescent="0.25">
      <c r="C3" s="1">
        <v>43435</v>
      </c>
      <c r="D3" s="11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3"/>
    </row>
    <row r="4" spans="3:27" x14ac:dyDescent="0.25">
      <c r="C4" s="2" t="s">
        <v>8</v>
      </c>
      <c r="D4" s="3">
        <v>0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  <c r="X4" s="3">
        <v>20</v>
      </c>
      <c r="Y4" s="3">
        <v>21</v>
      </c>
      <c r="Z4" s="3">
        <v>22</v>
      </c>
      <c r="AA4" s="3">
        <v>23</v>
      </c>
    </row>
    <row r="5" spans="3:27" x14ac:dyDescent="0.25">
      <c r="C5" s="4" t="s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3:27" x14ac:dyDescent="0.25">
      <c r="C6" s="4" t="s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3:27" x14ac:dyDescent="0.25"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3:27" x14ac:dyDescent="0.25">
      <c r="C8" s="4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3:27" x14ac:dyDescent="0.25">
      <c r="C9" s="4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3:27" x14ac:dyDescent="0.25">
      <c r="C10" s="7" t="s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3:27" x14ac:dyDescent="0.25">
      <c r="C11" s="9" t="s">
        <v>7</v>
      </c>
      <c r="D11" s="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</sheetData>
  <mergeCells count="1">
    <mergeCell ref="D3:A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2018-07-07T12:10:32Z</dcterms:modified>
</cp:coreProperties>
</file>