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zg0021\My Drive\Weekly\2022\156-\"/>
    </mc:Choice>
  </mc:AlternateContent>
  <xr:revisionPtr revIDLastSave="0" documentId="13_ncr:1_{4CE56511-C20B-435B-BDDB-B832EB5DE295}" xr6:coauthVersionLast="47" xr6:coauthVersionMax="47" xr10:uidLastSave="{00000000-0000-0000-0000-000000000000}"/>
  <bookViews>
    <workbookView xWindow="-120" yWindow="-120" windowWidth="29040" windowHeight="15840" xr2:uid="{30062951-9FDD-4221-8B77-D565A68BCED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079" i="1" l="1"/>
  <c r="L1079" i="1"/>
  <c r="M1075" i="1"/>
  <c r="L1075" i="1"/>
  <c r="N1075" i="1" s="1"/>
  <c r="M1072" i="1"/>
  <c r="L1072" i="1"/>
  <c r="M1071" i="1"/>
  <c r="L1071" i="1"/>
  <c r="N1071" i="1" s="1"/>
  <c r="M1070" i="1"/>
  <c r="L1070" i="1"/>
  <c r="M1068" i="1"/>
  <c r="L1068" i="1"/>
  <c r="N1068" i="1" s="1"/>
  <c r="M1064" i="1"/>
  <c r="L1064" i="1"/>
  <c r="M1058" i="1"/>
  <c r="L1058" i="1"/>
  <c r="N1058" i="1" s="1"/>
  <c r="M1054" i="1"/>
  <c r="L1054" i="1"/>
  <c r="M1047" i="1"/>
  <c r="L1047" i="1"/>
  <c r="N1047" i="1" s="1"/>
  <c r="M1046" i="1"/>
  <c r="L1046" i="1"/>
  <c r="M1040" i="1"/>
  <c r="L1040" i="1"/>
  <c r="N1040" i="1" s="1"/>
  <c r="M1037" i="1"/>
  <c r="L1037" i="1"/>
  <c r="M1032" i="1"/>
  <c r="L1032" i="1"/>
  <c r="N1032" i="1" s="1"/>
  <c r="M1027" i="1"/>
  <c r="L1027" i="1"/>
  <c r="M1024" i="1"/>
  <c r="L1024" i="1"/>
  <c r="N1024" i="1" s="1"/>
  <c r="M1019" i="1"/>
  <c r="L1019" i="1"/>
  <c r="M1018" i="1"/>
  <c r="L1018" i="1"/>
  <c r="N1018" i="1" s="1"/>
  <c r="M1013" i="1"/>
  <c r="L1013" i="1"/>
  <c r="M1007" i="1"/>
  <c r="L1007" i="1"/>
  <c r="N1007" i="1" s="1"/>
  <c r="M1003" i="1"/>
  <c r="L1003" i="1"/>
  <c r="M998" i="1"/>
  <c r="L998" i="1"/>
  <c r="N998" i="1" s="1"/>
  <c r="M997" i="1"/>
  <c r="L997" i="1"/>
  <c r="M996" i="1"/>
  <c r="L996" i="1"/>
  <c r="N996" i="1" s="1"/>
  <c r="M990" i="1"/>
  <c r="L990" i="1"/>
  <c r="M989" i="1"/>
  <c r="L989" i="1"/>
  <c r="N989" i="1" s="1"/>
  <c r="M988" i="1"/>
  <c r="L988" i="1"/>
  <c r="M987" i="1"/>
  <c r="L987" i="1"/>
  <c r="N987" i="1" s="1"/>
  <c r="M984" i="1"/>
  <c r="L984" i="1"/>
  <c r="M982" i="1"/>
  <c r="L982" i="1"/>
  <c r="N982" i="1" s="1"/>
  <c r="M981" i="1"/>
  <c r="L981" i="1"/>
  <c r="M979" i="1"/>
  <c r="L979" i="1"/>
  <c r="N979" i="1" s="1"/>
  <c r="M969" i="1"/>
  <c r="L969" i="1"/>
  <c r="M968" i="1"/>
  <c r="L968" i="1"/>
  <c r="M966" i="1"/>
  <c r="L966" i="1"/>
  <c r="M964" i="1"/>
  <c r="L964" i="1"/>
  <c r="N964" i="1" s="1"/>
  <c r="M962" i="1"/>
  <c r="L962" i="1"/>
  <c r="M956" i="1"/>
  <c r="L956" i="1"/>
  <c r="N956" i="1" s="1"/>
  <c r="M954" i="1"/>
  <c r="L954" i="1"/>
  <c r="M953" i="1"/>
  <c r="L953" i="1"/>
  <c r="N953" i="1" s="1"/>
  <c r="M952" i="1"/>
  <c r="L952" i="1"/>
  <c r="M951" i="1"/>
  <c r="L951" i="1"/>
  <c r="N951" i="1" s="1"/>
  <c r="M950" i="1"/>
  <c r="L950" i="1"/>
  <c r="M934" i="1"/>
  <c r="L934" i="1"/>
  <c r="N934" i="1" s="1"/>
  <c r="M929" i="1"/>
  <c r="L929" i="1"/>
  <c r="M915" i="1"/>
  <c r="L915" i="1"/>
  <c r="N915" i="1" s="1"/>
  <c r="M914" i="1"/>
  <c r="L914" i="1"/>
  <c r="M912" i="1"/>
  <c r="L912" i="1"/>
  <c r="N912" i="1" s="1"/>
  <c r="M911" i="1"/>
  <c r="L911" i="1"/>
  <c r="M908" i="1"/>
  <c r="L908" i="1"/>
  <c r="N908" i="1" s="1"/>
  <c r="M907" i="1"/>
  <c r="L907" i="1"/>
  <c r="M906" i="1"/>
  <c r="L906" i="1"/>
  <c r="N906" i="1" s="1"/>
  <c r="M905" i="1"/>
  <c r="L905" i="1"/>
  <c r="M904" i="1"/>
  <c r="L904" i="1"/>
  <c r="N904" i="1" s="1"/>
  <c r="M900" i="1"/>
  <c r="L900" i="1"/>
  <c r="M896" i="1"/>
  <c r="L896" i="1"/>
  <c r="N896" i="1" s="1"/>
  <c r="M895" i="1"/>
  <c r="L895" i="1"/>
  <c r="M894" i="1"/>
  <c r="L894" i="1"/>
  <c r="N894" i="1" s="1"/>
  <c r="M893" i="1"/>
  <c r="L893" i="1"/>
  <c r="M891" i="1"/>
  <c r="L891" i="1"/>
  <c r="N891" i="1" s="1"/>
  <c r="M885" i="1"/>
  <c r="L885" i="1"/>
  <c r="M882" i="1"/>
  <c r="L882" i="1"/>
  <c r="N882" i="1" s="1"/>
  <c r="M876" i="1"/>
  <c r="L876" i="1"/>
  <c r="M874" i="1"/>
  <c r="L874" i="1"/>
  <c r="N874" i="1" s="1"/>
  <c r="M872" i="1"/>
  <c r="L872" i="1"/>
  <c r="M871" i="1"/>
  <c r="L871" i="1"/>
  <c r="N871" i="1" s="1"/>
  <c r="M863" i="1"/>
  <c r="L863" i="1"/>
  <c r="M859" i="1"/>
  <c r="L859" i="1"/>
  <c r="N859" i="1" s="1"/>
  <c r="M857" i="1"/>
  <c r="L857" i="1"/>
  <c r="M856" i="1"/>
  <c r="L856" i="1"/>
  <c r="N856" i="1" s="1"/>
  <c r="M854" i="1"/>
  <c r="L854" i="1"/>
  <c r="M853" i="1"/>
  <c r="L853" i="1"/>
  <c r="N853" i="1" s="1"/>
  <c r="M852" i="1"/>
  <c r="L852" i="1"/>
  <c r="M851" i="1"/>
  <c r="L851" i="1"/>
  <c r="N851" i="1" s="1"/>
  <c r="M849" i="1"/>
  <c r="L849" i="1"/>
  <c r="M843" i="1"/>
  <c r="L843" i="1"/>
  <c r="N843" i="1" s="1"/>
  <c r="M839" i="1"/>
  <c r="L839" i="1"/>
  <c r="M838" i="1"/>
  <c r="L838" i="1"/>
  <c r="N838" i="1" s="1"/>
  <c r="M834" i="1"/>
  <c r="L834" i="1"/>
  <c r="M831" i="1"/>
  <c r="L831" i="1"/>
  <c r="N831" i="1" s="1"/>
  <c r="M830" i="1"/>
  <c r="L830" i="1"/>
  <c r="M829" i="1"/>
  <c r="L829" i="1"/>
  <c r="N829" i="1" s="1"/>
  <c r="M828" i="1"/>
  <c r="L828" i="1"/>
  <c r="M826" i="1"/>
  <c r="L826" i="1"/>
  <c r="N826" i="1" s="1"/>
  <c r="M823" i="1"/>
  <c r="L823" i="1"/>
  <c r="M822" i="1"/>
  <c r="L822" i="1"/>
  <c r="N822" i="1" s="1"/>
  <c r="M821" i="1"/>
  <c r="L821" i="1"/>
  <c r="M819" i="1"/>
  <c r="L819" i="1"/>
  <c r="N819" i="1" s="1"/>
  <c r="M816" i="1"/>
  <c r="L816" i="1"/>
  <c r="M809" i="1"/>
  <c r="L809" i="1"/>
  <c r="N809" i="1" s="1"/>
  <c r="M808" i="1"/>
  <c r="L808" i="1"/>
  <c r="M802" i="1"/>
  <c r="L802" i="1"/>
  <c r="N802" i="1" s="1"/>
  <c r="M801" i="1"/>
  <c r="L801" i="1"/>
  <c r="M799" i="1"/>
  <c r="L799" i="1"/>
  <c r="N799" i="1" s="1"/>
  <c r="M797" i="1"/>
  <c r="L797" i="1"/>
  <c r="M796" i="1"/>
  <c r="L796" i="1"/>
  <c r="N796" i="1" s="1"/>
  <c r="M794" i="1"/>
  <c r="L794" i="1"/>
  <c r="M792" i="1"/>
  <c r="L792" i="1"/>
  <c r="N792" i="1" s="1"/>
  <c r="M790" i="1"/>
  <c r="L790" i="1"/>
  <c r="M788" i="1"/>
  <c r="L788" i="1"/>
  <c r="N788" i="1" s="1"/>
  <c r="M785" i="1"/>
  <c r="L785" i="1"/>
  <c r="M784" i="1"/>
  <c r="L784" i="1"/>
  <c r="N784" i="1" s="1"/>
  <c r="M783" i="1"/>
  <c r="L783" i="1"/>
  <c r="M782" i="1"/>
  <c r="L782" i="1"/>
  <c r="N782" i="1" s="1"/>
  <c r="M780" i="1"/>
  <c r="L780" i="1"/>
  <c r="M777" i="1"/>
  <c r="L777" i="1"/>
  <c r="N777" i="1" s="1"/>
  <c r="M776" i="1"/>
  <c r="L776" i="1"/>
  <c r="M774" i="1"/>
  <c r="L774" i="1"/>
  <c r="N774" i="1" s="1"/>
  <c r="M770" i="1"/>
  <c r="L770" i="1"/>
  <c r="M769" i="1"/>
  <c r="L769" i="1"/>
  <c r="N769" i="1" s="1"/>
  <c r="M768" i="1"/>
  <c r="L768" i="1"/>
  <c r="M766" i="1"/>
  <c r="L766" i="1"/>
  <c r="N766" i="1" s="1"/>
  <c r="M757" i="1"/>
  <c r="L757" i="1"/>
  <c r="M748" i="1"/>
  <c r="L748" i="1"/>
  <c r="N748" i="1" s="1"/>
  <c r="M746" i="1"/>
  <c r="L746" i="1"/>
  <c r="M743" i="1"/>
  <c r="L743" i="1"/>
  <c r="N743" i="1" s="1"/>
  <c r="M738" i="1"/>
  <c r="L738" i="1"/>
  <c r="M733" i="1"/>
  <c r="L733" i="1"/>
  <c r="N733" i="1" s="1"/>
  <c r="M732" i="1"/>
  <c r="L732" i="1"/>
  <c r="M722" i="1"/>
  <c r="L722" i="1"/>
  <c r="N722" i="1" s="1"/>
  <c r="M719" i="1"/>
  <c r="L719" i="1"/>
  <c r="M713" i="1"/>
  <c r="L713" i="1"/>
  <c r="N713" i="1" s="1"/>
  <c r="M712" i="1"/>
  <c r="L712" i="1"/>
  <c r="M711" i="1"/>
  <c r="L711" i="1"/>
  <c r="N711" i="1" s="1"/>
  <c r="M704" i="1"/>
  <c r="L704" i="1"/>
  <c r="M702" i="1"/>
  <c r="L702" i="1"/>
  <c r="N702" i="1" s="1"/>
  <c r="M701" i="1"/>
  <c r="L701" i="1"/>
  <c r="M700" i="1"/>
  <c r="L700" i="1"/>
  <c r="N700" i="1" s="1"/>
  <c r="M695" i="1"/>
  <c r="L695" i="1"/>
  <c r="M690" i="1"/>
  <c r="L690" i="1"/>
  <c r="N690" i="1" s="1"/>
  <c r="M678" i="1"/>
  <c r="L678" i="1"/>
  <c r="M673" i="1"/>
  <c r="L673" i="1"/>
  <c r="N673" i="1" s="1"/>
  <c r="M668" i="1"/>
  <c r="L668" i="1"/>
  <c r="M667" i="1"/>
  <c r="L667" i="1"/>
  <c r="N667" i="1" s="1"/>
  <c r="M663" i="1"/>
  <c r="L663" i="1"/>
  <c r="M655" i="1"/>
  <c r="L655" i="1"/>
  <c r="N655" i="1" s="1"/>
  <c r="M653" i="1"/>
  <c r="L653" i="1"/>
  <c r="M648" i="1"/>
  <c r="L648" i="1"/>
  <c r="N648" i="1" s="1"/>
  <c r="M647" i="1"/>
  <c r="L647" i="1"/>
  <c r="M646" i="1"/>
  <c r="L646" i="1"/>
  <c r="N646" i="1" s="1"/>
  <c r="M645" i="1"/>
  <c r="L645" i="1"/>
  <c r="M644" i="1"/>
  <c r="L644" i="1"/>
  <c r="N644" i="1" s="1"/>
  <c r="M642" i="1"/>
  <c r="L642" i="1"/>
  <c r="M641" i="1"/>
  <c r="L641" i="1"/>
  <c r="N641" i="1" s="1"/>
  <c r="M640" i="1"/>
  <c r="L640" i="1"/>
  <c r="M638" i="1"/>
  <c r="L638" i="1"/>
  <c r="N638" i="1" s="1"/>
  <c r="M636" i="1"/>
  <c r="L636" i="1"/>
  <c r="M633" i="1"/>
  <c r="L633" i="1"/>
  <c r="N633" i="1" s="1"/>
  <c r="M630" i="1"/>
  <c r="L630" i="1"/>
  <c r="M628" i="1"/>
  <c r="L628" i="1"/>
  <c r="N628" i="1" s="1"/>
  <c r="M625" i="1"/>
  <c r="L625" i="1"/>
  <c r="M622" i="1"/>
  <c r="L622" i="1"/>
  <c r="N622" i="1" s="1"/>
  <c r="M616" i="1"/>
  <c r="L616" i="1"/>
  <c r="M614" i="1"/>
  <c r="L614" i="1"/>
  <c r="N614" i="1" s="1"/>
  <c r="M612" i="1"/>
  <c r="L612" i="1"/>
  <c r="M611" i="1"/>
  <c r="L611" i="1"/>
  <c r="N611" i="1" s="1"/>
  <c r="M607" i="1"/>
  <c r="L607" i="1"/>
  <c r="M606" i="1"/>
  <c r="L606" i="1"/>
  <c r="N606" i="1" s="1"/>
  <c r="M605" i="1"/>
  <c r="L605" i="1"/>
  <c r="M604" i="1"/>
  <c r="L604" i="1"/>
  <c r="N604" i="1" s="1"/>
  <c r="M600" i="1"/>
  <c r="L600" i="1"/>
  <c r="M595" i="1"/>
  <c r="L595" i="1"/>
  <c r="N595" i="1" s="1"/>
  <c r="M594" i="1"/>
  <c r="L594" i="1"/>
  <c r="M593" i="1"/>
  <c r="L593" i="1"/>
  <c r="N593" i="1" s="1"/>
  <c r="M592" i="1"/>
  <c r="L592" i="1"/>
  <c r="M585" i="1"/>
  <c r="L585" i="1"/>
  <c r="N585" i="1" s="1"/>
  <c r="M583" i="1"/>
  <c r="L583" i="1"/>
  <c r="M582" i="1"/>
  <c r="L582" i="1"/>
  <c r="N582" i="1" s="1"/>
  <c r="M578" i="1"/>
  <c r="L578" i="1"/>
  <c r="M575" i="1"/>
  <c r="L575" i="1"/>
  <c r="N575" i="1" s="1"/>
  <c r="M574" i="1"/>
  <c r="L574" i="1"/>
  <c r="M572" i="1"/>
  <c r="L572" i="1"/>
  <c r="N572" i="1" s="1"/>
  <c r="M571" i="1"/>
  <c r="L571" i="1"/>
  <c r="M569" i="1"/>
  <c r="L569" i="1"/>
  <c r="M567" i="1"/>
  <c r="L567" i="1"/>
  <c r="M565" i="1"/>
  <c r="L565" i="1"/>
  <c r="N565" i="1" s="1"/>
  <c r="M563" i="1"/>
  <c r="L563" i="1"/>
  <c r="M559" i="1"/>
  <c r="L559" i="1"/>
  <c r="N559" i="1" s="1"/>
  <c r="M557" i="1"/>
  <c r="L557" i="1"/>
  <c r="M551" i="1"/>
  <c r="L551" i="1"/>
  <c r="N551" i="1" s="1"/>
  <c r="M549" i="1"/>
  <c r="L549" i="1"/>
  <c r="M545" i="1"/>
  <c r="L545" i="1"/>
  <c r="N545" i="1" s="1"/>
  <c r="M540" i="1"/>
  <c r="L540" i="1"/>
  <c r="M539" i="1"/>
  <c r="L539" i="1"/>
  <c r="N539" i="1" s="1"/>
  <c r="M538" i="1"/>
  <c r="L538" i="1"/>
  <c r="M529" i="1"/>
  <c r="L529" i="1"/>
  <c r="N529" i="1" s="1"/>
  <c r="M525" i="1"/>
  <c r="L525" i="1"/>
  <c r="M523" i="1"/>
  <c r="L523" i="1"/>
  <c r="M519" i="1"/>
  <c r="L519" i="1"/>
  <c r="M518" i="1"/>
  <c r="L518" i="1"/>
  <c r="N518" i="1" s="1"/>
  <c r="M507" i="1"/>
  <c r="L507" i="1"/>
  <c r="M505" i="1"/>
  <c r="L505" i="1"/>
  <c r="N505" i="1" s="1"/>
  <c r="M504" i="1"/>
  <c r="L504" i="1"/>
  <c r="M501" i="1"/>
  <c r="L501" i="1"/>
  <c r="N501" i="1" s="1"/>
  <c r="M496" i="1"/>
  <c r="L496" i="1"/>
  <c r="M495" i="1"/>
  <c r="L495" i="1"/>
  <c r="N495" i="1" s="1"/>
  <c r="M493" i="1"/>
  <c r="L493" i="1"/>
  <c r="M490" i="1"/>
  <c r="L490" i="1"/>
  <c r="N490" i="1" s="1"/>
  <c r="M486" i="1"/>
  <c r="L486" i="1"/>
  <c r="M485" i="1"/>
  <c r="L485" i="1"/>
  <c r="N485" i="1" s="1"/>
  <c r="M483" i="1"/>
  <c r="L483" i="1"/>
  <c r="M482" i="1"/>
  <c r="L482" i="1"/>
  <c r="N482" i="1" s="1"/>
  <c r="M479" i="1"/>
  <c r="L479" i="1"/>
  <c r="M477" i="1"/>
  <c r="L477" i="1"/>
  <c r="N477" i="1" s="1"/>
  <c r="M475" i="1"/>
  <c r="L475" i="1"/>
  <c r="M474" i="1"/>
  <c r="L474" i="1"/>
  <c r="N474" i="1" s="1"/>
  <c r="M473" i="1"/>
  <c r="L473" i="1"/>
  <c r="M471" i="1"/>
  <c r="L471" i="1"/>
  <c r="N471" i="1" s="1"/>
  <c r="M469" i="1"/>
  <c r="L469" i="1"/>
  <c r="M467" i="1"/>
  <c r="L467" i="1"/>
  <c r="N467" i="1" s="1"/>
  <c r="M466" i="1"/>
  <c r="L466" i="1"/>
  <c r="M462" i="1"/>
  <c r="L462" i="1"/>
  <c r="M461" i="1"/>
  <c r="L461" i="1"/>
  <c r="M460" i="1"/>
  <c r="L460" i="1"/>
  <c r="N460" i="1" s="1"/>
  <c r="M458" i="1"/>
  <c r="L458" i="1"/>
  <c r="M457" i="1"/>
  <c r="L457" i="1"/>
  <c r="N457" i="1" s="1"/>
  <c r="M454" i="1"/>
  <c r="L454" i="1"/>
  <c r="M453" i="1"/>
  <c r="L453" i="1"/>
  <c r="N453" i="1" s="1"/>
  <c r="M450" i="1"/>
  <c r="L450" i="1"/>
  <c r="M447" i="1"/>
  <c r="L447" i="1"/>
  <c r="N447" i="1" s="1"/>
  <c r="M445" i="1"/>
  <c r="L445" i="1"/>
  <c r="M443" i="1"/>
  <c r="L443" i="1"/>
  <c r="N443" i="1" s="1"/>
  <c r="M439" i="1"/>
  <c r="L439" i="1"/>
  <c r="M434" i="1"/>
  <c r="L434" i="1"/>
  <c r="N434" i="1" s="1"/>
  <c r="M431" i="1"/>
  <c r="L431" i="1"/>
  <c r="M422" i="1"/>
  <c r="L422" i="1"/>
  <c r="N422" i="1" s="1"/>
  <c r="M420" i="1"/>
  <c r="L420" i="1"/>
  <c r="M418" i="1"/>
  <c r="L418" i="1"/>
  <c r="N418" i="1" s="1"/>
  <c r="M415" i="1"/>
  <c r="L415" i="1"/>
  <c r="M394" i="1"/>
  <c r="L394" i="1"/>
  <c r="N394" i="1" s="1"/>
  <c r="M392" i="1"/>
  <c r="L392" i="1"/>
  <c r="M389" i="1"/>
  <c r="L389" i="1"/>
  <c r="N389" i="1" s="1"/>
  <c r="M387" i="1"/>
  <c r="L387" i="1"/>
  <c r="M382" i="1"/>
  <c r="L382" i="1"/>
  <c r="N382" i="1" s="1"/>
  <c r="M380" i="1"/>
  <c r="L380" i="1"/>
  <c r="M376" i="1"/>
  <c r="L376" i="1"/>
  <c r="N376" i="1" s="1"/>
  <c r="M374" i="1"/>
  <c r="L374" i="1"/>
  <c r="M372" i="1"/>
  <c r="L372" i="1"/>
  <c r="N372" i="1" s="1"/>
  <c r="M367" i="1"/>
  <c r="L367" i="1"/>
  <c r="M366" i="1"/>
  <c r="L366" i="1"/>
  <c r="N366" i="1" s="1"/>
  <c r="M363" i="1"/>
  <c r="L363" i="1"/>
  <c r="M355" i="1"/>
  <c r="L355" i="1"/>
  <c r="N355" i="1" s="1"/>
  <c r="M353" i="1"/>
  <c r="L353" i="1"/>
  <c r="M350" i="1"/>
  <c r="L350" i="1"/>
  <c r="N350" i="1" s="1"/>
  <c r="M348" i="1"/>
  <c r="L348" i="1"/>
  <c r="M347" i="1"/>
  <c r="L347" i="1"/>
  <c r="N347" i="1" s="1"/>
  <c r="M346" i="1"/>
  <c r="L346" i="1"/>
  <c r="M345" i="1"/>
  <c r="L345" i="1"/>
  <c r="N345" i="1" s="1"/>
  <c r="M337" i="1"/>
  <c r="L337" i="1"/>
  <c r="M335" i="1"/>
  <c r="L335" i="1"/>
  <c r="N335" i="1" s="1"/>
  <c r="M334" i="1"/>
  <c r="L334" i="1"/>
  <c r="M324" i="1"/>
  <c r="L324" i="1"/>
  <c r="N324" i="1" s="1"/>
  <c r="M322" i="1"/>
  <c r="L322" i="1"/>
  <c r="M318" i="1"/>
  <c r="L318" i="1"/>
  <c r="N318" i="1" s="1"/>
  <c r="M317" i="1"/>
  <c r="L317" i="1"/>
  <c r="M313" i="1"/>
  <c r="L313" i="1"/>
  <c r="N313" i="1" s="1"/>
  <c r="M312" i="1"/>
  <c r="L312" i="1"/>
  <c r="M308" i="1"/>
  <c r="L308" i="1"/>
  <c r="N308" i="1" s="1"/>
  <c r="M307" i="1"/>
  <c r="L307" i="1"/>
  <c r="M305" i="1"/>
  <c r="L305" i="1"/>
  <c r="N305" i="1" s="1"/>
  <c r="M304" i="1"/>
  <c r="L304" i="1"/>
  <c r="M298" i="1"/>
  <c r="L298" i="1"/>
  <c r="N298" i="1" s="1"/>
  <c r="M297" i="1"/>
  <c r="L297" i="1"/>
  <c r="M290" i="1"/>
  <c r="L290" i="1"/>
  <c r="N290" i="1" s="1"/>
  <c r="M285" i="1"/>
  <c r="L285" i="1"/>
  <c r="M283" i="1"/>
  <c r="N283" i="1" s="1"/>
  <c r="L283" i="1"/>
  <c r="M276" i="1"/>
  <c r="L276" i="1"/>
  <c r="M271" i="1"/>
  <c r="L271" i="1"/>
  <c r="N271" i="1" s="1"/>
  <c r="M270" i="1"/>
  <c r="L270" i="1"/>
  <c r="M258" i="1"/>
  <c r="L258" i="1"/>
  <c r="N258" i="1" s="1"/>
  <c r="M257" i="1"/>
  <c r="L257" i="1"/>
  <c r="M256" i="1"/>
  <c r="L256" i="1"/>
  <c r="N256" i="1" s="1"/>
  <c r="M251" i="1"/>
  <c r="L251" i="1"/>
  <c r="M231" i="1"/>
  <c r="L231" i="1"/>
  <c r="N231" i="1" s="1"/>
  <c r="M227" i="1"/>
  <c r="L227" i="1"/>
  <c r="M225" i="1"/>
  <c r="L225" i="1"/>
  <c r="N225" i="1" s="1"/>
  <c r="M219" i="1"/>
  <c r="L219" i="1"/>
  <c r="M217" i="1"/>
  <c r="L217" i="1"/>
  <c r="N217" i="1" s="1"/>
  <c r="M198" i="1"/>
  <c r="L198" i="1"/>
  <c r="M195" i="1"/>
  <c r="L195" i="1"/>
  <c r="N195" i="1" s="1"/>
  <c r="M193" i="1"/>
  <c r="L193" i="1"/>
  <c r="M186" i="1"/>
  <c r="L186" i="1"/>
  <c r="N186" i="1" s="1"/>
  <c r="M181" i="1"/>
  <c r="L181" i="1"/>
  <c r="M180" i="1"/>
  <c r="L180" i="1"/>
  <c r="N180" i="1" s="1"/>
  <c r="M173" i="1"/>
  <c r="L173" i="1"/>
  <c r="M172" i="1"/>
  <c r="L172" i="1"/>
  <c r="N172" i="1" s="1"/>
  <c r="M171" i="1"/>
  <c r="L171" i="1"/>
  <c r="M170" i="1"/>
  <c r="L170" i="1"/>
  <c r="N170" i="1" s="1"/>
  <c r="M167" i="1"/>
  <c r="L167" i="1"/>
  <c r="M164" i="1"/>
  <c r="L164" i="1"/>
  <c r="N164" i="1" s="1"/>
  <c r="M160" i="1"/>
  <c r="L160" i="1"/>
  <c r="M159" i="1"/>
  <c r="L159" i="1"/>
  <c r="N159" i="1" s="1"/>
  <c r="M158" i="1"/>
  <c r="L158" i="1"/>
  <c r="M157" i="1"/>
  <c r="L157" i="1"/>
  <c r="N157" i="1" s="1"/>
  <c r="M153" i="1"/>
  <c r="L153" i="1"/>
  <c r="M148" i="1"/>
  <c r="L148" i="1"/>
  <c r="N148" i="1" s="1"/>
  <c r="M147" i="1"/>
  <c r="L147" i="1"/>
  <c r="M146" i="1"/>
  <c r="L146" i="1"/>
  <c r="N146" i="1" s="1"/>
  <c r="M142" i="1"/>
  <c r="L142" i="1"/>
  <c r="M139" i="1"/>
  <c r="N139" i="1" s="1"/>
  <c r="L139" i="1"/>
  <c r="M133" i="1"/>
  <c r="L133" i="1"/>
  <c r="M131" i="1"/>
  <c r="L131" i="1"/>
  <c r="N131" i="1" s="1"/>
  <c r="M125" i="1"/>
  <c r="L125" i="1"/>
  <c r="M124" i="1"/>
  <c r="L124" i="1"/>
  <c r="N124" i="1" s="1"/>
  <c r="M123" i="1"/>
  <c r="L123" i="1"/>
  <c r="M122" i="1"/>
  <c r="L122" i="1"/>
  <c r="N122" i="1" s="1"/>
  <c r="M118" i="1"/>
  <c r="L118" i="1"/>
  <c r="M114" i="1"/>
  <c r="L114" i="1"/>
  <c r="N114" i="1" s="1"/>
  <c r="M113" i="1"/>
  <c r="L113" i="1"/>
  <c r="M110" i="1"/>
  <c r="L110" i="1"/>
  <c r="N110" i="1" s="1"/>
  <c r="M109" i="1"/>
  <c r="N109" i="1" s="1"/>
  <c r="L109" i="1"/>
  <c r="M105" i="1"/>
  <c r="L105" i="1"/>
  <c r="N105" i="1" s="1"/>
  <c r="M103" i="1"/>
  <c r="L103" i="1"/>
  <c r="M102" i="1"/>
  <c r="L102" i="1"/>
  <c r="N102" i="1" s="1"/>
  <c r="M93" i="1"/>
  <c r="L93" i="1"/>
  <c r="M90" i="1"/>
  <c r="L90" i="1"/>
  <c r="N90" i="1" s="1"/>
  <c r="M89" i="1"/>
  <c r="L89" i="1"/>
  <c r="M86" i="1"/>
  <c r="L86" i="1"/>
  <c r="N86" i="1" s="1"/>
  <c r="M85" i="1"/>
  <c r="L85" i="1"/>
  <c r="M84" i="1"/>
  <c r="L84" i="1"/>
  <c r="N84" i="1" s="1"/>
  <c r="M83" i="1"/>
  <c r="N83" i="1" s="1"/>
  <c r="L83" i="1"/>
  <c r="M80" i="1"/>
  <c r="L80" i="1"/>
  <c r="N80" i="1" s="1"/>
  <c r="M78" i="1"/>
  <c r="N78" i="1" s="1"/>
  <c r="L78" i="1"/>
  <c r="M77" i="1"/>
  <c r="L77" i="1"/>
  <c r="N77" i="1" s="1"/>
  <c r="M71" i="1"/>
  <c r="L71" i="1"/>
  <c r="M70" i="1"/>
  <c r="L70" i="1"/>
  <c r="N70" i="1" s="1"/>
  <c r="M68" i="1"/>
  <c r="L68" i="1"/>
  <c r="M67" i="1"/>
  <c r="N67" i="1" s="1"/>
  <c r="L67" i="1"/>
  <c r="M63" i="1"/>
  <c r="N63" i="1" s="1"/>
  <c r="L63" i="1"/>
  <c r="M62" i="1"/>
  <c r="L62" i="1"/>
  <c r="N62" i="1" s="1"/>
  <c r="M59" i="1"/>
  <c r="L59" i="1"/>
  <c r="M55" i="1"/>
  <c r="L55" i="1"/>
  <c r="M52" i="1"/>
  <c r="L52" i="1"/>
  <c r="M50" i="1"/>
  <c r="L50" i="1"/>
  <c r="N50" i="1" s="1"/>
  <c r="M49" i="1"/>
  <c r="L49" i="1"/>
  <c r="M48" i="1"/>
  <c r="L48" i="1"/>
  <c r="N48" i="1" s="1"/>
  <c r="M47" i="1"/>
  <c r="L47" i="1"/>
  <c r="M43" i="1"/>
  <c r="L43" i="1"/>
  <c r="N43" i="1" s="1"/>
  <c r="M41" i="1"/>
  <c r="L41" i="1"/>
  <c r="M36" i="1"/>
  <c r="L36" i="1"/>
  <c r="N36" i="1" s="1"/>
  <c r="M35" i="1"/>
  <c r="L35" i="1"/>
  <c r="M29" i="1"/>
  <c r="L29" i="1"/>
  <c r="N29" i="1" s="1"/>
  <c r="M25" i="1"/>
  <c r="L25" i="1"/>
  <c r="M24" i="1"/>
  <c r="L24" i="1"/>
  <c r="N24" i="1" s="1"/>
  <c r="M19" i="1"/>
  <c r="N19" i="1" s="1"/>
  <c r="L19" i="1"/>
  <c r="M12" i="1"/>
  <c r="L12" i="1"/>
  <c r="N12" i="1" s="1"/>
  <c r="M6" i="1"/>
  <c r="L6" i="1"/>
  <c r="N7" i="1"/>
  <c r="N8" i="1"/>
  <c r="N9" i="1"/>
  <c r="N10" i="1"/>
  <c r="N11" i="1"/>
  <c r="N13" i="1"/>
  <c r="N14" i="1"/>
  <c r="N15" i="1"/>
  <c r="N16" i="1"/>
  <c r="N17" i="1"/>
  <c r="N18" i="1"/>
  <c r="N20" i="1"/>
  <c r="N21" i="1"/>
  <c r="N22" i="1"/>
  <c r="N23" i="1"/>
  <c r="N26" i="1"/>
  <c r="N27" i="1"/>
  <c r="N28" i="1"/>
  <c r="N30" i="1"/>
  <c r="N31" i="1"/>
  <c r="N32" i="1"/>
  <c r="N33" i="1"/>
  <c r="N34" i="1"/>
  <c r="N37" i="1"/>
  <c r="N38" i="1"/>
  <c r="N39" i="1"/>
  <c r="N40" i="1"/>
  <c r="N42" i="1"/>
  <c r="N44" i="1"/>
  <c r="N45" i="1"/>
  <c r="N46" i="1"/>
  <c r="N47" i="1"/>
  <c r="N49" i="1"/>
  <c r="N51" i="1"/>
  <c r="N53" i="1"/>
  <c r="N54" i="1"/>
  <c r="N56" i="1"/>
  <c r="N57" i="1"/>
  <c r="N58" i="1"/>
  <c r="N59" i="1"/>
  <c r="N60" i="1"/>
  <c r="N61" i="1"/>
  <c r="N64" i="1"/>
  <c r="N65" i="1"/>
  <c r="N66" i="1"/>
  <c r="N69" i="1"/>
  <c r="N71" i="1"/>
  <c r="N72" i="1"/>
  <c r="N73" i="1"/>
  <c r="N74" i="1"/>
  <c r="N75" i="1"/>
  <c r="N76" i="1"/>
  <c r="N79" i="1"/>
  <c r="N81" i="1"/>
  <c r="N82" i="1"/>
  <c r="N87" i="1"/>
  <c r="N88" i="1"/>
  <c r="N89" i="1"/>
  <c r="N91" i="1"/>
  <c r="N92" i="1"/>
  <c r="N93" i="1"/>
  <c r="N94" i="1"/>
  <c r="N95" i="1"/>
  <c r="N96" i="1"/>
  <c r="N97" i="1"/>
  <c r="N98" i="1"/>
  <c r="N99" i="1"/>
  <c r="N100" i="1"/>
  <c r="N101" i="1"/>
  <c r="N103" i="1"/>
  <c r="N104" i="1"/>
  <c r="N106" i="1"/>
  <c r="N107" i="1"/>
  <c r="N108" i="1"/>
  <c r="N111" i="1"/>
  <c r="N112" i="1"/>
  <c r="N113" i="1"/>
  <c r="N115" i="1"/>
  <c r="N116" i="1"/>
  <c r="N117" i="1"/>
  <c r="N118" i="1"/>
  <c r="N119" i="1"/>
  <c r="N120" i="1"/>
  <c r="N121" i="1"/>
  <c r="N123" i="1"/>
  <c r="N125" i="1"/>
  <c r="N126" i="1"/>
  <c r="N127" i="1"/>
  <c r="N128" i="1"/>
  <c r="N129" i="1"/>
  <c r="N130" i="1"/>
  <c r="N132" i="1"/>
  <c r="N134" i="1"/>
  <c r="N135" i="1"/>
  <c r="N136" i="1"/>
  <c r="N137" i="1"/>
  <c r="N138" i="1"/>
  <c r="N140" i="1"/>
  <c r="N141" i="1"/>
  <c r="N142" i="1"/>
  <c r="N143" i="1"/>
  <c r="N144" i="1"/>
  <c r="N145" i="1"/>
  <c r="N147" i="1"/>
  <c r="N149" i="1"/>
  <c r="N150" i="1"/>
  <c r="N151" i="1"/>
  <c r="N152" i="1"/>
  <c r="N153" i="1"/>
  <c r="N154" i="1"/>
  <c r="N155" i="1"/>
  <c r="N156" i="1"/>
  <c r="N158" i="1"/>
  <c r="N160" i="1"/>
  <c r="N161" i="1"/>
  <c r="N162" i="1"/>
  <c r="N163" i="1"/>
  <c r="N165" i="1"/>
  <c r="N166" i="1"/>
  <c r="N167" i="1"/>
  <c r="N168" i="1"/>
  <c r="N169" i="1"/>
  <c r="N173" i="1"/>
  <c r="N174" i="1"/>
  <c r="N175" i="1"/>
  <c r="N176" i="1"/>
  <c r="N177" i="1"/>
  <c r="N178" i="1"/>
  <c r="N179" i="1"/>
  <c r="N181" i="1"/>
  <c r="N182" i="1"/>
  <c r="N183" i="1"/>
  <c r="N184" i="1"/>
  <c r="N185" i="1"/>
  <c r="N187" i="1"/>
  <c r="N188" i="1"/>
  <c r="N189" i="1"/>
  <c r="N190" i="1"/>
  <c r="N191" i="1"/>
  <c r="N192" i="1"/>
  <c r="N193" i="1"/>
  <c r="N194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8" i="1"/>
  <c r="N219" i="1"/>
  <c r="N220" i="1"/>
  <c r="N221" i="1"/>
  <c r="N222" i="1"/>
  <c r="N223" i="1"/>
  <c r="N224" i="1"/>
  <c r="N226" i="1"/>
  <c r="N227" i="1"/>
  <c r="N228" i="1"/>
  <c r="N229" i="1"/>
  <c r="N230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7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2" i="1"/>
  <c r="N273" i="1"/>
  <c r="N274" i="1"/>
  <c r="N275" i="1"/>
  <c r="N276" i="1"/>
  <c r="N277" i="1"/>
  <c r="N278" i="1"/>
  <c r="N279" i="1"/>
  <c r="N280" i="1"/>
  <c r="N281" i="1"/>
  <c r="N282" i="1"/>
  <c r="N284" i="1"/>
  <c r="N285" i="1"/>
  <c r="N286" i="1"/>
  <c r="N287" i="1"/>
  <c r="N288" i="1"/>
  <c r="N289" i="1"/>
  <c r="N291" i="1"/>
  <c r="N292" i="1"/>
  <c r="N293" i="1"/>
  <c r="N294" i="1"/>
  <c r="N295" i="1"/>
  <c r="N296" i="1"/>
  <c r="N297" i="1"/>
  <c r="N299" i="1"/>
  <c r="N300" i="1"/>
  <c r="N301" i="1"/>
  <c r="N302" i="1"/>
  <c r="N303" i="1"/>
  <c r="N304" i="1"/>
  <c r="N306" i="1"/>
  <c r="N307" i="1"/>
  <c r="N309" i="1"/>
  <c r="N310" i="1"/>
  <c r="N311" i="1"/>
  <c r="N312" i="1"/>
  <c r="N314" i="1"/>
  <c r="N315" i="1"/>
  <c r="N316" i="1"/>
  <c r="N317" i="1"/>
  <c r="N319" i="1"/>
  <c r="N320" i="1"/>
  <c r="N321" i="1"/>
  <c r="N322" i="1"/>
  <c r="N323" i="1"/>
  <c r="N325" i="1"/>
  <c r="N326" i="1"/>
  <c r="N327" i="1"/>
  <c r="N328" i="1"/>
  <c r="N329" i="1"/>
  <c r="N330" i="1"/>
  <c r="N331" i="1"/>
  <c r="N332" i="1"/>
  <c r="N333" i="1"/>
  <c r="N334" i="1"/>
  <c r="N336" i="1"/>
  <c r="N337" i="1"/>
  <c r="N338" i="1"/>
  <c r="N339" i="1"/>
  <c r="N340" i="1"/>
  <c r="N341" i="1"/>
  <c r="N342" i="1"/>
  <c r="N343" i="1"/>
  <c r="N344" i="1"/>
  <c r="N346" i="1"/>
  <c r="N348" i="1"/>
  <c r="N349" i="1"/>
  <c r="N351" i="1"/>
  <c r="N352" i="1"/>
  <c r="N353" i="1"/>
  <c r="N354" i="1"/>
  <c r="N356" i="1"/>
  <c r="N357" i="1"/>
  <c r="N358" i="1"/>
  <c r="N359" i="1"/>
  <c r="N360" i="1"/>
  <c r="N361" i="1"/>
  <c r="N362" i="1"/>
  <c r="N363" i="1"/>
  <c r="N364" i="1"/>
  <c r="N365" i="1"/>
  <c r="N367" i="1"/>
  <c r="N368" i="1"/>
  <c r="N369" i="1"/>
  <c r="N370" i="1"/>
  <c r="N371" i="1"/>
  <c r="N373" i="1"/>
  <c r="N374" i="1"/>
  <c r="N375" i="1"/>
  <c r="N377" i="1"/>
  <c r="N378" i="1"/>
  <c r="N379" i="1"/>
  <c r="N380" i="1"/>
  <c r="N381" i="1"/>
  <c r="N383" i="1"/>
  <c r="N384" i="1"/>
  <c r="N385" i="1"/>
  <c r="N386" i="1"/>
  <c r="N387" i="1"/>
  <c r="N388" i="1"/>
  <c r="N390" i="1"/>
  <c r="N391" i="1"/>
  <c r="N392" i="1"/>
  <c r="N393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9" i="1"/>
  <c r="N420" i="1"/>
  <c r="N421" i="1"/>
  <c r="N423" i="1"/>
  <c r="N424" i="1"/>
  <c r="N425" i="1"/>
  <c r="N426" i="1"/>
  <c r="N427" i="1"/>
  <c r="N428" i="1"/>
  <c r="N429" i="1"/>
  <c r="N430" i="1"/>
  <c r="N431" i="1"/>
  <c r="N432" i="1"/>
  <c r="N433" i="1"/>
  <c r="N435" i="1"/>
  <c r="N436" i="1"/>
  <c r="N437" i="1"/>
  <c r="N438" i="1"/>
  <c r="N439" i="1"/>
  <c r="N440" i="1"/>
  <c r="N441" i="1"/>
  <c r="N442" i="1"/>
  <c r="N444" i="1"/>
  <c r="N445" i="1"/>
  <c r="N446" i="1"/>
  <c r="N448" i="1"/>
  <c r="N449" i="1"/>
  <c r="N450" i="1"/>
  <c r="N451" i="1"/>
  <c r="N452" i="1"/>
  <c r="N454" i="1"/>
  <c r="N455" i="1"/>
  <c r="N456" i="1"/>
  <c r="N458" i="1"/>
  <c r="N459" i="1"/>
  <c r="N461" i="1"/>
  <c r="N463" i="1"/>
  <c r="N464" i="1"/>
  <c r="N465" i="1"/>
  <c r="N466" i="1"/>
  <c r="N468" i="1"/>
  <c r="N469" i="1"/>
  <c r="N470" i="1"/>
  <c r="N472" i="1"/>
  <c r="N473" i="1"/>
  <c r="N475" i="1"/>
  <c r="N476" i="1"/>
  <c r="N478" i="1"/>
  <c r="N479" i="1"/>
  <c r="N480" i="1"/>
  <c r="N481" i="1"/>
  <c r="N483" i="1"/>
  <c r="N484" i="1"/>
  <c r="N486" i="1"/>
  <c r="N487" i="1"/>
  <c r="N488" i="1"/>
  <c r="N489" i="1"/>
  <c r="N491" i="1"/>
  <c r="N492" i="1"/>
  <c r="N493" i="1"/>
  <c r="N494" i="1"/>
  <c r="N496" i="1"/>
  <c r="N497" i="1"/>
  <c r="N498" i="1"/>
  <c r="N499" i="1"/>
  <c r="N500" i="1"/>
  <c r="N502" i="1"/>
  <c r="N503" i="1"/>
  <c r="N504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9" i="1"/>
  <c r="N520" i="1"/>
  <c r="N521" i="1"/>
  <c r="N522" i="1"/>
  <c r="N523" i="1"/>
  <c r="N524" i="1"/>
  <c r="N525" i="1"/>
  <c r="N526" i="1"/>
  <c r="N527" i="1"/>
  <c r="N528" i="1"/>
  <c r="N530" i="1"/>
  <c r="N531" i="1"/>
  <c r="N532" i="1"/>
  <c r="N533" i="1"/>
  <c r="N534" i="1"/>
  <c r="N535" i="1"/>
  <c r="N536" i="1"/>
  <c r="N537" i="1"/>
  <c r="N538" i="1"/>
  <c r="N540" i="1"/>
  <c r="N541" i="1"/>
  <c r="N542" i="1"/>
  <c r="N543" i="1"/>
  <c r="N544" i="1"/>
  <c r="N546" i="1"/>
  <c r="N547" i="1"/>
  <c r="N548" i="1"/>
  <c r="N549" i="1"/>
  <c r="N550" i="1"/>
  <c r="N552" i="1"/>
  <c r="N553" i="1"/>
  <c r="N554" i="1"/>
  <c r="N555" i="1"/>
  <c r="N556" i="1"/>
  <c r="N557" i="1"/>
  <c r="N558" i="1"/>
  <c r="N560" i="1"/>
  <c r="N561" i="1"/>
  <c r="N562" i="1"/>
  <c r="N563" i="1"/>
  <c r="N564" i="1"/>
  <c r="N566" i="1"/>
  <c r="N567" i="1"/>
  <c r="N568" i="1"/>
  <c r="N570" i="1"/>
  <c r="N571" i="1"/>
  <c r="N573" i="1"/>
  <c r="N574" i="1"/>
  <c r="N576" i="1"/>
  <c r="N577" i="1"/>
  <c r="N578" i="1"/>
  <c r="N579" i="1"/>
  <c r="N580" i="1"/>
  <c r="N581" i="1"/>
  <c r="N583" i="1"/>
  <c r="N584" i="1"/>
  <c r="N586" i="1"/>
  <c r="N587" i="1"/>
  <c r="N588" i="1"/>
  <c r="N589" i="1"/>
  <c r="N590" i="1"/>
  <c r="N591" i="1"/>
  <c r="N592" i="1"/>
  <c r="N594" i="1"/>
  <c r="N596" i="1"/>
  <c r="N597" i="1"/>
  <c r="N598" i="1"/>
  <c r="N599" i="1"/>
  <c r="N600" i="1"/>
  <c r="N601" i="1"/>
  <c r="N602" i="1"/>
  <c r="N603" i="1"/>
  <c r="N605" i="1"/>
  <c r="N607" i="1"/>
  <c r="N608" i="1"/>
  <c r="N609" i="1"/>
  <c r="N610" i="1"/>
  <c r="N612" i="1"/>
  <c r="N613" i="1"/>
  <c r="N615" i="1"/>
  <c r="N616" i="1"/>
  <c r="N617" i="1"/>
  <c r="N618" i="1"/>
  <c r="N619" i="1"/>
  <c r="N620" i="1"/>
  <c r="N621" i="1"/>
  <c r="N623" i="1"/>
  <c r="N624" i="1"/>
  <c r="N625" i="1"/>
  <c r="N626" i="1"/>
  <c r="N627" i="1"/>
  <c r="N629" i="1"/>
  <c r="N630" i="1"/>
  <c r="N631" i="1"/>
  <c r="N632" i="1"/>
  <c r="N634" i="1"/>
  <c r="N635" i="1"/>
  <c r="N636" i="1"/>
  <c r="N637" i="1"/>
  <c r="N639" i="1"/>
  <c r="N640" i="1"/>
  <c r="N642" i="1"/>
  <c r="N643" i="1"/>
  <c r="N645" i="1"/>
  <c r="N647" i="1"/>
  <c r="N649" i="1"/>
  <c r="N650" i="1"/>
  <c r="N651" i="1"/>
  <c r="N652" i="1"/>
  <c r="N653" i="1"/>
  <c r="N654" i="1"/>
  <c r="N656" i="1"/>
  <c r="N657" i="1"/>
  <c r="N658" i="1"/>
  <c r="N659" i="1"/>
  <c r="N660" i="1"/>
  <c r="N661" i="1"/>
  <c r="N662" i="1"/>
  <c r="N663" i="1"/>
  <c r="N664" i="1"/>
  <c r="N665" i="1"/>
  <c r="N666" i="1"/>
  <c r="N668" i="1"/>
  <c r="N669" i="1"/>
  <c r="N670" i="1"/>
  <c r="N671" i="1"/>
  <c r="N672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1" i="1"/>
  <c r="N692" i="1"/>
  <c r="N693" i="1"/>
  <c r="N694" i="1"/>
  <c r="N695" i="1"/>
  <c r="N696" i="1"/>
  <c r="N697" i="1"/>
  <c r="N698" i="1"/>
  <c r="N699" i="1"/>
  <c r="N701" i="1"/>
  <c r="N703" i="1"/>
  <c r="N704" i="1"/>
  <c r="N705" i="1"/>
  <c r="N706" i="1"/>
  <c r="N707" i="1"/>
  <c r="N708" i="1"/>
  <c r="N709" i="1"/>
  <c r="N710" i="1"/>
  <c r="N712" i="1"/>
  <c r="N714" i="1"/>
  <c r="N715" i="1"/>
  <c r="N716" i="1"/>
  <c r="N717" i="1"/>
  <c r="N718" i="1"/>
  <c r="N719" i="1"/>
  <c r="N720" i="1"/>
  <c r="N721" i="1"/>
  <c r="N723" i="1"/>
  <c r="N724" i="1"/>
  <c r="N725" i="1"/>
  <c r="N726" i="1"/>
  <c r="N727" i="1"/>
  <c r="N728" i="1"/>
  <c r="N729" i="1"/>
  <c r="N730" i="1"/>
  <c r="N731" i="1"/>
  <c r="N732" i="1"/>
  <c r="N734" i="1"/>
  <c r="N735" i="1"/>
  <c r="N736" i="1"/>
  <c r="N737" i="1"/>
  <c r="N738" i="1"/>
  <c r="N739" i="1"/>
  <c r="N740" i="1"/>
  <c r="N741" i="1"/>
  <c r="N742" i="1"/>
  <c r="N744" i="1"/>
  <c r="N745" i="1"/>
  <c r="N746" i="1"/>
  <c r="N747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7" i="1"/>
  <c r="N768" i="1"/>
  <c r="N770" i="1"/>
  <c r="N771" i="1"/>
  <c r="N772" i="1"/>
  <c r="N773" i="1"/>
  <c r="N775" i="1"/>
  <c r="N776" i="1"/>
  <c r="N778" i="1"/>
  <c r="N779" i="1"/>
  <c r="N780" i="1"/>
  <c r="N781" i="1"/>
  <c r="N783" i="1"/>
  <c r="N785" i="1"/>
  <c r="N786" i="1"/>
  <c r="N787" i="1"/>
  <c r="N789" i="1"/>
  <c r="N790" i="1"/>
  <c r="N791" i="1"/>
  <c r="N793" i="1"/>
  <c r="N794" i="1"/>
  <c r="N795" i="1"/>
  <c r="N797" i="1"/>
  <c r="N798" i="1"/>
  <c r="N800" i="1"/>
  <c r="N801" i="1"/>
  <c r="N803" i="1"/>
  <c r="N804" i="1"/>
  <c r="N805" i="1"/>
  <c r="N806" i="1"/>
  <c r="N807" i="1"/>
  <c r="N808" i="1"/>
  <c r="N810" i="1"/>
  <c r="N811" i="1"/>
  <c r="N812" i="1"/>
  <c r="N813" i="1"/>
  <c r="N814" i="1"/>
  <c r="N815" i="1"/>
  <c r="N816" i="1"/>
  <c r="N817" i="1"/>
  <c r="N818" i="1"/>
  <c r="N820" i="1"/>
  <c r="N821" i="1"/>
  <c r="N823" i="1"/>
  <c r="N824" i="1"/>
  <c r="N825" i="1"/>
  <c r="N827" i="1"/>
  <c r="N828" i="1"/>
  <c r="N830" i="1"/>
  <c r="N832" i="1"/>
  <c r="N833" i="1"/>
  <c r="N834" i="1"/>
  <c r="N835" i="1"/>
  <c r="N836" i="1"/>
  <c r="N837" i="1"/>
  <c r="N839" i="1"/>
  <c r="N840" i="1"/>
  <c r="N841" i="1"/>
  <c r="N842" i="1"/>
  <c r="N844" i="1"/>
  <c r="N845" i="1"/>
  <c r="N846" i="1"/>
  <c r="N847" i="1"/>
  <c r="N848" i="1"/>
  <c r="N849" i="1"/>
  <c r="N850" i="1"/>
  <c r="N852" i="1"/>
  <c r="N854" i="1"/>
  <c r="N855" i="1"/>
  <c r="N857" i="1"/>
  <c r="N858" i="1"/>
  <c r="N860" i="1"/>
  <c r="N861" i="1"/>
  <c r="N862" i="1"/>
  <c r="N863" i="1"/>
  <c r="N864" i="1"/>
  <c r="N865" i="1"/>
  <c r="N866" i="1"/>
  <c r="N867" i="1"/>
  <c r="N868" i="1"/>
  <c r="N869" i="1"/>
  <c r="N870" i="1"/>
  <c r="N872" i="1"/>
  <c r="N873" i="1"/>
  <c r="N875" i="1"/>
  <c r="N876" i="1"/>
  <c r="N877" i="1"/>
  <c r="N878" i="1"/>
  <c r="N879" i="1"/>
  <c r="N880" i="1"/>
  <c r="N881" i="1"/>
  <c r="N883" i="1"/>
  <c r="N884" i="1"/>
  <c r="N885" i="1"/>
  <c r="N886" i="1"/>
  <c r="N887" i="1"/>
  <c r="N888" i="1"/>
  <c r="N889" i="1"/>
  <c r="N890" i="1"/>
  <c r="N892" i="1"/>
  <c r="N893" i="1"/>
  <c r="N895" i="1"/>
  <c r="N897" i="1"/>
  <c r="N898" i="1"/>
  <c r="N899" i="1"/>
  <c r="N900" i="1"/>
  <c r="N901" i="1"/>
  <c r="N902" i="1"/>
  <c r="N903" i="1"/>
  <c r="N905" i="1"/>
  <c r="N907" i="1"/>
  <c r="N909" i="1"/>
  <c r="N910" i="1"/>
  <c r="N911" i="1"/>
  <c r="N913" i="1"/>
  <c r="N914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2" i="1"/>
  <c r="N954" i="1"/>
  <c r="N955" i="1"/>
  <c r="N957" i="1"/>
  <c r="N958" i="1"/>
  <c r="N959" i="1"/>
  <c r="N960" i="1"/>
  <c r="N961" i="1"/>
  <c r="N962" i="1"/>
  <c r="N963" i="1"/>
  <c r="N965" i="1"/>
  <c r="N966" i="1"/>
  <c r="N967" i="1"/>
  <c r="N969" i="1"/>
  <c r="N970" i="1"/>
  <c r="N971" i="1"/>
  <c r="N972" i="1"/>
  <c r="N973" i="1"/>
  <c r="N974" i="1"/>
  <c r="N975" i="1"/>
  <c r="N976" i="1"/>
  <c r="N977" i="1"/>
  <c r="N978" i="1"/>
  <c r="N980" i="1"/>
  <c r="N981" i="1"/>
  <c r="N983" i="1"/>
  <c r="N984" i="1"/>
  <c r="N985" i="1"/>
  <c r="N986" i="1"/>
  <c r="N988" i="1"/>
  <c r="N990" i="1"/>
  <c r="N991" i="1"/>
  <c r="N992" i="1"/>
  <c r="N993" i="1"/>
  <c r="N994" i="1"/>
  <c r="N995" i="1"/>
  <c r="N997" i="1"/>
  <c r="N999" i="1"/>
  <c r="N1000" i="1"/>
  <c r="N1001" i="1"/>
  <c r="N1002" i="1"/>
  <c r="N1003" i="1"/>
  <c r="N1004" i="1"/>
  <c r="N1005" i="1"/>
  <c r="N1006" i="1"/>
  <c r="N1008" i="1"/>
  <c r="N1009" i="1"/>
  <c r="N1010" i="1"/>
  <c r="N1011" i="1"/>
  <c r="N1012" i="1"/>
  <c r="N1013" i="1"/>
  <c r="N1014" i="1"/>
  <c r="N1015" i="1"/>
  <c r="N1016" i="1"/>
  <c r="N1017" i="1"/>
  <c r="N1019" i="1"/>
  <c r="N1020" i="1"/>
  <c r="N1021" i="1"/>
  <c r="N1022" i="1"/>
  <c r="N1023" i="1"/>
  <c r="N1025" i="1"/>
  <c r="N1026" i="1"/>
  <c r="N1027" i="1"/>
  <c r="N1028" i="1"/>
  <c r="N1029" i="1"/>
  <c r="N1030" i="1"/>
  <c r="N1031" i="1"/>
  <c r="N1033" i="1"/>
  <c r="N1034" i="1"/>
  <c r="N1035" i="1"/>
  <c r="N1036" i="1"/>
  <c r="N1037" i="1"/>
  <c r="N1038" i="1"/>
  <c r="N1039" i="1"/>
  <c r="N1041" i="1"/>
  <c r="N1042" i="1"/>
  <c r="N1043" i="1"/>
  <c r="N1044" i="1"/>
  <c r="N1045" i="1"/>
  <c r="N1046" i="1"/>
  <c r="N1048" i="1"/>
  <c r="N1049" i="1"/>
  <c r="N1050" i="1"/>
  <c r="N1051" i="1"/>
  <c r="N1052" i="1"/>
  <c r="N1053" i="1"/>
  <c r="N1054" i="1"/>
  <c r="N1055" i="1"/>
  <c r="N1056" i="1"/>
  <c r="N1057" i="1"/>
  <c r="N1059" i="1"/>
  <c r="N1060" i="1"/>
  <c r="N1061" i="1"/>
  <c r="N1062" i="1"/>
  <c r="N1063" i="1"/>
  <c r="N1064" i="1"/>
  <c r="N1065" i="1"/>
  <c r="N1066" i="1"/>
  <c r="N1067" i="1"/>
  <c r="N1069" i="1"/>
  <c r="N1070" i="1"/>
  <c r="N1072" i="1"/>
  <c r="N1073" i="1"/>
  <c r="N1074" i="1"/>
  <c r="N1076" i="1"/>
  <c r="N1077" i="1"/>
  <c r="N1078" i="1"/>
  <c r="N1079" i="1"/>
  <c r="N6" i="1"/>
  <c r="E3" i="1"/>
  <c r="F3" i="1"/>
  <c r="P6" i="1"/>
  <c r="P12" i="1"/>
  <c r="P19" i="1"/>
  <c r="P24" i="1"/>
  <c r="P25" i="1"/>
  <c r="P29" i="1"/>
  <c r="P35" i="1"/>
  <c r="P36" i="1"/>
  <c r="P41" i="1"/>
  <c r="P43" i="1"/>
  <c r="P47" i="1"/>
  <c r="P48" i="1"/>
  <c r="P49" i="1"/>
  <c r="P50" i="1"/>
  <c r="P52" i="1"/>
  <c r="P55" i="1"/>
  <c r="P59" i="1"/>
  <c r="P62" i="1"/>
  <c r="P63" i="1"/>
  <c r="P67" i="1"/>
  <c r="P68" i="1"/>
  <c r="P70" i="1"/>
  <c r="P71" i="1"/>
  <c r="P77" i="1"/>
  <c r="P78" i="1"/>
  <c r="P80" i="1"/>
  <c r="P83" i="1"/>
  <c r="P84" i="1"/>
  <c r="P85" i="1"/>
  <c r="P86" i="1"/>
  <c r="P89" i="1"/>
  <c r="P90" i="1"/>
  <c r="P93" i="1"/>
  <c r="P102" i="1"/>
  <c r="P103" i="1"/>
  <c r="P105" i="1"/>
  <c r="P109" i="1"/>
  <c r="P110" i="1"/>
  <c r="P113" i="1"/>
  <c r="P114" i="1"/>
  <c r="P118" i="1"/>
  <c r="P122" i="1"/>
  <c r="P123" i="1"/>
  <c r="P124" i="1"/>
  <c r="P125" i="1"/>
  <c r="P131" i="1"/>
  <c r="P133" i="1"/>
  <c r="P139" i="1"/>
  <c r="P142" i="1"/>
  <c r="P146" i="1"/>
  <c r="P147" i="1"/>
  <c r="P148" i="1"/>
  <c r="P153" i="1"/>
  <c r="P157" i="1"/>
  <c r="P158" i="1"/>
  <c r="P159" i="1"/>
  <c r="P160" i="1"/>
  <c r="P164" i="1"/>
  <c r="P167" i="1"/>
  <c r="P170" i="1"/>
  <c r="P171" i="1"/>
  <c r="P172" i="1"/>
  <c r="P173" i="1"/>
  <c r="P180" i="1"/>
  <c r="P181" i="1"/>
  <c r="P186" i="1"/>
  <c r="P193" i="1"/>
  <c r="P195" i="1"/>
  <c r="P198" i="1"/>
  <c r="P217" i="1"/>
  <c r="P219" i="1"/>
  <c r="P225" i="1"/>
  <c r="P227" i="1"/>
  <c r="P231" i="1"/>
  <c r="P251" i="1"/>
  <c r="P256" i="1"/>
  <c r="P257" i="1"/>
  <c r="P258" i="1"/>
  <c r="P270" i="1"/>
  <c r="P271" i="1"/>
  <c r="P276" i="1"/>
  <c r="P283" i="1"/>
  <c r="P285" i="1"/>
  <c r="P290" i="1"/>
  <c r="P297" i="1"/>
  <c r="P298" i="1"/>
  <c r="P304" i="1"/>
  <c r="P305" i="1"/>
  <c r="P307" i="1"/>
  <c r="P308" i="1"/>
  <c r="P312" i="1"/>
  <c r="P313" i="1"/>
  <c r="P317" i="1"/>
  <c r="P318" i="1"/>
  <c r="P322" i="1"/>
  <c r="P324" i="1"/>
  <c r="P334" i="1"/>
  <c r="P335" i="1"/>
  <c r="P337" i="1"/>
  <c r="P345" i="1"/>
  <c r="P346" i="1"/>
  <c r="P347" i="1"/>
  <c r="P348" i="1"/>
  <c r="P350" i="1"/>
  <c r="P353" i="1"/>
  <c r="P355" i="1"/>
  <c r="P363" i="1"/>
  <c r="P366" i="1"/>
  <c r="P367" i="1"/>
  <c r="P372" i="1"/>
  <c r="P374" i="1"/>
  <c r="P376" i="1"/>
  <c r="P380" i="1"/>
  <c r="P382" i="1"/>
  <c r="P387" i="1"/>
  <c r="P389" i="1"/>
  <c r="P392" i="1"/>
  <c r="P394" i="1"/>
  <c r="P415" i="1"/>
  <c r="P418" i="1"/>
  <c r="P420" i="1"/>
  <c r="P422" i="1"/>
  <c r="P431" i="1"/>
  <c r="P434" i="1"/>
  <c r="P439" i="1"/>
  <c r="P443" i="1"/>
  <c r="P445" i="1"/>
  <c r="P447" i="1"/>
  <c r="P450" i="1"/>
  <c r="P453" i="1"/>
  <c r="P454" i="1"/>
  <c r="P457" i="1"/>
  <c r="P458" i="1"/>
  <c r="P460" i="1"/>
  <c r="P461" i="1"/>
  <c r="P462" i="1"/>
  <c r="P466" i="1"/>
  <c r="P467" i="1"/>
  <c r="P469" i="1"/>
  <c r="P471" i="1"/>
  <c r="P473" i="1"/>
  <c r="P474" i="1"/>
  <c r="P475" i="1"/>
  <c r="P477" i="1"/>
  <c r="P479" i="1"/>
  <c r="P482" i="1"/>
  <c r="P483" i="1"/>
  <c r="P485" i="1"/>
  <c r="P486" i="1"/>
  <c r="P490" i="1"/>
  <c r="P493" i="1"/>
  <c r="P495" i="1"/>
  <c r="P496" i="1"/>
  <c r="P501" i="1"/>
  <c r="P504" i="1"/>
  <c r="P505" i="1"/>
  <c r="P507" i="1"/>
  <c r="P518" i="1"/>
  <c r="P519" i="1"/>
  <c r="P523" i="1"/>
  <c r="P525" i="1"/>
  <c r="P529" i="1"/>
  <c r="P538" i="1"/>
  <c r="P539" i="1"/>
  <c r="P540" i="1"/>
  <c r="P545" i="1"/>
  <c r="P549" i="1"/>
  <c r="P551" i="1"/>
  <c r="P557" i="1"/>
  <c r="P559" i="1"/>
  <c r="P563" i="1"/>
  <c r="P565" i="1"/>
  <c r="P567" i="1"/>
  <c r="P569" i="1"/>
  <c r="P571" i="1"/>
  <c r="P572" i="1"/>
  <c r="P574" i="1"/>
  <c r="P575" i="1"/>
  <c r="P578" i="1"/>
  <c r="P582" i="1"/>
  <c r="P583" i="1"/>
  <c r="P585" i="1"/>
  <c r="P592" i="1"/>
  <c r="P593" i="1"/>
  <c r="P594" i="1"/>
  <c r="P595" i="1"/>
  <c r="P600" i="1"/>
  <c r="P604" i="1"/>
  <c r="P605" i="1"/>
  <c r="P606" i="1"/>
  <c r="P607" i="1"/>
  <c r="P611" i="1"/>
  <c r="P612" i="1"/>
  <c r="P614" i="1"/>
  <c r="P616" i="1"/>
  <c r="P622" i="1"/>
  <c r="P625" i="1"/>
  <c r="P628" i="1"/>
  <c r="P630" i="1"/>
  <c r="P633" i="1"/>
  <c r="P636" i="1"/>
  <c r="P638" i="1"/>
  <c r="P640" i="1"/>
  <c r="P641" i="1"/>
  <c r="P642" i="1"/>
  <c r="P644" i="1"/>
  <c r="P645" i="1"/>
  <c r="P646" i="1"/>
  <c r="P647" i="1"/>
  <c r="P648" i="1"/>
  <c r="P653" i="1"/>
  <c r="P655" i="1"/>
  <c r="P663" i="1"/>
  <c r="P667" i="1"/>
  <c r="P668" i="1"/>
  <c r="P673" i="1"/>
  <c r="P678" i="1"/>
  <c r="P690" i="1"/>
  <c r="P695" i="1"/>
  <c r="P700" i="1"/>
  <c r="P701" i="1"/>
  <c r="P702" i="1"/>
  <c r="P704" i="1"/>
  <c r="P711" i="1"/>
  <c r="P712" i="1"/>
  <c r="P713" i="1"/>
  <c r="P719" i="1"/>
  <c r="P722" i="1"/>
  <c r="P732" i="1"/>
  <c r="P733" i="1"/>
  <c r="P738" i="1"/>
  <c r="P743" i="1"/>
  <c r="P746" i="1"/>
  <c r="P748" i="1"/>
  <c r="P757" i="1"/>
  <c r="P766" i="1"/>
  <c r="P768" i="1"/>
  <c r="P769" i="1"/>
  <c r="P770" i="1"/>
  <c r="P774" i="1"/>
  <c r="P776" i="1"/>
  <c r="P777" i="1"/>
  <c r="P780" i="1"/>
  <c r="P782" i="1"/>
  <c r="P783" i="1"/>
  <c r="P784" i="1"/>
  <c r="P785" i="1"/>
  <c r="P788" i="1"/>
  <c r="P790" i="1"/>
  <c r="P792" i="1"/>
  <c r="P794" i="1"/>
  <c r="P796" i="1"/>
  <c r="P797" i="1"/>
  <c r="P799" i="1"/>
  <c r="P801" i="1"/>
  <c r="P802" i="1"/>
  <c r="P808" i="1"/>
  <c r="P809" i="1"/>
  <c r="P816" i="1"/>
  <c r="P819" i="1"/>
  <c r="P821" i="1"/>
  <c r="P822" i="1"/>
  <c r="P823" i="1"/>
  <c r="P826" i="1"/>
  <c r="P828" i="1"/>
  <c r="P829" i="1"/>
  <c r="P830" i="1"/>
  <c r="P831" i="1"/>
  <c r="P834" i="1"/>
  <c r="P838" i="1"/>
  <c r="P839" i="1"/>
  <c r="P843" i="1"/>
  <c r="P849" i="1"/>
  <c r="P851" i="1"/>
  <c r="P852" i="1"/>
  <c r="P853" i="1"/>
  <c r="P854" i="1"/>
  <c r="P856" i="1"/>
  <c r="P857" i="1"/>
  <c r="P859" i="1"/>
  <c r="P863" i="1"/>
  <c r="P871" i="1"/>
  <c r="P872" i="1"/>
  <c r="P874" i="1"/>
  <c r="P876" i="1"/>
  <c r="P882" i="1"/>
  <c r="P885" i="1"/>
  <c r="P891" i="1"/>
  <c r="P893" i="1"/>
  <c r="P894" i="1"/>
  <c r="P895" i="1"/>
  <c r="P896" i="1"/>
  <c r="P900" i="1"/>
  <c r="P904" i="1"/>
  <c r="P905" i="1"/>
  <c r="P906" i="1"/>
  <c r="P907" i="1"/>
  <c r="P908" i="1"/>
  <c r="P911" i="1"/>
  <c r="P912" i="1"/>
  <c r="P914" i="1"/>
  <c r="P915" i="1"/>
  <c r="P929" i="1"/>
  <c r="P934" i="1"/>
  <c r="P950" i="1"/>
  <c r="P951" i="1"/>
  <c r="P952" i="1"/>
  <c r="P953" i="1"/>
  <c r="P954" i="1"/>
  <c r="P956" i="1"/>
  <c r="P962" i="1"/>
  <c r="P964" i="1"/>
  <c r="P966" i="1"/>
  <c r="P968" i="1"/>
  <c r="P969" i="1"/>
  <c r="P979" i="1"/>
  <c r="P981" i="1"/>
  <c r="P982" i="1"/>
  <c r="P984" i="1"/>
  <c r="P987" i="1"/>
  <c r="P988" i="1"/>
  <c r="P989" i="1"/>
  <c r="P990" i="1"/>
  <c r="P996" i="1"/>
  <c r="P997" i="1"/>
  <c r="P998" i="1"/>
  <c r="P1003" i="1"/>
  <c r="P1007" i="1"/>
  <c r="P1013" i="1"/>
  <c r="P1018" i="1"/>
  <c r="P1019" i="1"/>
  <c r="P1024" i="1"/>
  <c r="P1027" i="1"/>
  <c r="P1032" i="1"/>
  <c r="P1037" i="1"/>
  <c r="P1040" i="1"/>
  <c r="P1046" i="1"/>
  <c r="P1047" i="1"/>
  <c r="P1054" i="1"/>
  <c r="P1058" i="1"/>
  <c r="P1064" i="1"/>
  <c r="P1068" i="1"/>
  <c r="P1070" i="1"/>
  <c r="P1071" i="1"/>
  <c r="P1072" i="1"/>
  <c r="P1075" i="1"/>
  <c r="P1079" i="1"/>
  <c r="N25" i="1" l="1"/>
  <c r="N35" i="1"/>
  <c r="N41" i="1"/>
  <c r="N52" i="1"/>
  <c r="N68" i="1"/>
  <c r="N171" i="1"/>
  <c r="N55" i="1"/>
  <c r="N85" i="1"/>
  <c r="N133" i="1"/>
  <c r="N569" i="1"/>
  <c r="N462" i="1"/>
  <c r="N968" i="1"/>
</calcChain>
</file>

<file path=xl/sharedStrings.xml><?xml version="1.0" encoding="utf-8"?>
<sst xmlns="http://schemas.openxmlformats.org/spreadsheetml/2006/main" count="3243" uniqueCount="1085">
  <si>
    <t>1077 A</t>
  </si>
  <si>
    <t>1076 T</t>
  </si>
  <si>
    <t>1075 A</t>
  </si>
  <si>
    <t>1074 C</t>
  </si>
  <si>
    <t>1073 C</t>
  </si>
  <si>
    <t>1072 T</t>
  </si>
  <si>
    <t>1071 A</t>
  </si>
  <si>
    <t>1070 A</t>
  </si>
  <si>
    <t>1069 T</t>
  </si>
  <si>
    <t>1068 T</t>
  </si>
  <si>
    <t>1067 T</t>
  </si>
  <si>
    <t>1066 G</t>
  </si>
  <si>
    <t>1065 T</t>
  </si>
  <si>
    <t>1064 A</t>
  </si>
  <si>
    <t>1063 A</t>
  </si>
  <si>
    <t>1062 C</t>
  </si>
  <si>
    <t>1061 T</t>
  </si>
  <si>
    <t>1060 G</t>
  </si>
  <si>
    <t>1059 G</t>
  </si>
  <si>
    <t>1058 A</t>
  </si>
  <si>
    <t>1057 A</t>
  </si>
  <si>
    <t>1056 A</t>
  </si>
  <si>
    <t>1055 T</t>
  </si>
  <si>
    <t>1054 A</t>
  </si>
  <si>
    <t>1053 A</t>
  </si>
  <si>
    <t>1052 A</t>
  </si>
  <si>
    <t>1051 T</t>
  </si>
  <si>
    <t>1050 A</t>
  </si>
  <si>
    <t>1049 C</t>
  </si>
  <si>
    <t>1048 A</t>
  </si>
  <si>
    <t>1047 A</t>
  </si>
  <si>
    <t>1046 C</t>
  </si>
  <si>
    <t>1045 A</t>
  </si>
  <si>
    <t>1044 T</t>
  </si>
  <si>
    <t>1043 T</t>
  </si>
  <si>
    <t>1042 C</t>
  </si>
  <si>
    <t>1041 A</t>
  </si>
  <si>
    <t>1040 A</t>
  </si>
  <si>
    <t>1039 C</t>
  </si>
  <si>
    <t>1038 G</t>
  </si>
  <si>
    <t>1037 T</t>
  </si>
  <si>
    <t>1036 A</t>
  </si>
  <si>
    <t>1035 A</t>
  </si>
  <si>
    <t>1034 T</t>
  </si>
  <si>
    <t>1033 G</t>
  </si>
  <si>
    <t>1032 C</t>
  </si>
  <si>
    <t>1031 A</t>
  </si>
  <si>
    <t>1030 A</t>
  </si>
  <si>
    <t>1029 T</t>
  </si>
  <si>
    <t>1028 A</t>
  </si>
  <si>
    <t>1027 C</t>
  </si>
  <si>
    <t>1026 C</t>
  </si>
  <si>
    <t>1025 A</t>
  </si>
  <si>
    <t>1024 T</t>
  </si>
  <si>
    <t>1023 A</t>
  </si>
  <si>
    <t>1022 A</t>
  </si>
  <si>
    <t>1021 T</t>
  </si>
  <si>
    <t>1020 C</t>
  </si>
  <si>
    <t>1019 A</t>
  </si>
  <si>
    <t>1018 A</t>
  </si>
  <si>
    <t>1017 A</t>
  </si>
  <si>
    <t>1016 T</t>
  </si>
  <si>
    <t>1015 T</t>
  </si>
  <si>
    <t>1014 A</t>
  </si>
  <si>
    <t>1013 A</t>
  </si>
  <si>
    <t>1012 A</t>
  </si>
  <si>
    <t>1011 C</t>
  </si>
  <si>
    <t>1010 T</t>
  </si>
  <si>
    <t>1009 C</t>
  </si>
  <si>
    <t>1008 G</t>
  </si>
  <si>
    <t>1007 A</t>
  </si>
  <si>
    <t>1006 G</t>
  </si>
  <si>
    <t>1005 A</t>
  </si>
  <si>
    <t>1004 T</t>
  </si>
  <si>
    <t>1003 C</t>
  </si>
  <si>
    <t>1002 C</t>
  </si>
  <si>
    <t>1001 G</t>
  </si>
  <si>
    <t>1000 T</t>
  </si>
  <si>
    <t>999 G</t>
  </si>
  <si>
    <t>998 C</t>
  </si>
  <si>
    <t>997 A</t>
  </si>
  <si>
    <t>996 A</t>
  </si>
  <si>
    <t>995 T</t>
  </si>
  <si>
    <t>994 T</t>
  </si>
  <si>
    <t>993 T</t>
  </si>
  <si>
    <t>992 A</t>
  </si>
  <si>
    <t>991 A</t>
  </si>
  <si>
    <t>990 C</t>
  </si>
  <si>
    <t>989 A</t>
  </si>
  <si>
    <t>988 G</t>
  </si>
  <si>
    <t>987 T</t>
  </si>
  <si>
    <t>986 T</t>
  </si>
  <si>
    <t>985 T</t>
  </si>
  <si>
    <t>984 T</t>
  </si>
  <si>
    <t>983 C</t>
  </si>
  <si>
    <t>982 A</t>
  </si>
  <si>
    <t>981 T</t>
  </si>
  <si>
    <t>980 A</t>
  </si>
  <si>
    <t>979 T</t>
  </si>
  <si>
    <t>978 T</t>
  </si>
  <si>
    <t>977 G</t>
  </si>
  <si>
    <t>976 T</t>
  </si>
  <si>
    <t>975 A</t>
  </si>
  <si>
    <t>974 C</t>
  </si>
  <si>
    <t>973 A</t>
  </si>
  <si>
    <t>972 A</t>
  </si>
  <si>
    <t>971 A</t>
  </si>
  <si>
    <t>970 A</t>
  </si>
  <si>
    <t>969 A</t>
  </si>
  <si>
    <t>968 G</t>
  </si>
  <si>
    <t>967 G</t>
  </si>
  <si>
    <t>966 T</t>
  </si>
  <si>
    <t>965 T</t>
  </si>
  <si>
    <t>964 A</t>
  </si>
  <si>
    <t>963 T</t>
  </si>
  <si>
    <t>962 A</t>
  </si>
  <si>
    <t>961 T</t>
  </si>
  <si>
    <t>960 G</t>
  </si>
  <si>
    <t>959 T</t>
  </si>
  <si>
    <t>958 G</t>
  </si>
  <si>
    <t>957 A</t>
  </si>
  <si>
    <t>956 C</t>
  </si>
  <si>
    <t>955 C</t>
  </si>
  <si>
    <t>954 C</t>
  </si>
  <si>
    <t>953 T</t>
  </si>
  <si>
    <t>952 A</t>
  </si>
  <si>
    <t>951 T</t>
  </si>
  <si>
    <t>950 T</t>
  </si>
  <si>
    <t>949 T</t>
  </si>
  <si>
    <t>948 T</t>
  </si>
  <si>
    <t>947 T</t>
  </si>
  <si>
    <t>946 G</t>
  </si>
  <si>
    <t>945 G</t>
  </si>
  <si>
    <t>944 A</t>
  </si>
  <si>
    <t>943 A</t>
  </si>
  <si>
    <t>942 C</t>
  </si>
  <si>
    <t>941 G</t>
  </si>
  <si>
    <t>940 G</t>
  </si>
  <si>
    <t>939 C</t>
  </si>
  <si>
    <t>938 A</t>
  </si>
  <si>
    <t>937 G</t>
  </si>
  <si>
    <t>936 A</t>
  </si>
  <si>
    <t>935 C</t>
  </si>
  <si>
    <t>934 C</t>
  </si>
  <si>
    <t>933 A</t>
  </si>
  <si>
    <t>932 G</t>
  </si>
  <si>
    <t>931 T</t>
  </si>
  <si>
    <t>930 G</t>
  </si>
  <si>
    <t>929 A</t>
  </si>
  <si>
    <t>928 C</t>
  </si>
  <si>
    <t>927 C</t>
  </si>
  <si>
    <t>926 T</t>
  </si>
  <si>
    <t>925 C</t>
  </si>
  <si>
    <t>924 C</t>
  </si>
  <si>
    <t>923 A</t>
  </si>
  <si>
    <t>922 C</t>
  </si>
  <si>
    <t>921 A</t>
  </si>
  <si>
    <t>920 G</t>
  </si>
  <si>
    <t>919 G</t>
  </si>
  <si>
    <t>918 C</t>
  </si>
  <si>
    <t>917 C</t>
  </si>
  <si>
    <t>916 A</t>
  </si>
  <si>
    <t>915 C</t>
  </si>
  <si>
    <t>914 G</t>
  </si>
  <si>
    <t>913 C</t>
  </si>
  <si>
    <t>912 T</t>
  </si>
  <si>
    <t>911 T</t>
  </si>
  <si>
    <t>910 G</t>
  </si>
  <si>
    <t>909 T</t>
  </si>
  <si>
    <t>908 T</t>
  </si>
  <si>
    <t>907 C</t>
  </si>
  <si>
    <t>906 C</t>
  </si>
  <si>
    <t>905 T</t>
  </si>
  <si>
    <t>904 T</t>
  </si>
  <si>
    <t>903 T</t>
  </si>
  <si>
    <t>902 T</t>
  </si>
  <si>
    <t>901 T</t>
  </si>
  <si>
    <t>900 G</t>
  </si>
  <si>
    <t>899 G</t>
  </si>
  <si>
    <t>898 G</t>
  </si>
  <si>
    <t>897 T</t>
  </si>
  <si>
    <t>896 C</t>
  </si>
  <si>
    <t>895 G</t>
  </si>
  <si>
    <t>894 G</t>
  </si>
  <si>
    <t>893 T</t>
  </si>
  <si>
    <t>892 T</t>
  </si>
  <si>
    <t>891 T</t>
  </si>
  <si>
    <t>890 T</t>
  </si>
  <si>
    <t>889 G</t>
  </si>
  <si>
    <t>888 T</t>
  </si>
  <si>
    <t>887 G</t>
  </si>
  <si>
    <t>886 G</t>
  </si>
  <si>
    <t>885 C</t>
  </si>
  <si>
    <t>884 A</t>
  </si>
  <si>
    <t>883 A</t>
  </si>
  <si>
    <t>882 T</t>
  </si>
  <si>
    <t>881 A</t>
  </si>
  <si>
    <t>880 G</t>
  </si>
  <si>
    <t>879 T</t>
  </si>
  <si>
    <t>878 A</t>
  </si>
  <si>
    <t>877 A</t>
  </si>
  <si>
    <t>876 C</t>
  </si>
  <si>
    <t>875 A</t>
  </si>
  <si>
    <t>874 A</t>
  </si>
  <si>
    <t>873 T</t>
  </si>
  <si>
    <t>872 G</t>
  </si>
  <si>
    <t>871 T</t>
  </si>
  <si>
    <t>870 G</t>
  </si>
  <si>
    <t>869 T</t>
  </si>
  <si>
    <t>868 T</t>
  </si>
  <si>
    <t>867 G</t>
  </si>
  <si>
    <t>866 C</t>
  </si>
  <si>
    <t>865 G</t>
  </si>
  <si>
    <t>864 A</t>
  </si>
  <si>
    <t>863 A</t>
  </si>
  <si>
    <t>862 A</t>
  </si>
  <si>
    <t>861 G</t>
  </si>
  <si>
    <t>860 T</t>
  </si>
  <si>
    <t>859 G</t>
  </si>
  <si>
    <t>858 G</t>
  </si>
  <si>
    <t>857 A</t>
  </si>
  <si>
    <t>856 T</t>
  </si>
  <si>
    <t>855 G</t>
  </si>
  <si>
    <t>854 T</t>
  </si>
  <si>
    <t>853 T</t>
  </si>
  <si>
    <t>852 C</t>
  </si>
  <si>
    <t>851 T</t>
  </si>
  <si>
    <t>850 T</t>
  </si>
  <si>
    <t>849 T</t>
  </si>
  <si>
    <t>848 T</t>
  </si>
  <si>
    <t>847 G</t>
  </si>
  <si>
    <t>846 T</t>
  </si>
  <si>
    <t>845 A</t>
  </si>
  <si>
    <t>844 G</t>
  </si>
  <si>
    <t>843 C</t>
  </si>
  <si>
    <t>842 A</t>
  </si>
  <si>
    <t>841 A</t>
  </si>
  <si>
    <t>840 T</t>
  </si>
  <si>
    <t>839 C</t>
  </si>
  <si>
    <t>838 A</t>
  </si>
  <si>
    <t>837 G</t>
  </si>
  <si>
    <t>836 T</t>
  </si>
  <si>
    <t>835 T</t>
  </si>
  <si>
    <t>834 G</t>
  </si>
  <si>
    <t>833 G</t>
  </si>
  <si>
    <t>832 A</t>
  </si>
  <si>
    <t>831 T</t>
  </si>
  <si>
    <t>830 C</t>
  </si>
  <si>
    <t>829 G</t>
  </si>
  <si>
    <t>828 T</t>
  </si>
  <si>
    <t>827 T</t>
  </si>
  <si>
    <t>826 T</t>
  </si>
  <si>
    <t>825 T</t>
  </si>
  <si>
    <t>824 G</t>
  </si>
  <si>
    <t>823 T</t>
  </si>
  <si>
    <t>822 A</t>
  </si>
  <si>
    <t>821 G</t>
  </si>
  <si>
    <t>820 T</t>
  </si>
  <si>
    <t>819 T</t>
  </si>
  <si>
    <t>818 T</t>
  </si>
  <si>
    <t>817 A</t>
  </si>
  <si>
    <t>816 T</t>
  </si>
  <si>
    <t>815 A</t>
  </si>
  <si>
    <t>814 A</t>
  </si>
  <si>
    <t>813 T</t>
  </si>
  <si>
    <t>812 C</t>
  </si>
  <si>
    <t>811 G</t>
  </si>
  <si>
    <t>810 G</t>
  </si>
  <si>
    <t>809 A</t>
  </si>
  <si>
    <t>808 C</t>
  </si>
  <si>
    <t>807 C</t>
  </si>
  <si>
    <t>806 T</t>
  </si>
  <si>
    <t>805 T</t>
  </si>
  <si>
    <t>804 G</t>
  </si>
  <si>
    <t>803 A</t>
  </si>
  <si>
    <t>802 A</t>
  </si>
  <si>
    <t>801 G</t>
  </si>
  <si>
    <t>800 G</t>
  </si>
  <si>
    <t>799 T</t>
  </si>
  <si>
    <t>798 T</t>
  </si>
  <si>
    <t>797 G</t>
  </si>
  <si>
    <t>796 T</t>
  </si>
  <si>
    <t>795 G</t>
  </si>
  <si>
    <t>794 T</t>
  </si>
  <si>
    <t>793 T</t>
  </si>
  <si>
    <t>792 G</t>
  </si>
  <si>
    <t>791 T</t>
  </si>
  <si>
    <t>790 A</t>
  </si>
  <si>
    <t>789 T</t>
  </si>
  <si>
    <t>788 G</t>
  </si>
  <si>
    <t>787 T</t>
  </si>
  <si>
    <t>786 G</t>
  </si>
  <si>
    <t>785 T</t>
  </si>
  <si>
    <t>784 A</t>
  </si>
  <si>
    <t>783 A</t>
  </si>
  <si>
    <t>782 T</t>
  </si>
  <si>
    <t>781 T</t>
  </si>
  <si>
    <t>780 T</t>
  </si>
  <si>
    <t>779 T</t>
  </si>
  <si>
    <t>778 G</t>
  </si>
  <si>
    <t>777 T</t>
  </si>
  <si>
    <t>776 A</t>
  </si>
  <si>
    <t>775 A</t>
  </si>
  <si>
    <t>774 T</t>
  </si>
  <si>
    <t>773 T</t>
  </si>
  <si>
    <t>772 G</t>
  </si>
  <si>
    <t>771 T</t>
  </si>
  <si>
    <t>770 A</t>
  </si>
  <si>
    <t>769 A</t>
  </si>
  <si>
    <t>768 C</t>
  </si>
  <si>
    <t>767 T</t>
  </si>
  <si>
    <t>766 T</t>
  </si>
  <si>
    <t>765 T</t>
  </si>
  <si>
    <t>764 C</t>
  </si>
  <si>
    <t>763 T</t>
  </si>
  <si>
    <t>762 C</t>
  </si>
  <si>
    <t>761 G</t>
  </si>
  <si>
    <t>760 C</t>
  </si>
  <si>
    <t>759 G</t>
  </si>
  <si>
    <t>758 A</t>
  </si>
  <si>
    <t>757 G</t>
  </si>
  <si>
    <t>756 G</t>
  </si>
  <si>
    <t>755 G</t>
  </si>
  <si>
    <t>754 T</t>
  </si>
  <si>
    <t>753 C</t>
  </si>
  <si>
    <t>752 G</t>
  </si>
  <si>
    <t>751 A</t>
  </si>
  <si>
    <t>750 C</t>
  </si>
  <si>
    <t>749 G</t>
  </si>
  <si>
    <t>748 G</t>
  </si>
  <si>
    <t>747 C</t>
  </si>
  <si>
    <t>746 G</t>
  </si>
  <si>
    <t>745 T</t>
  </si>
  <si>
    <t>744 G</t>
  </si>
  <si>
    <t>743 T</t>
  </si>
  <si>
    <t>742 G</t>
  </si>
  <si>
    <t>741 G</t>
  </si>
  <si>
    <t>740 T</t>
  </si>
  <si>
    <t>739 G</t>
  </si>
  <si>
    <t>738 A</t>
  </si>
  <si>
    <t>737 A</t>
  </si>
  <si>
    <t>736 A</t>
  </si>
  <si>
    <t>735 T</t>
  </si>
  <si>
    <t>734 C</t>
  </si>
  <si>
    <t>733 A</t>
  </si>
  <si>
    <t>732 G</t>
  </si>
  <si>
    <t>731 G</t>
  </si>
  <si>
    <t>730 T</t>
  </si>
  <si>
    <t>729 T</t>
  </si>
  <si>
    <t>728 A</t>
  </si>
  <si>
    <t>727 C</t>
  </si>
  <si>
    <t>726 A</t>
  </si>
  <si>
    <t>725 A</t>
  </si>
  <si>
    <t>724 G</t>
  </si>
  <si>
    <t>723 A</t>
  </si>
  <si>
    <t>722 A</t>
  </si>
  <si>
    <t>721 T</t>
  </si>
  <si>
    <t>720 G</t>
  </si>
  <si>
    <t>719 T</t>
  </si>
  <si>
    <t>718 G</t>
  </si>
  <si>
    <t>717 C</t>
  </si>
  <si>
    <t>716 T</t>
  </si>
  <si>
    <t>715 G</t>
  </si>
  <si>
    <t>714 A</t>
  </si>
  <si>
    <t>713 A</t>
  </si>
  <si>
    <t>712 A</t>
  </si>
  <si>
    <t>711 C</t>
  </si>
  <si>
    <t>710 T</t>
  </si>
  <si>
    <t>709 T</t>
  </si>
  <si>
    <t>708 T</t>
  </si>
  <si>
    <t>707 G</t>
  </si>
  <si>
    <t>706 A</t>
  </si>
  <si>
    <t>705 A</t>
  </si>
  <si>
    <t>704 G</t>
  </si>
  <si>
    <t>703 A</t>
  </si>
  <si>
    <t>702 C</t>
  </si>
  <si>
    <t>701 T</t>
  </si>
  <si>
    <t>700 G</t>
  </si>
  <si>
    <t>699 T</t>
  </si>
  <si>
    <t>698 T</t>
  </si>
  <si>
    <t>697 T</t>
  </si>
  <si>
    <t>696 A</t>
  </si>
  <si>
    <t>695 C</t>
  </si>
  <si>
    <t>694 G</t>
  </si>
  <si>
    <t>693 G</t>
  </si>
  <si>
    <t>692 T</t>
  </si>
  <si>
    <t>691 G</t>
  </si>
  <si>
    <t>690 G</t>
  </si>
  <si>
    <t>689 A</t>
  </si>
  <si>
    <t>688 G</t>
  </si>
  <si>
    <t>687 T</t>
  </si>
  <si>
    <t>686 G</t>
  </si>
  <si>
    <t>685 A</t>
  </si>
  <si>
    <t>684 A</t>
  </si>
  <si>
    <t>683 A</t>
  </si>
  <si>
    <t>682 C</t>
  </si>
  <si>
    <t>681 A</t>
  </si>
  <si>
    <t>680 G</t>
  </si>
  <si>
    <t>679 C</t>
  </si>
  <si>
    <t>678 G</t>
  </si>
  <si>
    <t>677 G</t>
  </si>
  <si>
    <t>676 A</t>
  </si>
  <si>
    <t>675 T</t>
  </si>
  <si>
    <t>674 A</t>
  </si>
  <si>
    <t>673 C</t>
  </si>
  <si>
    <t>672 A</t>
  </si>
  <si>
    <t>671 G</t>
  </si>
  <si>
    <t>670 T</t>
  </si>
  <si>
    <t>669 A</t>
  </si>
  <si>
    <t>668 A</t>
  </si>
  <si>
    <t>667 G</t>
  </si>
  <si>
    <t>666 T</t>
  </si>
  <si>
    <t>665 T</t>
  </si>
  <si>
    <t>664 T</t>
  </si>
  <si>
    <t>663 A</t>
  </si>
  <si>
    <t>662 G</t>
  </si>
  <si>
    <t>661 C</t>
  </si>
  <si>
    <t>660 T</t>
  </si>
  <si>
    <t>659 G</t>
  </si>
  <si>
    <t>658 A</t>
  </si>
  <si>
    <t>657 A</t>
  </si>
  <si>
    <t>656 C</t>
  </si>
  <si>
    <t>655 G</t>
  </si>
  <si>
    <t>654 A</t>
  </si>
  <si>
    <t>653 A</t>
  </si>
  <si>
    <t>652 T</t>
  </si>
  <si>
    <t>651 G</t>
  </si>
  <si>
    <t>650 T</t>
  </si>
  <si>
    <t>649 G</t>
  </si>
  <si>
    <t>648 A</t>
  </si>
  <si>
    <t>647 C</t>
  </si>
  <si>
    <t>646 C</t>
  </si>
  <si>
    <t>645 T</t>
  </si>
  <si>
    <t>644 T</t>
  </si>
  <si>
    <t>643 T</t>
  </si>
  <si>
    <t>642 T</t>
  </si>
  <si>
    <t>641 T</t>
  </si>
  <si>
    <t>640 A</t>
  </si>
  <si>
    <t>639 T</t>
  </si>
  <si>
    <t>638 T</t>
  </si>
  <si>
    <t>637 T</t>
  </si>
  <si>
    <t>636 G</t>
  </si>
  <si>
    <t>635 T</t>
  </si>
  <si>
    <t>634 G</t>
  </si>
  <si>
    <t>633 T</t>
  </si>
  <si>
    <t>632 G</t>
  </si>
  <si>
    <t>631 G</t>
  </si>
  <si>
    <t>630 T</t>
  </si>
  <si>
    <t>629 A</t>
  </si>
  <si>
    <t>628 A</t>
  </si>
  <si>
    <t>627 T</t>
  </si>
  <si>
    <t>626 G</t>
  </si>
  <si>
    <t>625 T</t>
  </si>
  <si>
    <t>624 C</t>
  </si>
  <si>
    <t>623 G</t>
  </si>
  <si>
    <t>622 T</t>
  </si>
  <si>
    <t>621 G</t>
  </si>
  <si>
    <t>620 A</t>
  </si>
  <si>
    <t>619 T</t>
  </si>
  <si>
    <t>618 C</t>
  </si>
  <si>
    <t>617 G</t>
  </si>
  <si>
    <t>616 G</t>
  </si>
  <si>
    <t>615 A</t>
  </si>
  <si>
    <t>614 C</t>
  </si>
  <si>
    <t>613 T</t>
  </si>
  <si>
    <t>612 A</t>
  </si>
  <si>
    <t>611 T</t>
  </si>
  <si>
    <t>610 G</t>
  </si>
  <si>
    <t>609 T</t>
  </si>
  <si>
    <t>608 T</t>
  </si>
  <si>
    <t>607 A</t>
  </si>
  <si>
    <t>606 G</t>
  </si>
  <si>
    <t>605 A</t>
  </si>
  <si>
    <t>604 T</t>
  </si>
  <si>
    <t>603 T</t>
  </si>
  <si>
    <t>602 T</t>
  </si>
  <si>
    <t>601 T</t>
  </si>
  <si>
    <t>600 G</t>
  </si>
  <si>
    <t>599 C</t>
  </si>
  <si>
    <t>598 G</t>
  </si>
  <si>
    <t>597 T</t>
  </si>
  <si>
    <t>596 A</t>
  </si>
  <si>
    <t>595 A</t>
  </si>
  <si>
    <t>594 A</t>
  </si>
  <si>
    <t>593 A</t>
  </si>
  <si>
    <t>592 T</t>
  </si>
  <si>
    <t>591 T</t>
  </si>
  <si>
    <t>590 T</t>
  </si>
  <si>
    <t>589 T</t>
  </si>
  <si>
    <t>588 A</t>
  </si>
  <si>
    <t>587 C</t>
  </si>
  <si>
    <t>586 G</t>
  </si>
  <si>
    <t>585 A</t>
  </si>
  <si>
    <t>584 A</t>
  </si>
  <si>
    <t>583 G</t>
  </si>
  <si>
    <t>582 T</t>
  </si>
  <si>
    <t>581 G</t>
  </si>
  <si>
    <t>580 T</t>
  </si>
  <si>
    <t>579 T</t>
  </si>
  <si>
    <t>578 G</t>
  </si>
  <si>
    <t>577 C</t>
  </si>
  <si>
    <t>576 G</t>
  </si>
  <si>
    <t>575 T</t>
  </si>
  <si>
    <t>574 G</t>
  </si>
  <si>
    <t>573 G</t>
  </si>
  <si>
    <t>572 T</t>
  </si>
  <si>
    <t>571 T</t>
  </si>
  <si>
    <t>570 A</t>
  </si>
  <si>
    <t>569 T</t>
  </si>
  <si>
    <t>568 T</t>
  </si>
  <si>
    <t>567 C</t>
  </si>
  <si>
    <t>566 T</t>
  </si>
  <si>
    <t>565 A</t>
  </si>
  <si>
    <t>564 T</t>
  </si>
  <si>
    <t>563 G</t>
  </si>
  <si>
    <t>562 T</t>
  </si>
  <si>
    <t>561 G</t>
  </si>
  <si>
    <t>560 T</t>
  </si>
  <si>
    <t>559 A</t>
  </si>
  <si>
    <t>558 G</t>
  </si>
  <si>
    <t>557 G</t>
  </si>
  <si>
    <t>556 T</t>
  </si>
  <si>
    <t>555 C</t>
  </si>
  <si>
    <t>554 T</t>
  </si>
  <si>
    <t>553 A</t>
  </si>
  <si>
    <t>552 A</t>
  </si>
  <si>
    <t>551 C</t>
  </si>
  <si>
    <t>550 A</t>
  </si>
  <si>
    <t>549 G</t>
  </si>
  <si>
    <t>548 T</t>
  </si>
  <si>
    <t>547 G</t>
  </si>
  <si>
    <t>546 T</t>
  </si>
  <si>
    <t>545 A</t>
  </si>
  <si>
    <t>544 A</t>
  </si>
  <si>
    <t>543 A</t>
  </si>
  <si>
    <t>542 T</t>
  </si>
  <si>
    <t>541 C</t>
  </si>
  <si>
    <t>540 C</t>
  </si>
  <si>
    <t>539 C</t>
  </si>
  <si>
    <t>538 G</t>
  </si>
  <si>
    <t>537 T</t>
  </si>
  <si>
    <t>536 T</t>
  </si>
  <si>
    <t>535 T</t>
  </si>
  <si>
    <t>534 C</t>
  </si>
  <si>
    <t>533 A</t>
  </si>
  <si>
    <t>532 C</t>
  </si>
  <si>
    <t>531 C</t>
  </si>
  <si>
    <t>530 G</t>
  </si>
  <si>
    <t>529 G</t>
  </si>
  <si>
    <t>528 G</t>
  </si>
  <si>
    <t>527 C</t>
  </si>
  <si>
    <t>526 T</t>
  </si>
  <si>
    <t>525 A</t>
  </si>
  <si>
    <t>524 A</t>
  </si>
  <si>
    <t>523 A</t>
  </si>
  <si>
    <t>522 T</t>
  </si>
  <si>
    <t>521 G</t>
  </si>
  <si>
    <t>520 T</t>
  </si>
  <si>
    <t>519 G</t>
  </si>
  <si>
    <t>518 A</t>
  </si>
  <si>
    <t>517 G</t>
  </si>
  <si>
    <t>516 T</t>
  </si>
  <si>
    <t>515 T</t>
  </si>
  <si>
    <t>514 A</t>
  </si>
  <si>
    <t>513 G</t>
  </si>
  <si>
    <t>512 G</t>
  </si>
  <si>
    <t>511 C</t>
  </si>
  <si>
    <t>510 G</t>
  </si>
  <si>
    <t>509 A</t>
  </si>
  <si>
    <t>508 A</t>
  </si>
  <si>
    <t>507 A</t>
  </si>
  <si>
    <t>506 G</t>
  </si>
  <si>
    <t>505 A</t>
  </si>
  <si>
    <t>504 T</t>
  </si>
  <si>
    <t>503 C</t>
  </si>
  <si>
    <t>502 T</t>
  </si>
  <si>
    <t>501 T</t>
  </si>
  <si>
    <t>500 A</t>
  </si>
  <si>
    <t>499 A</t>
  </si>
  <si>
    <t>498 T</t>
  </si>
  <si>
    <t>497 G</t>
  </si>
  <si>
    <t>496 G</t>
  </si>
  <si>
    <t>495 A</t>
  </si>
  <si>
    <t>494 G</t>
  </si>
  <si>
    <t>493 T</t>
  </si>
  <si>
    <t>492 T</t>
  </si>
  <si>
    <t>491 G</t>
  </si>
  <si>
    <t>490 T</t>
  </si>
  <si>
    <t>489 G</t>
  </si>
  <si>
    <t>488 A</t>
  </si>
  <si>
    <t>487 T</t>
  </si>
  <si>
    <t>486 A</t>
  </si>
  <si>
    <t>485 G</t>
  </si>
  <si>
    <t>484 A</t>
  </si>
  <si>
    <t>483 T</t>
  </si>
  <si>
    <t>482 T</t>
  </si>
  <si>
    <t>481 C</t>
  </si>
  <si>
    <t>480 T</t>
  </si>
  <si>
    <t>479 T</t>
  </si>
  <si>
    <t>478 A</t>
  </si>
  <si>
    <t>477 G</t>
  </si>
  <si>
    <t>476 T</t>
  </si>
  <si>
    <t>475 C</t>
  </si>
  <si>
    <t>474 T</t>
  </si>
  <si>
    <t>473 G</t>
  </si>
  <si>
    <t>472 T</t>
  </si>
  <si>
    <t>471 T</t>
  </si>
  <si>
    <t>470 T</t>
  </si>
  <si>
    <t>469 G</t>
  </si>
  <si>
    <t>468 T</t>
  </si>
  <si>
    <t>467 G</t>
  </si>
  <si>
    <t>466 T</t>
  </si>
  <si>
    <t>465 C</t>
  </si>
  <si>
    <t>464 T</t>
  </si>
  <si>
    <t>463 T</t>
  </si>
  <si>
    <t>462 G</t>
  </si>
  <si>
    <t>461 G</t>
  </si>
  <si>
    <t>460 C</t>
  </si>
  <si>
    <t>459 T</t>
  </si>
  <si>
    <t>458 T</t>
  </si>
  <si>
    <t>457 T</t>
  </si>
  <si>
    <t>456 G</t>
  </si>
  <si>
    <t>455 T</t>
  </si>
  <si>
    <t>454 T</t>
  </si>
  <si>
    <t>453 G</t>
  </si>
  <si>
    <t>452 C</t>
  </si>
  <si>
    <t>451 T</t>
  </si>
  <si>
    <t>450 T</t>
  </si>
  <si>
    <t>449 A</t>
  </si>
  <si>
    <t>448 C</t>
  </si>
  <si>
    <t>447 T</t>
  </si>
  <si>
    <t>446 C</t>
  </si>
  <si>
    <t>445 G</t>
  </si>
  <si>
    <t>444 T</t>
  </si>
  <si>
    <t>443 C</t>
  </si>
  <si>
    <t>442 T</t>
  </si>
  <si>
    <t>441 A</t>
  </si>
  <si>
    <t>440 T</t>
  </si>
  <si>
    <t>439 C</t>
  </si>
  <si>
    <t>438 C</t>
  </si>
  <si>
    <t>437 A</t>
  </si>
  <si>
    <t>436 T</t>
  </si>
  <si>
    <t>435 C</t>
  </si>
  <si>
    <t>434 A</t>
  </si>
  <si>
    <t>433 C</t>
  </si>
  <si>
    <t>432 G</t>
  </si>
  <si>
    <t>431 T</t>
  </si>
  <si>
    <t>430 G</t>
  </si>
  <si>
    <t>429 G</t>
  </si>
  <si>
    <t>428 T</t>
  </si>
  <si>
    <t>427 G</t>
  </si>
  <si>
    <t>426 A</t>
  </si>
  <si>
    <t>425 C</t>
  </si>
  <si>
    <t>424 A</t>
  </si>
  <si>
    <t>423 A</t>
  </si>
  <si>
    <t>422 G</t>
  </si>
  <si>
    <t>421 A</t>
  </si>
  <si>
    <t>420 C</t>
  </si>
  <si>
    <t>419 T</t>
  </si>
  <si>
    <t>418 A</t>
  </si>
  <si>
    <t>417 T</t>
  </si>
  <si>
    <t>416 G</t>
  </si>
  <si>
    <t>415 T</t>
  </si>
  <si>
    <t>414 G</t>
  </si>
  <si>
    <t>413 G</t>
  </si>
  <si>
    <t>412 T</t>
  </si>
  <si>
    <t>411 C</t>
  </si>
  <si>
    <t>410 A</t>
  </si>
  <si>
    <t>409 C</t>
  </si>
  <si>
    <t>408 C</t>
  </si>
  <si>
    <t>407 C</t>
  </si>
  <si>
    <t>406 G</t>
  </si>
  <si>
    <t>405 C</t>
  </si>
  <si>
    <t>404 G</t>
  </si>
  <si>
    <t>403 A</t>
  </si>
  <si>
    <t>402 C</t>
  </si>
  <si>
    <t>401 G</t>
  </si>
  <si>
    <t>400 A</t>
  </si>
  <si>
    <t>399 A</t>
  </si>
  <si>
    <t>398 A</t>
  </si>
  <si>
    <t>397 G</t>
  </si>
  <si>
    <t>396 G</t>
  </si>
  <si>
    <t>395 A</t>
  </si>
  <si>
    <t>394 A</t>
  </si>
  <si>
    <t>393 A</t>
  </si>
  <si>
    <t>392 G</t>
  </si>
  <si>
    <t>391 T</t>
  </si>
  <si>
    <t>390 G</t>
  </si>
  <si>
    <t>389 T</t>
  </si>
  <si>
    <t>388 A</t>
  </si>
  <si>
    <t>387 A</t>
  </si>
  <si>
    <t>386 T</t>
  </si>
  <si>
    <t>385 A</t>
  </si>
  <si>
    <t>384 T</t>
  </si>
  <si>
    <t>383 A</t>
  </si>
  <si>
    <t>382 A</t>
  </si>
  <si>
    <t>381 G</t>
  </si>
  <si>
    <t>380 G</t>
  </si>
  <si>
    <t>379 T</t>
  </si>
  <si>
    <t>378 G</t>
  </si>
  <si>
    <t>377 T</t>
  </si>
  <si>
    <t>376 A</t>
  </si>
  <si>
    <t>375 A</t>
  </si>
  <si>
    <t>374 G</t>
  </si>
  <si>
    <t>373 T</t>
  </si>
  <si>
    <t>372 C</t>
  </si>
  <si>
    <t>371 T</t>
  </si>
  <si>
    <t>370 G</t>
  </si>
  <si>
    <t>369 T</t>
  </si>
  <si>
    <t>368 G</t>
  </si>
  <si>
    <t>367 C</t>
  </si>
  <si>
    <t>366 A</t>
  </si>
  <si>
    <t>365 A</t>
  </si>
  <si>
    <t>364 T</t>
  </si>
  <si>
    <t>363 T</t>
  </si>
  <si>
    <t>362 C</t>
  </si>
  <si>
    <t>361 A</t>
  </si>
  <si>
    <t>360 T</t>
  </si>
  <si>
    <t>359 A</t>
  </si>
  <si>
    <t>358 G</t>
  </si>
  <si>
    <t>357 G</t>
  </si>
  <si>
    <t>356 A</t>
  </si>
  <si>
    <t>355 G</t>
  </si>
  <si>
    <t>354 C</t>
  </si>
  <si>
    <t>353 G</t>
  </si>
  <si>
    <t>352 T</t>
  </si>
  <si>
    <t>351 A</t>
  </si>
  <si>
    <t>350 T</t>
  </si>
  <si>
    <t>349 A</t>
  </si>
  <si>
    <t>348 G</t>
  </si>
  <si>
    <t>347 T</t>
  </si>
  <si>
    <t>346 A</t>
  </si>
  <si>
    <t>345 T</t>
  </si>
  <si>
    <t>344 T</t>
  </si>
  <si>
    <t>343 T</t>
  </si>
  <si>
    <t>342 T</t>
  </si>
  <si>
    <t>341 C</t>
  </si>
  <si>
    <t>340 C</t>
  </si>
  <si>
    <t>339 C</t>
  </si>
  <si>
    <t>338 C</t>
  </si>
  <si>
    <t>337 C</t>
  </si>
  <si>
    <t>336 G</t>
  </si>
  <si>
    <t>335 A</t>
  </si>
  <si>
    <t>334 T</t>
  </si>
  <si>
    <t>333 G</t>
  </si>
  <si>
    <t>332 T</t>
  </si>
  <si>
    <t>331 T</t>
  </si>
  <si>
    <t>330 G</t>
  </si>
  <si>
    <t>329 A</t>
  </si>
  <si>
    <t>328 C</t>
  </si>
  <si>
    <t>327 C</t>
  </si>
  <si>
    <t>326 G</t>
  </si>
  <si>
    <t>325 G</t>
  </si>
  <si>
    <t>324 A</t>
  </si>
  <si>
    <t>323 C</t>
  </si>
  <si>
    <t>322 C</t>
  </si>
  <si>
    <t>321 T</t>
  </si>
  <si>
    <t>320 C</t>
  </si>
  <si>
    <t>319 T</t>
  </si>
  <si>
    <t>318 A</t>
  </si>
  <si>
    <t>317 A</t>
  </si>
  <si>
    <t>316 C</t>
  </si>
  <si>
    <t>315 T</t>
  </si>
  <si>
    <t>314 T</t>
  </si>
  <si>
    <t>313 A</t>
  </si>
  <si>
    <t>312 G</t>
  </si>
  <si>
    <t>311 G</t>
  </si>
  <si>
    <t>310 T</t>
  </si>
  <si>
    <t>309 T</t>
  </si>
  <si>
    <t>308 A</t>
  </si>
  <si>
    <t>307 C</t>
  </si>
  <si>
    <t>306 G</t>
  </si>
  <si>
    <t>305 T</t>
  </si>
  <si>
    <t>304 T</t>
  </si>
  <si>
    <t>303 A</t>
  </si>
  <si>
    <t>302 T</t>
  </si>
  <si>
    <t>301 T</t>
  </si>
  <si>
    <t>300 G</t>
  </si>
  <si>
    <t>299 G</t>
  </si>
  <si>
    <t>298 G</t>
  </si>
  <si>
    <t>297 C</t>
  </si>
  <si>
    <t>296 G</t>
  </si>
  <si>
    <t>295 T</t>
  </si>
  <si>
    <t>294 T</t>
  </si>
  <si>
    <t>293 C</t>
  </si>
  <si>
    <t>292 C</t>
  </si>
  <si>
    <t>291 C</t>
  </si>
  <si>
    <t>290 C</t>
  </si>
  <si>
    <t>289 A</t>
  </si>
  <si>
    <t>288 C</t>
  </si>
  <si>
    <t>287 T</t>
  </si>
  <si>
    <t>286 G</t>
  </si>
  <si>
    <t>285 A</t>
  </si>
  <si>
    <t>284 C</t>
  </si>
  <si>
    <t>283 A</t>
  </si>
  <si>
    <t>282 T</t>
  </si>
  <si>
    <t>281 A</t>
  </si>
  <si>
    <t>280 T</t>
  </si>
  <si>
    <t>279 C</t>
  </si>
  <si>
    <t>278 A</t>
  </si>
  <si>
    <t>277 A</t>
  </si>
  <si>
    <t>276 C</t>
  </si>
  <si>
    <t>275 G</t>
  </si>
  <si>
    <t>274 G</t>
  </si>
  <si>
    <t>273 T</t>
  </si>
  <si>
    <t>272 A</t>
  </si>
  <si>
    <t>271 C</t>
  </si>
  <si>
    <t>270 C</t>
  </si>
  <si>
    <t>269 G</t>
  </si>
  <si>
    <t>268 T</t>
  </si>
  <si>
    <t>267 T</t>
  </si>
  <si>
    <t>266 C</t>
  </si>
  <si>
    <t>265 C</t>
  </si>
  <si>
    <t>264 A</t>
  </si>
  <si>
    <t>263 A</t>
  </si>
  <si>
    <t>262 A</t>
  </si>
  <si>
    <t>261 A</t>
  </si>
  <si>
    <t>260 A</t>
  </si>
  <si>
    <t>259 C</t>
  </si>
  <si>
    <t>258 C</t>
  </si>
  <si>
    <t>257 C</t>
  </si>
  <si>
    <t>256 G</t>
  </si>
  <si>
    <t>255 T</t>
  </si>
  <si>
    <t>254 T</t>
  </si>
  <si>
    <t>253 T</t>
  </si>
  <si>
    <t>252 A</t>
  </si>
  <si>
    <t>251 G</t>
  </si>
  <si>
    <t>250 C</t>
  </si>
  <si>
    <t>249 G</t>
  </si>
  <si>
    <t>248 T</t>
  </si>
  <si>
    <t>247 C</t>
  </si>
  <si>
    <t>246 G</t>
  </si>
  <si>
    <t>245 A</t>
  </si>
  <si>
    <t>244 A</t>
  </si>
  <si>
    <t>243 A</t>
  </si>
  <si>
    <t>242 A</t>
  </si>
  <si>
    <t>241 C</t>
  </si>
  <si>
    <t>240 A</t>
  </si>
  <si>
    <t>239 A</t>
  </si>
  <si>
    <t>238 G</t>
  </si>
  <si>
    <t>237 A</t>
  </si>
  <si>
    <t>236 C</t>
  </si>
  <si>
    <t>235 G</t>
  </si>
  <si>
    <t>234 C</t>
  </si>
  <si>
    <t>233 C</t>
  </si>
  <si>
    <t>232 C</t>
  </si>
  <si>
    <t>231 G</t>
  </si>
  <si>
    <t>230 A</t>
  </si>
  <si>
    <t>229 A</t>
  </si>
  <si>
    <t>228 T</t>
  </si>
  <si>
    <t>227 A</t>
  </si>
  <si>
    <t>226 C</t>
  </si>
  <si>
    <t>225 C</t>
  </si>
  <si>
    <t>224 T</t>
  </si>
  <si>
    <t>223 C</t>
  </si>
  <si>
    <t>222 T</t>
  </si>
  <si>
    <t>221 C</t>
  </si>
  <si>
    <t>220 G</t>
  </si>
  <si>
    <t>219 A</t>
  </si>
  <si>
    <t>218 G</t>
  </si>
  <si>
    <t>217 G</t>
  </si>
  <si>
    <t>216 T</t>
  </si>
  <si>
    <t>215 C</t>
  </si>
  <si>
    <t>214 T</t>
  </si>
  <si>
    <t>213 G</t>
  </si>
  <si>
    <t>212 G</t>
  </si>
  <si>
    <t>211 C</t>
  </si>
  <si>
    <t>210 G</t>
  </si>
  <si>
    <t>209 C</t>
  </si>
  <si>
    <t>208 G</t>
  </si>
  <si>
    <t>207 C</t>
  </si>
  <si>
    <t>206 C</t>
  </si>
  <si>
    <t>205 A</t>
  </si>
  <si>
    <t>204 C</t>
  </si>
  <si>
    <t>203 A</t>
  </si>
  <si>
    <t>202 A</t>
  </si>
  <si>
    <t>201 A</t>
  </si>
  <si>
    <t>200 A</t>
  </si>
  <si>
    <t>199 A</t>
  </si>
  <si>
    <t>198 A</t>
  </si>
  <si>
    <t>197 C</t>
  </si>
  <si>
    <t>196 A</t>
  </si>
  <si>
    <t>195 T</t>
  </si>
  <si>
    <t>194 G</t>
  </si>
  <si>
    <t>193 A</t>
  </si>
  <si>
    <t>192 T</t>
  </si>
  <si>
    <t>191 G</t>
  </si>
  <si>
    <t>190 T</t>
  </si>
  <si>
    <t>189 C</t>
  </si>
  <si>
    <t>188 G</t>
  </si>
  <si>
    <t>187 A</t>
  </si>
  <si>
    <t>186 G</t>
  </si>
  <si>
    <t>185 A</t>
  </si>
  <si>
    <t>184 G</t>
  </si>
  <si>
    <t>183 T</t>
  </si>
  <si>
    <t>182 C</t>
  </si>
  <si>
    <t>181 C</t>
  </si>
  <si>
    <t>180 G</t>
  </si>
  <si>
    <t>179 G</t>
  </si>
  <si>
    <t>178 T</t>
  </si>
  <si>
    <t>177 T</t>
  </si>
  <si>
    <t>176 A</t>
  </si>
  <si>
    <t>175 C</t>
  </si>
  <si>
    <t>174 A</t>
  </si>
  <si>
    <t>173 C</t>
  </si>
  <si>
    <t>172 C</t>
  </si>
  <si>
    <t>171 C</t>
  </si>
  <si>
    <t>170 T</t>
  </si>
  <si>
    <t>169 T</t>
  </si>
  <si>
    <t>168 T</t>
  </si>
  <si>
    <t>167 T</t>
  </si>
  <si>
    <t>166 C</t>
  </si>
  <si>
    <t>165 A</t>
  </si>
  <si>
    <t>164 T</t>
  </si>
  <si>
    <t>163 C</t>
  </si>
  <si>
    <t>162 C</t>
  </si>
  <si>
    <t>161 T</t>
  </si>
  <si>
    <t>160 G</t>
  </si>
  <si>
    <t>159 C</t>
  </si>
  <si>
    <t>158 C</t>
  </si>
  <si>
    <t>157 T</t>
  </si>
  <si>
    <t>156 T</t>
  </si>
  <si>
    <t>155 T</t>
  </si>
  <si>
    <t>154 T</t>
  </si>
  <si>
    <t>153 G</t>
  </si>
  <si>
    <t>152 G</t>
  </si>
  <si>
    <t>151 A</t>
  </si>
  <si>
    <t>150 T</t>
  </si>
  <si>
    <t>149 C</t>
  </si>
  <si>
    <t>148 G</t>
  </si>
  <si>
    <t>147 G</t>
  </si>
  <si>
    <t>146 C</t>
  </si>
  <si>
    <t>145 T</t>
  </si>
  <si>
    <t>144 T</t>
  </si>
  <si>
    <t>143 T</t>
  </si>
  <si>
    <t>142 C</t>
  </si>
  <si>
    <t>141 G</t>
  </si>
  <si>
    <t>140 G</t>
  </si>
  <si>
    <t>139 T</t>
  </si>
  <si>
    <t>138 C</t>
  </si>
  <si>
    <t>137 C</t>
  </si>
  <si>
    <t>136 T</t>
  </si>
  <si>
    <t>135 A</t>
  </si>
  <si>
    <t>134 C</t>
  </si>
  <si>
    <t>133 C</t>
  </si>
  <si>
    <t>132 C</t>
  </si>
  <si>
    <t>131 A</t>
  </si>
  <si>
    <t>130 T</t>
  </si>
  <si>
    <t>129 A</t>
  </si>
  <si>
    <t>128 T</t>
  </si>
  <si>
    <t>127 A</t>
  </si>
  <si>
    <t>126 A</t>
  </si>
  <si>
    <t>125 C</t>
  </si>
  <si>
    <t>124 G</t>
  </si>
  <si>
    <t>123 G</t>
  </si>
  <si>
    <t>122 T</t>
  </si>
  <si>
    <t>121 T</t>
  </si>
  <si>
    <t>120 T</t>
  </si>
  <si>
    <t>119 T</t>
  </si>
  <si>
    <t>118 C</t>
  </si>
  <si>
    <t>117 G</t>
  </si>
  <si>
    <t>116 C</t>
  </si>
  <si>
    <t>115 T</t>
  </si>
  <si>
    <t>114 G</t>
  </si>
  <si>
    <t>113 C</t>
  </si>
  <si>
    <t>112 G</t>
  </si>
  <si>
    <t>111 T</t>
  </si>
  <si>
    <t>110 T</t>
  </si>
  <si>
    <t>109 A</t>
  </si>
  <si>
    <t>108 G</t>
  </si>
  <si>
    <t>107 T</t>
  </si>
  <si>
    <t>106 T</t>
  </si>
  <si>
    <t>105 G</t>
  </si>
  <si>
    <t>104 G</t>
  </si>
  <si>
    <t>103 G</t>
  </si>
  <si>
    <t>102 T</t>
  </si>
  <si>
    <t>101 G</t>
  </si>
  <si>
    <t>100 T</t>
  </si>
  <si>
    <t>99 T</t>
  </si>
  <si>
    <t>98 A</t>
  </si>
  <si>
    <t>97 G</t>
  </si>
  <si>
    <t>96 C</t>
  </si>
  <si>
    <t>95 C</t>
  </si>
  <si>
    <t>94 G</t>
  </si>
  <si>
    <t>93 C</t>
  </si>
  <si>
    <t>92 C</t>
  </si>
  <si>
    <t>91 G</t>
  </si>
  <si>
    <t>90 T</t>
  </si>
  <si>
    <t>89 G</t>
  </si>
  <si>
    <t>88 G</t>
  </si>
  <si>
    <t>87 T</t>
  </si>
  <si>
    <t>86 T</t>
  </si>
  <si>
    <t>85 A</t>
  </si>
  <si>
    <t>84 C</t>
  </si>
  <si>
    <t>83 T</t>
  </si>
  <si>
    <t>82 T</t>
  </si>
  <si>
    <t>81 T</t>
  </si>
  <si>
    <t>80 T</t>
  </si>
  <si>
    <t>79 G</t>
  </si>
  <si>
    <t>78 G</t>
  </si>
  <si>
    <t>77 T</t>
  </si>
  <si>
    <t>76 C</t>
  </si>
  <si>
    <t>75 T</t>
  </si>
  <si>
    <t>74 T</t>
  </si>
  <si>
    <t>73 C</t>
  </si>
  <si>
    <t>72 G</t>
  </si>
  <si>
    <t>71 C</t>
  </si>
  <si>
    <t>70 C</t>
  </si>
  <si>
    <t>69 G</t>
  </si>
  <si>
    <t>68 T</t>
  </si>
  <si>
    <t>67 T</t>
  </si>
  <si>
    <t>66 C</t>
  </si>
  <si>
    <t>65 T</t>
  </si>
  <si>
    <t>64 T</t>
  </si>
  <si>
    <t>63 C</t>
  </si>
  <si>
    <t>62 C</t>
  </si>
  <si>
    <t>61 G</t>
  </si>
  <si>
    <t>60 T</t>
  </si>
  <si>
    <t>59 T</t>
  </si>
  <si>
    <t>58 C</t>
  </si>
  <si>
    <t>57 G</t>
  </si>
  <si>
    <t>56 T</t>
  </si>
  <si>
    <t>55 C</t>
  </si>
  <si>
    <t>54 G</t>
  </si>
  <si>
    <t>53 C</t>
  </si>
  <si>
    <t>52 T</t>
  </si>
  <si>
    <t>51 C</t>
  </si>
  <si>
    <t>50 G</t>
  </si>
  <si>
    <t>49 T</t>
  </si>
  <si>
    <t>48 G</t>
  </si>
  <si>
    <t>47 T</t>
  </si>
  <si>
    <t>46 T</t>
  </si>
  <si>
    <t>45 T</t>
  </si>
  <si>
    <t>44 T</t>
  </si>
  <si>
    <t>43 A</t>
  </si>
  <si>
    <t>42 G</t>
  </si>
  <si>
    <t>41 G</t>
  </si>
  <si>
    <t>40 T</t>
  </si>
  <si>
    <t>39 A</t>
  </si>
  <si>
    <t>38 T</t>
  </si>
  <si>
    <t>37 C</t>
  </si>
  <si>
    <t>36 C</t>
  </si>
  <si>
    <t>35 A</t>
  </si>
  <si>
    <t>34 C</t>
  </si>
  <si>
    <t>33 T</t>
  </si>
  <si>
    <t>32 T</t>
  </si>
  <si>
    <t>31 C</t>
  </si>
  <si>
    <t>30 G</t>
  </si>
  <si>
    <t>29 C</t>
  </si>
  <si>
    <t>28 C</t>
  </si>
  <si>
    <t>27 G</t>
  </si>
  <si>
    <t>26 T</t>
  </si>
  <si>
    <t>25 C</t>
  </si>
  <si>
    <t>24 G</t>
  </si>
  <si>
    <t>23 G</t>
  </si>
  <si>
    <t>22 T</t>
  </si>
  <si>
    <t>21 T</t>
  </si>
  <si>
    <t>20 C</t>
  </si>
  <si>
    <t>19 C</t>
  </si>
  <si>
    <t>18 A</t>
  </si>
  <si>
    <t>17 C</t>
  </si>
  <si>
    <t>16 T</t>
  </si>
  <si>
    <t>15 G</t>
  </si>
  <si>
    <t>14 A</t>
  </si>
  <si>
    <t>13 C</t>
  </si>
  <si>
    <t>12 C</t>
  </si>
  <si>
    <t>11 C</t>
  </si>
  <si>
    <t>10 G</t>
  </si>
  <si>
    <t>9 T</t>
  </si>
  <si>
    <t>8 C</t>
  </si>
  <si>
    <t>7 A</t>
  </si>
  <si>
    <t>6 G</t>
  </si>
  <si>
    <t>5 G</t>
  </si>
  <si>
    <t>4 G</t>
  </si>
  <si>
    <t>3 T</t>
  </si>
  <si>
    <t>2 C</t>
  </si>
  <si>
    <t>1 A</t>
  </si>
  <si>
    <t>Stop</t>
  </si>
  <si>
    <t>CMC+</t>
  </si>
  <si>
    <t>CMC-</t>
  </si>
  <si>
    <t>ψ peak (Difference)</t>
  </si>
  <si>
    <t>ψ peak (neg)</t>
  </si>
  <si>
    <t>ψ peak (pos)</t>
  </si>
  <si>
    <t>Total reads</t>
  </si>
  <si>
    <t>T0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</si>
</sst>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Sheet1!$P$1:$P$2</c:f>
              <c:strCache>
                <c:ptCount val="2"/>
                <c:pt idx="1">
                  <c:v>ψ peak (Difference)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Sheet1!$O$3:$O$1079</c:f>
              <c:strCache>
                <c:ptCount val="1077"/>
                <c:pt idx="0">
                  <c:v>1 A</c:v>
                </c:pt>
                <c:pt idx="1">
                  <c:v>2 C</c:v>
                </c:pt>
                <c:pt idx="2">
                  <c:v>3 T</c:v>
                </c:pt>
                <c:pt idx="3">
                  <c:v>4 G</c:v>
                </c:pt>
                <c:pt idx="4">
                  <c:v>5 G</c:v>
                </c:pt>
                <c:pt idx="5">
                  <c:v>6 G</c:v>
                </c:pt>
                <c:pt idx="6">
                  <c:v>7 A</c:v>
                </c:pt>
                <c:pt idx="7">
                  <c:v>8 C</c:v>
                </c:pt>
                <c:pt idx="8">
                  <c:v>9 T</c:v>
                </c:pt>
                <c:pt idx="9">
                  <c:v>10 G</c:v>
                </c:pt>
                <c:pt idx="10">
                  <c:v>11 C</c:v>
                </c:pt>
                <c:pt idx="11">
                  <c:v>12 C</c:v>
                </c:pt>
                <c:pt idx="12">
                  <c:v>13 C</c:v>
                </c:pt>
                <c:pt idx="13">
                  <c:v>14 A</c:v>
                </c:pt>
                <c:pt idx="14">
                  <c:v>15 G</c:v>
                </c:pt>
                <c:pt idx="15">
                  <c:v>16 T</c:v>
                </c:pt>
                <c:pt idx="16">
                  <c:v>17 C</c:v>
                </c:pt>
                <c:pt idx="17">
                  <c:v>18 A</c:v>
                </c:pt>
                <c:pt idx="18">
                  <c:v>19 C</c:v>
                </c:pt>
                <c:pt idx="19">
                  <c:v>20 C</c:v>
                </c:pt>
                <c:pt idx="20">
                  <c:v>21 T</c:v>
                </c:pt>
                <c:pt idx="21">
                  <c:v>22 T</c:v>
                </c:pt>
                <c:pt idx="22">
                  <c:v>23 G</c:v>
                </c:pt>
                <c:pt idx="23">
                  <c:v>24 G</c:v>
                </c:pt>
                <c:pt idx="24">
                  <c:v>25 C</c:v>
                </c:pt>
                <c:pt idx="25">
                  <c:v>26 T</c:v>
                </c:pt>
                <c:pt idx="26">
                  <c:v>27 G</c:v>
                </c:pt>
                <c:pt idx="27">
                  <c:v>28 C</c:v>
                </c:pt>
                <c:pt idx="28">
                  <c:v>29 C</c:v>
                </c:pt>
                <c:pt idx="29">
                  <c:v>30 G</c:v>
                </c:pt>
                <c:pt idx="30">
                  <c:v>31 C</c:v>
                </c:pt>
                <c:pt idx="31">
                  <c:v>32 T</c:v>
                </c:pt>
                <c:pt idx="32">
                  <c:v>33 T</c:v>
                </c:pt>
                <c:pt idx="33">
                  <c:v>34 C</c:v>
                </c:pt>
                <c:pt idx="34">
                  <c:v>35 A</c:v>
                </c:pt>
                <c:pt idx="35">
                  <c:v>36 C</c:v>
                </c:pt>
                <c:pt idx="36">
                  <c:v>37 C</c:v>
                </c:pt>
                <c:pt idx="37">
                  <c:v>38 T</c:v>
                </c:pt>
                <c:pt idx="38">
                  <c:v>39 A</c:v>
                </c:pt>
                <c:pt idx="39">
                  <c:v>40 T</c:v>
                </c:pt>
                <c:pt idx="40">
                  <c:v>41 G</c:v>
                </c:pt>
                <c:pt idx="41">
                  <c:v>42 G</c:v>
                </c:pt>
                <c:pt idx="42">
                  <c:v>43 A</c:v>
                </c:pt>
                <c:pt idx="43">
                  <c:v>44 T</c:v>
                </c:pt>
                <c:pt idx="44">
                  <c:v>45 T</c:v>
                </c:pt>
                <c:pt idx="45">
                  <c:v>46 T</c:v>
                </c:pt>
                <c:pt idx="46">
                  <c:v>47 T</c:v>
                </c:pt>
                <c:pt idx="47">
                  <c:v>48 G</c:v>
                </c:pt>
                <c:pt idx="48">
                  <c:v>49 T</c:v>
                </c:pt>
                <c:pt idx="49">
                  <c:v>50 G</c:v>
                </c:pt>
                <c:pt idx="50">
                  <c:v>51 C</c:v>
                </c:pt>
                <c:pt idx="51">
                  <c:v>52 T</c:v>
                </c:pt>
                <c:pt idx="52">
                  <c:v>53 C</c:v>
                </c:pt>
                <c:pt idx="53">
                  <c:v>54 G</c:v>
                </c:pt>
                <c:pt idx="54">
                  <c:v>55 C</c:v>
                </c:pt>
                <c:pt idx="55">
                  <c:v>56 T</c:v>
                </c:pt>
                <c:pt idx="56">
                  <c:v>57 G</c:v>
                </c:pt>
                <c:pt idx="57">
                  <c:v>58 C</c:v>
                </c:pt>
                <c:pt idx="58">
                  <c:v>59 T</c:v>
                </c:pt>
                <c:pt idx="59">
                  <c:v>60 T</c:v>
                </c:pt>
                <c:pt idx="60">
                  <c:v>61 G</c:v>
                </c:pt>
                <c:pt idx="61">
                  <c:v>62 C</c:v>
                </c:pt>
                <c:pt idx="62">
                  <c:v>63 C</c:v>
                </c:pt>
                <c:pt idx="63">
                  <c:v>64 T</c:v>
                </c:pt>
                <c:pt idx="64">
                  <c:v>65 T</c:v>
                </c:pt>
                <c:pt idx="65">
                  <c:v>66 C</c:v>
                </c:pt>
                <c:pt idx="66">
                  <c:v>67 T</c:v>
                </c:pt>
                <c:pt idx="67">
                  <c:v>68 T</c:v>
                </c:pt>
                <c:pt idx="68">
                  <c:v>69 G</c:v>
                </c:pt>
                <c:pt idx="69">
                  <c:v>70 C</c:v>
                </c:pt>
                <c:pt idx="70">
                  <c:v>71 C</c:v>
                </c:pt>
                <c:pt idx="71">
                  <c:v>72 G</c:v>
                </c:pt>
                <c:pt idx="72">
                  <c:v>73 C</c:v>
                </c:pt>
                <c:pt idx="73">
                  <c:v>74 T</c:v>
                </c:pt>
                <c:pt idx="74">
                  <c:v>75 T</c:v>
                </c:pt>
                <c:pt idx="75">
                  <c:v>76 C</c:v>
                </c:pt>
                <c:pt idx="76">
                  <c:v>77 T</c:v>
                </c:pt>
                <c:pt idx="77">
                  <c:v>78 G</c:v>
                </c:pt>
                <c:pt idx="78">
                  <c:v>79 G</c:v>
                </c:pt>
                <c:pt idx="79">
                  <c:v>80 T</c:v>
                </c:pt>
                <c:pt idx="80">
                  <c:v>81 T</c:v>
                </c:pt>
                <c:pt idx="81">
                  <c:v>82 T</c:v>
                </c:pt>
                <c:pt idx="82">
                  <c:v>83 T</c:v>
                </c:pt>
                <c:pt idx="83">
                  <c:v>84 C</c:v>
                </c:pt>
                <c:pt idx="84">
                  <c:v>85 A</c:v>
                </c:pt>
                <c:pt idx="85">
                  <c:v>86 T</c:v>
                </c:pt>
                <c:pt idx="86">
                  <c:v>87 T</c:v>
                </c:pt>
                <c:pt idx="87">
                  <c:v>88 G</c:v>
                </c:pt>
                <c:pt idx="88">
                  <c:v>89 G</c:v>
                </c:pt>
                <c:pt idx="89">
                  <c:v>90 T</c:v>
                </c:pt>
                <c:pt idx="90">
                  <c:v>91 G</c:v>
                </c:pt>
                <c:pt idx="91">
                  <c:v>92 C</c:v>
                </c:pt>
                <c:pt idx="92">
                  <c:v>93 C</c:v>
                </c:pt>
                <c:pt idx="93">
                  <c:v>94 G</c:v>
                </c:pt>
                <c:pt idx="94">
                  <c:v>95 C</c:v>
                </c:pt>
                <c:pt idx="95">
                  <c:v>96 C</c:v>
                </c:pt>
                <c:pt idx="96">
                  <c:v>97 G</c:v>
                </c:pt>
                <c:pt idx="97">
                  <c:v>98 A</c:v>
                </c:pt>
                <c:pt idx="98">
                  <c:v>99 T</c:v>
                </c:pt>
                <c:pt idx="99">
                  <c:v>100 T</c:v>
                </c:pt>
                <c:pt idx="100">
                  <c:v>101 G</c:v>
                </c:pt>
                <c:pt idx="101">
                  <c:v>102 T</c:v>
                </c:pt>
                <c:pt idx="102">
                  <c:v>103 G</c:v>
                </c:pt>
                <c:pt idx="103">
                  <c:v>104 G</c:v>
                </c:pt>
                <c:pt idx="104">
                  <c:v>105 G</c:v>
                </c:pt>
                <c:pt idx="105">
                  <c:v>106 T</c:v>
                </c:pt>
                <c:pt idx="106">
                  <c:v>107 T</c:v>
                </c:pt>
                <c:pt idx="107">
                  <c:v>108 G</c:v>
                </c:pt>
                <c:pt idx="108">
                  <c:v>109 A</c:v>
                </c:pt>
                <c:pt idx="109">
                  <c:v>110 T</c:v>
                </c:pt>
                <c:pt idx="110">
                  <c:v>111 T</c:v>
                </c:pt>
                <c:pt idx="111">
                  <c:v>112 G</c:v>
                </c:pt>
                <c:pt idx="112">
                  <c:v>113 C</c:v>
                </c:pt>
                <c:pt idx="113">
                  <c:v>114 G</c:v>
                </c:pt>
                <c:pt idx="114">
                  <c:v>115 T</c:v>
                </c:pt>
                <c:pt idx="115">
                  <c:v>116 C</c:v>
                </c:pt>
                <c:pt idx="116">
                  <c:v>117 G</c:v>
                </c:pt>
                <c:pt idx="117">
                  <c:v>118 C</c:v>
                </c:pt>
                <c:pt idx="118">
                  <c:v>119 T</c:v>
                </c:pt>
                <c:pt idx="119">
                  <c:v>120 T</c:v>
                </c:pt>
                <c:pt idx="120">
                  <c:v>121 T</c:v>
                </c:pt>
                <c:pt idx="121">
                  <c:v>122 T</c:v>
                </c:pt>
                <c:pt idx="122">
                  <c:v>123 G</c:v>
                </c:pt>
                <c:pt idx="123">
                  <c:v>124 G</c:v>
                </c:pt>
                <c:pt idx="124">
                  <c:v>125 C</c:v>
                </c:pt>
                <c:pt idx="125">
                  <c:v>126 A</c:v>
                </c:pt>
                <c:pt idx="126">
                  <c:v>127 A</c:v>
                </c:pt>
                <c:pt idx="127">
                  <c:v>128 T</c:v>
                </c:pt>
                <c:pt idx="128">
                  <c:v>129 A</c:v>
                </c:pt>
                <c:pt idx="129">
                  <c:v>130 T</c:v>
                </c:pt>
                <c:pt idx="130">
                  <c:v>131 A</c:v>
                </c:pt>
                <c:pt idx="131">
                  <c:v>132 C</c:v>
                </c:pt>
                <c:pt idx="132">
                  <c:v>133 C</c:v>
                </c:pt>
                <c:pt idx="133">
                  <c:v>134 C</c:v>
                </c:pt>
                <c:pt idx="134">
                  <c:v>135 A</c:v>
                </c:pt>
                <c:pt idx="135">
                  <c:v>136 T</c:v>
                </c:pt>
                <c:pt idx="136">
                  <c:v>137 C</c:v>
                </c:pt>
                <c:pt idx="137">
                  <c:v>138 C</c:v>
                </c:pt>
                <c:pt idx="138">
                  <c:v>139 T</c:v>
                </c:pt>
                <c:pt idx="139">
                  <c:v>140 G</c:v>
                </c:pt>
                <c:pt idx="140">
                  <c:v>141 G</c:v>
                </c:pt>
                <c:pt idx="141">
                  <c:v>142 C</c:v>
                </c:pt>
                <c:pt idx="142">
                  <c:v>143 T</c:v>
                </c:pt>
                <c:pt idx="143">
                  <c:v>144 T</c:v>
                </c:pt>
                <c:pt idx="144">
                  <c:v>145 T</c:v>
                </c:pt>
                <c:pt idx="145">
                  <c:v>146 C</c:v>
                </c:pt>
                <c:pt idx="146">
                  <c:v>147 G</c:v>
                </c:pt>
                <c:pt idx="147">
                  <c:v>148 G</c:v>
                </c:pt>
                <c:pt idx="148">
                  <c:v>149 C</c:v>
                </c:pt>
                <c:pt idx="149">
                  <c:v>150 T</c:v>
                </c:pt>
                <c:pt idx="150">
                  <c:v>151 A</c:v>
                </c:pt>
                <c:pt idx="151">
                  <c:v>152 G</c:v>
                </c:pt>
                <c:pt idx="152">
                  <c:v>153 G</c:v>
                </c:pt>
                <c:pt idx="153">
                  <c:v>154 T</c:v>
                </c:pt>
                <c:pt idx="154">
                  <c:v>155 T</c:v>
                </c:pt>
                <c:pt idx="155">
                  <c:v>156 T</c:v>
                </c:pt>
                <c:pt idx="156">
                  <c:v>157 T</c:v>
                </c:pt>
                <c:pt idx="157">
                  <c:v>158 C</c:v>
                </c:pt>
                <c:pt idx="158">
                  <c:v>159 C</c:v>
                </c:pt>
                <c:pt idx="159">
                  <c:v>160 G</c:v>
                </c:pt>
                <c:pt idx="160">
                  <c:v>161 T</c:v>
                </c:pt>
                <c:pt idx="161">
                  <c:v>162 C</c:v>
                </c:pt>
                <c:pt idx="162">
                  <c:v>163 C</c:v>
                </c:pt>
                <c:pt idx="163">
                  <c:v>164 T</c:v>
                </c:pt>
                <c:pt idx="164">
                  <c:v>165 A</c:v>
                </c:pt>
                <c:pt idx="165">
                  <c:v>166 C</c:v>
                </c:pt>
                <c:pt idx="166">
                  <c:v>167 T</c:v>
                </c:pt>
                <c:pt idx="167">
                  <c:v>168 T</c:v>
                </c:pt>
                <c:pt idx="168">
                  <c:v>169 T</c:v>
                </c:pt>
                <c:pt idx="169">
                  <c:v>170 T</c:v>
                </c:pt>
                <c:pt idx="170">
                  <c:v>171 C</c:v>
                </c:pt>
                <c:pt idx="171">
                  <c:v>172 C</c:v>
                </c:pt>
                <c:pt idx="172">
                  <c:v>173 C</c:v>
                </c:pt>
                <c:pt idx="173">
                  <c:v>174 A</c:v>
                </c:pt>
                <c:pt idx="174">
                  <c:v>175 C</c:v>
                </c:pt>
                <c:pt idx="175">
                  <c:v>176 A</c:v>
                </c:pt>
                <c:pt idx="176">
                  <c:v>177 T</c:v>
                </c:pt>
                <c:pt idx="177">
                  <c:v>178 T</c:v>
                </c:pt>
                <c:pt idx="178">
                  <c:v>179 G</c:v>
                </c:pt>
                <c:pt idx="179">
                  <c:v>180 G</c:v>
                </c:pt>
                <c:pt idx="180">
                  <c:v>181 C</c:v>
                </c:pt>
                <c:pt idx="181">
                  <c:v>182 C</c:v>
                </c:pt>
                <c:pt idx="182">
                  <c:v>183 T</c:v>
                </c:pt>
                <c:pt idx="183">
                  <c:v>184 G</c:v>
                </c:pt>
                <c:pt idx="184">
                  <c:v>185 A</c:v>
                </c:pt>
                <c:pt idx="185">
                  <c:v>186 G</c:v>
                </c:pt>
                <c:pt idx="186">
                  <c:v>187 A</c:v>
                </c:pt>
                <c:pt idx="187">
                  <c:v>188 G</c:v>
                </c:pt>
                <c:pt idx="188">
                  <c:v>189 C</c:v>
                </c:pt>
                <c:pt idx="189">
                  <c:v>190 T</c:v>
                </c:pt>
                <c:pt idx="190">
                  <c:v>191 G</c:v>
                </c:pt>
                <c:pt idx="191">
                  <c:v>192 T</c:v>
                </c:pt>
                <c:pt idx="192">
                  <c:v>193 A</c:v>
                </c:pt>
                <c:pt idx="193">
                  <c:v>194 G</c:v>
                </c:pt>
                <c:pt idx="194">
                  <c:v>195 T</c:v>
                </c:pt>
                <c:pt idx="195">
                  <c:v>196 A</c:v>
                </c:pt>
                <c:pt idx="196">
                  <c:v>197 C</c:v>
                </c:pt>
                <c:pt idx="197">
                  <c:v>198 A</c:v>
                </c:pt>
                <c:pt idx="198">
                  <c:v>199 A</c:v>
                </c:pt>
                <c:pt idx="199">
                  <c:v>200 A</c:v>
                </c:pt>
                <c:pt idx="200">
                  <c:v>201 A</c:v>
                </c:pt>
                <c:pt idx="201">
                  <c:v>202 A</c:v>
                </c:pt>
                <c:pt idx="202">
                  <c:v>203 A</c:v>
                </c:pt>
                <c:pt idx="203">
                  <c:v>204 C</c:v>
                </c:pt>
                <c:pt idx="204">
                  <c:v>205 A</c:v>
                </c:pt>
                <c:pt idx="205">
                  <c:v>206 C</c:v>
                </c:pt>
                <c:pt idx="206">
                  <c:v>207 C</c:v>
                </c:pt>
                <c:pt idx="207">
                  <c:v>208 G</c:v>
                </c:pt>
                <c:pt idx="208">
                  <c:v>209 C</c:v>
                </c:pt>
                <c:pt idx="209">
                  <c:v>210 G</c:v>
                </c:pt>
                <c:pt idx="210">
                  <c:v>211 C</c:v>
                </c:pt>
                <c:pt idx="211">
                  <c:v>212 G</c:v>
                </c:pt>
                <c:pt idx="212">
                  <c:v>213 G</c:v>
                </c:pt>
                <c:pt idx="213">
                  <c:v>214 T</c:v>
                </c:pt>
                <c:pt idx="214">
                  <c:v>215 C</c:v>
                </c:pt>
                <c:pt idx="215">
                  <c:v>216 T</c:v>
                </c:pt>
                <c:pt idx="216">
                  <c:v>217 G</c:v>
                </c:pt>
                <c:pt idx="217">
                  <c:v>218 G</c:v>
                </c:pt>
                <c:pt idx="218">
                  <c:v>219 A</c:v>
                </c:pt>
                <c:pt idx="219">
                  <c:v>220 G</c:v>
                </c:pt>
                <c:pt idx="220">
                  <c:v>221 C</c:v>
                </c:pt>
                <c:pt idx="221">
                  <c:v>222 T</c:v>
                </c:pt>
                <c:pt idx="222">
                  <c:v>223 C</c:v>
                </c:pt>
                <c:pt idx="223">
                  <c:v>224 T</c:v>
                </c:pt>
                <c:pt idx="224">
                  <c:v>225 C</c:v>
                </c:pt>
                <c:pt idx="225">
                  <c:v>226 C</c:v>
                </c:pt>
                <c:pt idx="226">
                  <c:v>227 A</c:v>
                </c:pt>
                <c:pt idx="227">
                  <c:v>228 T</c:v>
                </c:pt>
                <c:pt idx="228">
                  <c:v>229 A</c:v>
                </c:pt>
                <c:pt idx="229">
                  <c:v>230 A</c:v>
                </c:pt>
                <c:pt idx="230">
                  <c:v>231 G</c:v>
                </c:pt>
                <c:pt idx="231">
                  <c:v>232 C</c:v>
                </c:pt>
                <c:pt idx="232">
                  <c:v>233 C</c:v>
                </c:pt>
                <c:pt idx="233">
                  <c:v>234 C</c:v>
                </c:pt>
                <c:pt idx="234">
                  <c:v>235 G</c:v>
                </c:pt>
                <c:pt idx="235">
                  <c:v>236 C</c:v>
                </c:pt>
                <c:pt idx="236">
                  <c:v>237 A</c:v>
                </c:pt>
                <c:pt idx="237">
                  <c:v>238 G</c:v>
                </c:pt>
                <c:pt idx="238">
                  <c:v>239 A</c:v>
                </c:pt>
                <c:pt idx="239">
                  <c:v>240 A</c:v>
                </c:pt>
                <c:pt idx="240">
                  <c:v>241 C</c:v>
                </c:pt>
                <c:pt idx="241">
                  <c:v>242 A</c:v>
                </c:pt>
                <c:pt idx="242">
                  <c:v>243 A</c:v>
                </c:pt>
                <c:pt idx="243">
                  <c:v>244 A</c:v>
                </c:pt>
                <c:pt idx="244">
                  <c:v>245 A</c:v>
                </c:pt>
                <c:pt idx="245">
                  <c:v>246 G</c:v>
                </c:pt>
                <c:pt idx="246">
                  <c:v>247 C</c:v>
                </c:pt>
                <c:pt idx="247">
                  <c:v>248 T</c:v>
                </c:pt>
                <c:pt idx="248">
                  <c:v>249 G</c:v>
                </c:pt>
                <c:pt idx="249">
                  <c:v>250 C</c:v>
                </c:pt>
                <c:pt idx="250">
                  <c:v>251 G</c:v>
                </c:pt>
                <c:pt idx="251">
                  <c:v>252 A</c:v>
                </c:pt>
                <c:pt idx="252">
                  <c:v>253 T</c:v>
                </c:pt>
                <c:pt idx="253">
                  <c:v>254 T</c:v>
                </c:pt>
                <c:pt idx="254">
                  <c:v>255 T</c:v>
                </c:pt>
                <c:pt idx="255">
                  <c:v>256 G</c:v>
                </c:pt>
                <c:pt idx="256">
                  <c:v>257 C</c:v>
                </c:pt>
                <c:pt idx="257">
                  <c:v>258 C</c:v>
                </c:pt>
                <c:pt idx="258">
                  <c:v>259 C</c:v>
                </c:pt>
                <c:pt idx="259">
                  <c:v>260 A</c:v>
                </c:pt>
                <c:pt idx="260">
                  <c:v>261 A</c:v>
                </c:pt>
                <c:pt idx="261">
                  <c:v>262 A</c:v>
                </c:pt>
                <c:pt idx="262">
                  <c:v>263 A</c:v>
                </c:pt>
                <c:pt idx="263">
                  <c:v>264 A</c:v>
                </c:pt>
                <c:pt idx="264">
                  <c:v>265 C</c:v>
                </c:pt>
                <c:pt idx="265">
                  <c:v>266 C</c:v>
                </c:pt>
                <c:pt idx="266">
                  <c:v>267 T</c:v>
                </c:pt>
                <c:pt idx="267">
                  <c:v>268 T</c:v>
                </c:pt>
                <c:pt idx="268">
                  <c:v>269 G</c:v>
                </c:pt>
                <c:pt idx="269">
                  <c:v>270 C</c:v>
                </c:pt>
                <c:pt idx="270">
                  <c:v>271 C</c:v>
                </c:pt>
                <c:pt idx="271">
                  <c:v>272 A</c:v>
                </c:pt>
                <c:pt idx="272">
                  <c:v>273 T</c:v>
                </c:pt>
                <c:pt idx="273">
                  <c:v>274 G</c:v>
                </c:pt>
                <c:pt idx="274">
                  <c:v>275 G</c:v>
                </c:pt>
                <c:pt idx="275">
                  <c:v>276 C</c:v>
                </c:pt>
                <c:pt idx="276">
                  <c:v>277 A</c:v>
                </c:pt>
                <c:pt idx="277">
                  <c:v>278 A</c:v>
                </c:pt>
                <c:pt idx="278">
                  <c:v>279 C</c:v>
                </c:pt>
                <c:pt idx="279">
                  <c:v>280 T</c:v>
                </c:pt>
                <c:pt idx="280">
                  <c:v>281 A</c:v>
                </c:pt>
                <c:pt idx="281">
                  <c:v>282 T</c:v>
                </c:pt>
                <c:pt idx="282">
                  <c:v>283 A</c:v>
                </c:pt>
                <c:pt idx="283">
                  <c:v>284 C</c:v>
                </c:pt>
                <c:pt idx="284">
                  <c:v>285 A</c:v>
                </c:pt>
                <c:pt idx="285">
                  <c:v>286 G</c:v>
                </c:pt>
                <c:pt idx="286">
                  <c:v>287 T</c:v>
                </c:pt>
                <c:pt idx="287">
                  <c:v>288 C</c:v>
                </c:pt>
                <c:pt idx="288">
                  <c:v>289 A</c:v>
                </c:pt>
                <c:pt idx="289">
                  <c:v>290 C</c:v>
                </c:pt>
                <c:pt idx="290">
                  <c:v>291 C</c:v>
                </c:pt>
                <c:pt idx="291">
                  <c:v>292 C</c:v>
                </c:pt>
                <c:pt idx="292">
                  <c:v>293 C</c:v>
                </c:pt>
                <c:pt idx="293">
                  <c:v>294 T</c:v>
                </c:pt>
                <c:pt idx="294">
                  <c:v>295 T</c:v>
                </c:pt>
                <c:pt idx="295">
                  <c:v>296 G</c:v>
                </c:pt>
                <c:pt idx="296">
                  <c:v>297 C</c:v>
                </c:pt>
                <c:pt idx="297">
                  <c:v>298 G</c:v>
                </c:pt>
                <c:pt idx="298">
                  <c:v>299 G</c:v>
                </c:pt>
                <c:pt idx="299">
                  <c:v>300 G</c:v>
                </c:pt>
                <c:pt idx="300">
                  <c:v>301 T</c:v>
                </c:pt>
                <c:pt idx="301">
                  <c:v>302 T</c:v>
                </c:pt>
                <c:pt idx="302">
                  <c:v>303 A</c:v>
                </c:pt>
                <c:pt idx="303">
                  <c:v>304 T</c:v>
                </c:pt>
                <c:pt idx="304">
                  <c:v>305 T</c:v>
                </c:pt>
                <c:pt idx="305">
                  <c:v>306 G</c:v>
                </c:pt>
                <c:pt idx="306">
                  <c:v>307 C</c:v>
                </c:pt>
                <c:pt idx="307">
                  <c:v>308 A</c:v>
                </c:pt>
                <c:pt idx="308">
                  <c:v>309 T</c:v>
                </c:pt>
                <c:pt idx="309">
                  <c:v>310 T</c:v>
                </c:pt>
                <c:pt idx="310">
                  <c:v>311 G</c:v>
                </c:pt>
                <c:pt idx="311">
                  <c:v>312 G</c:v>
                </c:pt>
                <c:pt idx="312">
                  <c:v>313 A</c:v>
                </c:pt>
                <c:pt idx="313">
                  <c:v>314 T</c:v>
                </c:pt>
                <c:pt idx="314">
                  <c:v>315 T</c:v>
                </c:pt>
                <c:pt idx="315">
                  <c:v>316 C</c:v>
                </c:pt>
                <c:pt idx="316">
                  <c:v>317 A</c:v>
                </c:pt>
                <c:pt idx="317">
                  <c:v>318 A</c:v>
                </c:pt>
                <c:pt idx="318">
                  <c:v>319 T</c:v>
                </c:pt>
                <c:pt idx="319">
                  <c:v>320 C</c:v>
                </c:pt>
                <c:pt idx="320">
                  <c:v>321 T</c:v>
                </c:pt>
                <c:pt idx="321">
                  <c:v>322 C</c:v>
                </c:pt>
                <c:pt idx="322">
                  <c:v>323 C</c:v>
                </c:pt>
                <c:pt idx="323">
                  <c:v>324 A</c:v>
                </c:pt>
                <c:pt idx="324">
                  <c:v>325 G</c:v>
                </c:pt>
                <c:pt idx="325">
                  <c:v>326 G</c:v>
                </c:pt>
                <c:pt idx="326">
                  <c:v>327 C</c:v>
                </c:pt>
                <c:pt idx="327">
                  <c:v>328 C</c:v>
                </c:pt>
                <c:pt idx="328">
                  <c:v>329 A</c:v>
                </c:pt>
                <c:pt idx="329">
                  <c:v>330 G</c:v>
                </c:pt>
                <c:pt idx="330">
                  <c:v>331 T</c:v>
                </c:pt>
                <c:pt idx="331">
                  <c:v>332 T</c:v>
                </c:pt>
                <c:pt idx="332">
                  <c:v>333 G</c:v>
                </c:pt>
                <c:pt idx="333">
                  <c:v>334 T</c:v>
                </c:pt>
                <c:pt idx="334">
                  <c:v>335 A</c:v>
                </c:pt>
                <c:pt idx="335">
                  <c:v>336 G</c:v>
                </c:pt>
                <c:pt idx="336">
                  <c:v>337 C</c:v>
                </c:pt>
                <c:pt idx="337">
                  <c:v>338 C</c:v>
                </c:pt>
                <c:pt idx="338">
                  <c:v>339 C</c:v>
                </c:pt>
                <c:pt idx="339">
                  <c:v>340 C</c:v>
                </c:pt>
                <c:pt idx="340">
                  <c:v>341 C</c:v>
                </c:pt>
                <c:pt idx="341">
                  <c:v>342 T</c:v>
                </c:pt>
                <c:pt idx="342">
                  <c:v>343 T</c:v>
                </c:pt>
                <c:pt idx="343">
                  <c:v>344 T</c:v>
                </c:pt>
                <c:pt idx="344">
                  <c:v>345 T</c:v>
                </c:pt>
                <c:pt idx="345">
                  <c:v>346 A</c:v>
                </c:pt>
                <c:pt idx="346">
                  <c:v>347 T</c:v>
                </c:pt>
                <c:pt idx="347">
                  <c:v>348 G</c:v>
                </c:pt>
                <c:pt idx="348">
                  <c:v>349 A</c:v>
                </c:pt>
                <c:pt idx="349">
                  <c:v>350 T</c:v>
                </c:pt>
                <c:pt idx="350">
                  <c:v>351 A</c:v>
                </c:pt>
                <c:pt idx="351">
                  <c:v>352 T</c:v>
                </c:pt>
                <c:pt idx="352">
                  <c:v>353 G</c:v>
                </c:pt>
                <c:pt idx="353">
                  <c:v>354 C</c:v>
                </c:pt>
                <c:pt idx="354">
                  <c:v>355 G</c:v>
                </c:pt>
                <c:pt idx="355">
                  <c:v>356 A</c:v>
                </c:pt>
                <c:pt idx="356">
                  <c:v>357 G</c:v>
                </c:pt>
                <c:pt idx="357">
                  <c:v>358 G</c:v>
                </c:pt>
                <c:pt idx="358">
                  <c:v>359 A</c:v>
                </c:pt>
                <c:pt idx="359">
                  <c:v>360 T</c:v>
                </c:pt>
                <c:pt idx="360">
                  <c:v>361 A</c:v>
                </c:pt>
                <c:pt idx="361">
                  <c:v>362 C</c:v>
                </c:pt>
                <c:pt idx="362">
                  <c:v>363 T</c:v>
                </c:pt>
                <c:pt idx="363">
                  <c:v>364 T</c:v>
                </c:pt>
                <c:pt idx="364">
                  <c:v>365 A</c:v>
                </c:pt>
                <c:pt idx="365">
                  <c:v>366 A</c:v>
                </c:pt>
                <c:pt idx="366">
                  <c:v>367 C</c:v>
                </c:pt>
                <c:pt idx="367">
                  <c:v>368 G</c:v>
                </c:pt>
                <c:pt idx="368">
                  <c:v>369 T</c:v>
                </c:pt>
                <c:pt idx="369">
                  <c:v>370 G</c:v>
                </c:pt>
                <c:pt idx="370">
                  <c:v>371 T</c:v>
                </c:pt>
                <c:pt idx="371">
                  <c:v>372 C</c:v>
                </c:pt>
                <c:pt idx="372">
                  <c:v>373 T</c:v>
                </c:pt>
                <c:pt idx="373">
                  <c:v>374 G</c:v>
                </c:pt>
                <c:pt idx="374">
                  <c:v>375 A</c:v>
                </c:pt>
                <c:pt idx="375">
                  <c:v>376 A</c:v>
                </c:pt>
                <c:pt idx="376">
                  <c:v>377 T</c:v>
                </c:pt>
                <c:pt idx="377">
                  <c:v>378 G</c:v>
                </c:pt>
                <c:pt idx="378">
                  <c:v>379 T</c:v>
                </c:pt>
                <c:pt idx="379">
                  <c:v>380 G</c:v>
                </c:pt>
                <c:pt idx="380">
                  <c:v>381 G</c:v>
                </c:pt>
                <c:pt idx="381">
                  <c:v>382 A</c:v>
                </c:pt>
                <c:pt idx="382">
                  <c:v>383 A</c:v>
                </c:pt>
                <c:pt idx="383">
                  <c:v>384 T</c:v>
                </c:pt>
                <c:pt idx="384">
                  <c:v>385 A</c:v>
                </c:pt>
                <c:pt idx="385">
                  <c:v>386 T</c:v>
                </c:pt>
                <c:pt idx="386">
                  <c:v>387 A</c:v>
                </c:pt>
                <c:pt idx="387">
                  <c:v>388 A</c:v>
                </c:pt>
                <c:pt idx="388">
                  <c:v>389 T</c:v>
                </c:pt>
                <c:pt idx="389">
                  <c:v>390 G</c:v>
                </c:pt>
                <c:pt idx="390">
                  <c:v>391 T</c:v>
                </c:pt>
                <c:pt idx="391">
                  <c:v>392 G</c:v>
                </c:pt>
                <c:pt idx="392">
                  <c:v>393 A</c:v>
                </c:pt>
                <c:pt idx="393">
                  <c:v>394 A</c:v>
                </c:pt>
                <c:pt idx="394">
                  <c:v>395 A</c:v>
                </c:pt>
                <c:pt idx="395">
                  <c:v>396 G</c:v>
                </c:pt>
                <c:pt idx="396">
                  <c:v>397 G</c:v>
                </c:pt>
                <c:pt idx="397">
                  <c:v>398 A</c:v>
                </c:pt>
                <c:pt idx="398">
                  <c:v>399 A</c:v>
                </c:pt>
                <c:pt idx="399">
                  <c:v>400 A</c:v>
                </c:pt>
                <c:pt idx="400">
                  <c:v>401 G</c:v>
                </c:pt>
                <c:pt idx="401">
                  <c:v>402 C</c:v>
                </c:pt>
                <c:pt idx="402">
                  <c:v>403 A</c:v>
                </c:pt>
                <c:pt idx="403">
                  <c:v>404 G</c:v>
                </c:pt>
                <c:pt idx="404">
                  <c:v>405 C</c:v>
                </c:pt>
                <c:pt idx="405">
                  <c:v>406 G</c:v>
                </c:pt>
                <c:pt idx="406">
                  <c:v>407 C</c:v>
                </c:pt>
                <c:pt idx="407">
                  <c:v>408 C</c:v>
                </c:pt>
                <c:pt idx="408">
                  <c:v>409 C</c:v>
                </c:pt>
                <c:pt idx="409">
                  <c:v>410 A</c:v>
                </c:pt>
                <c:pt idx="410">
                  <c:v>411 C</c:v>
                </c:pt>
                <c:pt idx="411">
                  <c:v>412 T</c:v>
                </c:pt>
                <c:pt idx="412">
                  <c:v>413 G</c:v>
                </c:pt>
                <c:pt idx="413">
                  <c:v>414 G</c:v>
                </c:pt>
                <c:pt idx="414">
                  <c:v>415 T</c:v>
                </c:pt>
                <c:pt idx="415">
                  <c:v>416 G</c:v>
                </c:pt>
                <c:pt idx="416">
                  <c:v>417 T</c:v>
                </c:pt>
                <c:pt idx="417">
                  <c:v>418 A</c:v>
                </c:pt>
                <c:pt idx="418">
                  <c:v>419 T</c:v>
                </c:pt>
                <c:pt idx="419">
                  <c:v>420 C</c:v>
                </c:pt>
                <c:pt idx="420">
                  <c:v>421 A</c:v>
                </c:pt>
                <c:pt idx="421">
                  <c:v>422 G</c:v>
                </c:pt>
                <c:pt idx="422">
                  <c:v>423 A</c:v>
                </c:pt>
                <c:pt idx="423">
                  <c:v>424 A</c:v>
                </c:pt>
                <c:pt idx="424">
                  <c:v>425 C</c:v>
                </c:pt>
                <c:pt idx="425">
                  <c:v>426 A</c:v>
                </c:pt>
                <c:pt idx="426">
                  <c:v>427 G</c:v>
                </c:pt>
                <c:pt idx="427">
                  <c:v>428 T</c:v>
                </c:pt>
                <c:pt idx="428">
                  <c:v>429 G</c:v>
                </c:pt>
                <c:pt idx="429">
                  <c:v>430 G</c:v>
                </c:pt>
                <c:pt idx="430">
                  <c:v>431 T</c:v>
                </c:pt>
                <c:pt idx="431">
                  <c:v>432 G</c:v>
                </c:pt>
                <c:pt idx="432">
                  <c:v>433 C</c:v>
                </c:pt>
                <c:pt idx="433">
                  <c:v>434 A</c:v>
                </c:pt>
                <c:pt idx="434">
                  <c:v>435 C</c:v>
                </c:pt>
                <c:pt idx="435">
                  <c:v>436 T</c:v>
                </c:pt>
                <c:pt idx="436">
                  <c:v>437 A</c:v>
                </c:pt>
                <c:pt idx="437">
                  <c:v>438 C</c:v>
                </c:pt>
                <c:pt idx="438">
                  <c:v>439 C</c:v>
                </c:pt>
                <c:pt idx="439">
                  <c:v>440 T</c:v>
                </c:pt>
                <c:pt idx="440">
                  <c:v>441 A</c:v>
                </c:pt>
                <c:pt idx="441">
                  <c:v>442 T</c:v>
                </c:pt>
                <c:pt idx="442">
                  <c:v>443 C</c:v>
                </c:pt>
                <c:pt idx="443">
                  <c:v>444 T</c:v>
                </c:pt>
                <c:pt idx="444">
                  <c:v>445 G</c:v>
                </c:pt>
                <c:pt idx="445">
                  <c:v>446 C</c:v>
                </c:pt>
                <c:pt idx="446">
                  <c:v>447 T</c:v>
                </c:pt>
                <c:pt idx="447">
                  <c:v>448 C</c:v>
                </c:pt>
                <c:pt idx="448">
                  <c:v>449 A</c:v>
                </c:pt>
                <c:pt idx="449">
                  <c:v>450 T</c:v>
                </c:pt>
                <c:pt idx="450">
                  <c:v>451 T</c:v>
                </c:pt>
                <c:pt idx="451">
                  <c:v>452 C</c:v>
                </c:pt>
                <c:pt idx="452">
                  <c:v>453 G</c:v>
                </c:pt>
                <c:pt idx="453">
                  <c:v>454 T</c:v>
                </c:pt>
                <c:pt idx="454">
                  <c:v>455 T</c:v>
                </c:pt>
                <c:pt idx="455">
                  <c:v>456 G</c:v>
                </c:pt>
                <c:pt idx="456">
                  <c:v>457 T</c:v>
                </c:pt>
                <c:pt idx="457">
                  <c:v>458 T</c:v>
                </c:pt>
                <c:pt idx="458">
                  <c:v>459 T</c:v>
                </c:pt>
                <c:pt idx="459">
                  <c:v>460 C</c:v>
                </c:pt>
                <c:pt idx="460">
                  <c:v>461 G</c:v>
                </c:pt>
                <c:pt idx="461">
                  <c:v>462 G</c:v>
                </c:pt>
                <c:pt idx="462">
                  <c:v>463 T</c:v>
                </c:pt>
                <c:pt idx="463">
                  <c:v>464 T</c:v>
                </c:pt>
                <c:pt idx="464">
                  <c:v>465 C</c:v>
                </c:pt>
                <c:pt idx="465">
                  <c:v>466 T</c:v>
                </c:pt>
                <c:pt idx="466">
                  <c:v>467 G</c:v>
                </c:pt>
                <c:pt idx="467">
                  <c:v>468 T</c:v>
                </c:pt>
                <c:pt idx="468">
                  <c:v>469 G</c:v>
                </c:pt>
                <c:pt idx="469">
                  <c:v>470 T</c:v>
                </c:pt>
                <c:pt idx="470">
                  <c:v>471 T</c:v>
                </c:pt>
                <c:pt idx="471">
                  <c:v>472 T</c:v>
                </c:pt>
                <c:pt idx="472">
                  <c:v>473 G</c:v>
                </c:pt>
                <c:pt idx="473">
                  <c:v>474 T</c:v>
                </c:pt>
                <c:pt idx="474">
                  <c:v>475 C</c:v>
                </c:pt>
                <c:pt idx="475">
                  <c:v>476 T</c:v>
                </c:pt>
                <c:pt idx="476">
                  <c:v>477 G</c:v>
                </c:pt>
                <c:pt idx="477">
                  <c:v>478 A</c:v>
                </c:pt>
                <c:pt idx="478">
                  <c:v>479 T</c:v>
                </c:pt>
                <c:pt idx="479">
                  <c:v>480 T</c:v>
                </c:pt>
                <c:pt idx="480">
                  <c:v>481 C</c:v>
                </c:pt>
                <c:pt idx="481">
                  <c:v>482 T</c:v>
                </c:pt>
                <c:pt idx="482">
                  <c:v>483 T</c:v>
                </c:pt>
                <c:pt idx="483">
                  <c:v>484 A</c:v>
                </c:pt>
                <c:pt idx="484">
                  <c:v>485 G</c:v>
                </c:pt>
                <c:pt idx="485">
                  <c:v>486 A</c:v>
                </c:pt>
                <c:pt idx="486">
                  <c:v>487 T</c:v>
                </c:pt>
                <c:pt idx="487">
                  <c:v>488 A</c:v>
                </c:pt>
                <c:pt idx="488">
                  <c:v>489 G</c:v>
                </c:pt>
                <c:pt idx="489">
                  <c:v>490 T</c:v>
                </c:pt>
                <c:pt idx="490">
                  <c:v>491 G</c:v>
                </c:pt>
                <c:pt idx="491">
                  <c:v>492 T</c:v>
                </c:pt>
                <c:pt idx="492">
                  <c:v>493 T</c:v>
                </c:pt>
                <c:pt idx="493">
                  <c:v>494 G</c:v>
                </c:pt>
                <c:pt idx="494">
                  <c:v>495 A</c:v>
                </c:pt>
                <c:pt idx="495">
                  <c:v>496 G</c:v>
                </c:pt>
                <c:pt idx="496">
                  <c:v>497 G</c:v>
                </c:pt>
                <c:pt idx="497">
                  <c:v>498 T</c:v>
                </c:pt>
                <c:pt idx="498">
                  <c:v>499 A</c:v>
                </c:pt>
                <c:pt idx="499">
                  <c:v>500 A</c:v>
                </c:pt>
                <c:pt idx="500">
                  <c:v>501 T</c:v>
                </c:pt>
                <c:pt idx="501">
                  <c:v>502 T</c:v>
                </c:pt>
                <c:pt idx="502">
                  <c:v>503 C</c:v>
                </c:pt>
                <c:pt idx="503">
                  <c:v>504 T</c:v>
                </c:pt>
                <c:pt idx="504">
                  <c:v>505 A</c:v>
                </c:pt>
                <c:pt idx="505">
                  <c:v>506 G</c:v>
                </c:pt>
                <c:pt idx="506">
                  <c:v>507 A</c:v>
                </c:pt>
                <c:pt idx="507">
                  <c:v>508 A</c:v>
                </c:pt>
                <c:pt idx="508">
                  <c:v>509 A</c:v>
                </c:pt>
                <c:pt idx="509">
                  <c:v>510 G</c:v>
                </c:pt>
                <c:pt idx="510">
                  <c:v>511 C</c:v>
                </c:pt>
                <c:pt idx="511">
                  <c:v>512 G</c:v>
                </c:pt>
                <c:pt idx="512">
                  <c:v>513 G</c:v>
                </c:pt>
                <c:pt idx="513">
                  <c:v>514 A</c:v>
                </c:pt>
                <c:pt idx="514">
                  <c:v>515 T</c:v>
                </c:pt>
                <c:pt idx="515">
                  <c:v>516 T</c:v>
                </c:pt>
                <c:pt idx="516">
                  <c:v>517 G</c:v>
                </c:pt>
                <c:pt idx="517">
                  <c:v>518 A</c:v>
                </c:pt>
                <c:pt idx="518">
                  <c:v>519 G</c:v>
                </c:pt>
                <c:pt idx="519">
                  <c:v>520 T</c:v>
                </c:pt>
                <c:pt idx="520">
                  <c:v>521 G</c:v>
                </c:pt>
                <c:pt idx="521">
                  <c:v>522 T</c:v>
                </c:pt>
                <c:pt idx="522">
                  <c:v>523 A</c:v>
                </c:pt>
                <c:pt idx="523">
                  <c:v>524 A</c:v>
                </c:pt>
                <c:pt idx="524">
                  <c:v>525 A</c:v>
                </c:pt>
                <c:pt idx="525">
                  <c:v>526 T</c:v>
                </c:pt>
                <c:pt idx="526">
                  <c:v>527 C</c:v>
                </c:pt>
                <c:pt idx="527">
                  <c:v>528 G</c:v>
                </c:pt>
                <c:pt idx="528">
                  <c:v>529 G</c:v>
                </c:pt>
                <c:pt idx="529">
                  <c:v>530 G</c:v>
                </c:pt>
                <c:pt idx="530">
                  <c:v>531 C</c:v>
                </c:pt>
                <c:pt idx="531">
                  <c:v>532 C</c:v>
                </c:pt>
                <c:pt idx="532">
                  <c:v>533 A</c:v>
                </c:pt>
                <c:pt idx="533">
                  <c:v>534 C</c:v>
                </c:pt>
                <c:pt idx="534">
                  <c:v>535 T</c:v>
                </c:pt>
                <c:pt idx="535">
                  <c:v>536 T</c:v>
                </c:pt>
                <c:pt idx="536">
                  <c:v>537 T</c:v>
                </c:pt>
                <c:pt idx="537">
                  <c:v>538 G</c:v>
                </c:pt>
                <c:pt idx="538">
                  <c:v>539 C</c:v>
                </c:pt>
                <c:pt idx="539">
                  <c:v>540 C</c:v>
                </c:pt>
                <c:pt idx="540">
                  <c:v>541 C</c:v>
                </c:pt>
                <c:pt idx="541">
                  <c:v>542 T</c:v>
                </c:pt>
                <c:pt idx="542">
                  <c:v>543 A</c:v>
                </c:pt>
                <c:pt idx="543">
                  <c:v>544 A</c:v>
                </c:pt>
                <c:pt idx="544">
                  <c:v>545 A</c:v>
                </c:pt>
                <c:pt idx="545">
                  <c:v>546 T</c:v>
                </c:pt>
                <c:pt idx="546">
                  <c:v>547 G</c:v>
                </c:pt>
                <c:pt idx="547">
                  <c:v>548 T</c:v>
                </c:pt>
                <c:pt idx="548">
                  <c:v>549 G</c:v>
                </c:pt>
                <c:pt idx="549">
                  <c:v>550 A</c:v>
                </c:pt>
                <c:pt idx="550">
                  <c:v>551 C</c:v>
                </c:pt>
                <c:pt idx="551">
                  <c:v>552 A</c:v>
                </c:pt>
                <c:pt idx="552">
                  <c:v>553 A</c:v>
                </c:pt>
                <c:pt idx="553">
                  <c:v>554 T</c:v>
                </c:pt>
                <c:pt idx="554">
                  <c:v>555 C</c:v>
                </c:pt>
                <c:pt idx="555">
                  <c:v>556 T</c:v>
                </c:pt>
                <c:pt idx="556">
                  <c:v>557 G</c:v>
                </c:pt>
                <c:pt idx="557">
                  <c:v>558 G</c:v>
                </c:pt>
                <c:pt idx="558">
                  <c:v>559 A</c:v>
                </c:pt>
                <c:pt idx="559">
                  <c:v>560 T</c:v>
                </c:pt>
                <c:pt idx="560">
                  <c:v>561 G</c:v>
                </c:pt>
                <c:pt idx="561">
                  <c:v>562 T</c:v>
                </c:pt>
                <c:pt idx="562">
                  <c:v>563 G</c:v>
                </c:pt>
                <c:pt idx="563">
                  <c:v>564 T</c:v>
                </c:pt>
                <c:pt idx="564">
                  <c:v>565 A</c:v>
                </c:pt>
                <c:pt idx="565">
                  <c:v>566 T</c:v>
                </c:pt>
                <c:pt idx="566">
                  <c:v>567 C</c:v>
                </c:pt>
                <c:pt idx="567">
                  <c:v>568 T</c:v>
                </c:pt>
                <c:pt idx="568">
                  <c:v>569 T</c:v>
                </c:pt>
                <c:pt idx="569">
                  <c:v>570 A</c:v>
                </c:pt>
                <c:pt idx="570">
                  <c:v>571 T</c:v>
                </c:pt>
                <c:pt idx="571">
                  <c:v>572 T</c:v>
                </c:pt>
                <c:pt idx="572">
                  <c:v>573 G</c:v>
                </c:pt>
                <c:pt idx="573">
                  <c:v>574 G</c:v>
                </c:pt>
                <c:pt idx="574">
                  <c:v>575 T</c:v>
                </c:pt>
                <c:pt idx="575">
                  <c:v>576 G</c:v>
                </c:pt>
                <c:pt idx="576">
                  <c:v>577 C</c:v>
                </c:pt>
                <c:pt idx="577">
                  <c:v>578 G</c:v>
                </c:pt>
                <c:pt idx="578">
                  <c:v>579 T</c:v>
                </c:pt>
                <c:pt idx="579">
                  <c:v>580 T</c:v>
                </c:pt>
                <c:pt idx="580">
                  <c:v>581 G</c:v>
                </c:pt>
                <c:pt idx="581">
                  <c:v>582 T</c:v>
                </c:pt>
                <c:pt idx="582">
                  <c:v>583 G</c:v>
                </c:pt>
                <c:pt idx="583">
                  <c:v>584 A</c:v>
                </c:pt>
                <c:pt idx="584">
                  <c:v>585 A</c:v>
                </c:pt>
                <c:pt idx="585">
                  <c:v>586 G</c:v>
                </c:pt>
                <c:pt idx="586">
                  <c:v>587 C</c:v>
                </c:pt>
                <c:pt idx="587">
                  <c:v>588 A</c:v>
                </c:pt>
                <c:pt idx="588">
                  <c:v>589 T</c:v>
                </c:pt>
                <c:pt idx="589">
                  <c:v>590 T</c:v>
                </c:pt>
                <c:pt idx="590">
                  <c:v>591 T</c:v>
                </c:pt>
                <c:pt idx="591">
                  <c:v>592 T</c:v>
                </c:pt>
                <c:pt idx="592">
                  <c:v>593 A</c:v>
                </c:pt>
                <c:pt idx="593">
                  <c:v>594 A</c:v>
                </c:pt>
                <c:pt idx="594">
                  <c:v>595 A</c:v>
                </c:pt>
                <c:pt idx="595">
                  <c:v>596 A</c:v>
                </c:pt>
                <c:pt idx="596">
                  <c:v>597 T</c:v>
                </c:pt>
                <c:pt idx="597">
                  <c:v>598 G</c:v>
                </c:pt>
                <c:pt idx="598">
                  <c:v>599 C</c:v>
                </c:pt>
                <c:pt idx="599">
                  <c:v>600 G</c:v>
                </c:pt>
                <c:pt idx="600">
                  <c:v>601 T</c:v>
                </c:pt>
                <c:pt idx="601">
                  <c:v>602 T</c:v>
                </c:pt>
                <c:pt idx="602">
                  <c:v>603 T</c:v>
                </c:pt>
                <c:pt idx="603">
                  <c:v>604 T</c:v>
                </c:pt>
                <c:pt idx="604">
                  <c:v>605 A</c:v>
                </c:pt>
                <c:pt idx="605">
                  <c:v>606 G</c:v>
                </c:pt>
                <c:pt idx="606">
                  <c:v>607 A</c:v>
                </c:pt>
                <c:pt idx="607">
                  <c:v>608 T</c:v>
                </c:pt>
                <c:pt idx="608">
                  <c:v>609 T</c:v>
                </c:pt>
                <c:pt idx="609">
                  <c:v>610 G</c:v>
                </c:pt>
                <c:pt idx="610">
                  <c:v>611 T</c:v>
                </c:pt>
                <c:pt idx="611">
                  <c:v>612 A</c:v>
                </c:pt>
                <c:pt idx="612">
                  <c:v>613 T</c:v>
                </c:pt>
                <c:pt idx="613">
                  <c:v>614 C</c:v>
                </c:pt>
                <c:pt idx="614">
                  <c:v>615 A</c:v>
                </c:pt>
                <c:pt idx="615">
                  <c:v>616 G</c:v>
                </c:pt>
                <c:pt idx="616">
                  <c:v>617 G</c:v>
                </c:pt>
                <c:pt idx="617">
                  <c:v>618 C</c:v>
                </c:pt>
                <c:pt idx="618">
                  <c:v>619 T</c:v>
                </c:pt>
                <c:pt idx="619">
                  <c:v>620 A</c:v>
                </c:pt>
                <c:pt idx="620">
                  <c:v>621 G</c:v>
                </c:pt>
                <c:pt idx="621">
                  <c:v>622 T</c:v>
                </c:pt>
                <c:pt idx="622">
                  <c:v>623 G</c:v>
                </c:pt>
                <c:pt idx="623">
                  <c:v>624 C</c:v>
                </c:pt>
                <c:pt idx="624">
                  <c:v>625 T</c:v>
                </c:pt>
                <c:pt idx="625">
                  <c:v>626 G</c:v>
                </c:pt>
                <c:pt idx="626">
                  <c:v>627 T</c:v>
                </c:pt>
                <c:pt idx="627">
                  <c:v>628 A</c:v>
                </c:pt>
                <c:pt idx="628">
                  <c:v>629 A</c:v>
                </c:pt>
                <c:pt idx="629">
                  <c:v>630 T</c:v>
                </c:pt>
                <c:pt idx="630">
                  <c:v>631 G</c:v>
                </c:pt>
                <c:pt idx="631">
                  <c:v>632 G</c:v>
                </c:pt>
                <c:pt idx="632">
                  <c:v>633 T</c:v>
                </c:pt>
                <c:pt idx="633">
                  <c:v>634 G</c:v>
                </c:pt>
                <c:pt idx="634">
                  <c:v>635 T</c:v>
                </c:pt>
                <c:pt idx="635">
                  <c:v>636 G</c:v>
                </c:pt>
                <c:pt idx="636">
                  <c:v>637 T</c:v>
                </c:pt>
                <c:pt idx="637">
                  <c:v>638 T</c:v>
                </c:pt>
                <c:pt idx="638">
                  <c:v>639 T</c:v>
                </c:pt>
                <c:pt idx="639">
                  <c:v>640 A</c:v>
                </c:pt>
                <c:pt idx="640">
                  <c:v>641 T</c:v>
                </c:pt>
                <c:pt idx="641">
                  <c:v>642 T</c:v>
                </c:pt>
                <c:pt idx="642">
                  <c:v>643 T</c:v>
                </c:pt>
                <c:pt idx="643">
                  <c:v>644 T</c:v>
                </c:pt>
                <c:pt idx="644">
                  <c:v>645 T</c:v>
                </c:pt>
                <c:pt idx="645">
                  <c:v>646 C</c:v>
                </c:pt>
                <c:pt idx="646">
                  <c:v>647 C</c:v>
                </c:pt>
                <c:pt idx="647">
                  <c:v>648 A</c:v>
                </c:pt>
                <c:pt idx="648">
                  <c:v>649 G</c:v>
                </c:pt>
                <c:pt idx="649">
                  <c:v>650 T</c:v>
                </c:pt>
                <c:pt idx="650">
                  <c:v>651 G</c:v>
                </c:pt>
                <c:pt idx="651">
                  <c:v>652 T</c:v>
                </c:pt>
                <c:pt idx="652">
                  <c:v>653 A</c:v>
                </c:pt>
                <c:pt idx="653">
                  <c:v>654 A</c:v>
                </c:pt>
                <c:pt idx="654">
                  <c:v>655 G</c:v>
                </c:pt>
                <c:pt idx="655">
                  <c:v>656 C</c:v>
                </c:pt>
                <c:pt idx="656">
                  <c:v>657 A</c:v>
                </c:pt>
                <c:pt idx="657">
                  <c:v>658 A</c:v>
                </c:pt>
                <c:pt idx="658">
                  <c:v>659 G</c:v>
                </c:pt>
                <c:pt idx="659">
                  <c:v>660 T</c:v>
                </c:pt>
                <c:pt idx="660">
                  <c:v>661 C</c:v>
                </c:pt>
                <c:pt idx="661">
                  <c:v>662 G</c:v>
                </c:pt>
                <c:pt idx="662">
                  <c:v>663 A</c:v>
                </c:pt>
                <c:pt idx="663">
                  <c:v>664 T</c:v>
                </c:pt>
                <c:pt idx="664">
                  <c:v>665 T</c:v>
                </c:pt>
                <c:pt idx="665">
                  <c:v>666 T</c:v>
                </c:pt>
                <c:pt idx="666">
                  <c:v>667 G</c:v>
                </c:pt>
                <c:pt idx="667">
                  <c:v>668 A</c:v>
                </c:pt>
                <c:pt idx="668">
                  <c:v>669 A</c:v>
                </c:pt>
                <c:pt idx="669">
                  <c:v>670 T</c:v>
                </c:pt>
                <c:pt idx="670">
                  <c:v>671 G</c:v>
                </c:pt>
                <c:pt idx="671">
                  <c:v>672 A</c:v>
                </c:pt>
                <c:pt idx="672">
                  <c:v>673 C</c:v>
                </c:pt>
                <c:pt idx="673">
                  <c:v>674 A</c:v>
                </c:pt>
                <c:pt idx="674">
                  <c:v>675 T</c:v>
                </c:pt>
                <c:pt idx="675">
                  <c:v>676 A</c:v>
                </c:pt>
                <c:pt idx="676">
                  <c:v>677 G</c:v>
                </c:pt>
                <c:pt idx="677">
                  <c:v>678 G</c:v>
                </c:pt>
                <c:pt idx="678">
                  <c:v>679 C</c:v>
                </c:pt>
                <c:pt idx="679">
                  <c:v>680 G</c:v>
                </c:pt>
                <c:pt idx="680">
                  <c:v>681 A</c:v>
                </c:pt>
                <c:pt idx="681">
                  <c:v>682 C</c:v>
                </c:pt>
                <c:pt idx="682">
                  <c:v>683 A</c:v>
                </c:pt>
                <c:pt idx="683">
                  <c:v>684 A</c:v>
                </c:pt>
                <c:pt idx="684">
                  <c:v>685 A</c:v>
                </c:pt>
                <c:pt idx="685">
                  <c:v>686 G</c:v>
                </c:pt>
                <c:pt idx="686">
                  <c:v>687 T</c:v>
                </c:pt>
                <c:pt idx="687">
                  <c:v>688 G</c:v>
                </c:pt>
                <c:pt idx="688">
                  <c:v>689 A</c:v>
                </c:pt>
                <c:pt idx="689">
                  <c:v>690 G</c:v>
                </c:pt>
                <c:pt idx="690">
                  <c:v>691 G</c:v>
                </c:pt>
                <c:pt idx="691">
                  <c:v>692 T</c:v>
                </c:pt>
                <c:pt idx="692">
                  <c:v>693 G</c:v>
                </c:pt>
                <c:pt idx="693">
                  <c:v>694 G</c:v>
                </c:pt>
                <c:pt idx="694">
                  <c:v>695 C</c:v>
                </c:pt>
                <c:pt idx="695">
                  <c:v>696 A</c:v>
                </c:pt>
                <c:pt idx="696">
                  <c:v>697 T</c:v>
                </c:pt>
                <c:pt idx="697">
                  <c:v>698 T</c:v>
                </c:pt>
                <c:pt idx="698">
                  <c:v>699 T</c:v>
                </c:pt>
                <c:pt idx="699">
                  <c:v>700 G</c:v>
                </c:pt>
                <c:pt idx="700">
                  <c:v>701 T</c:v>
                </c:pt>
                <c:pt idx="701">
                  <c:v>702 C</c:v>
                </c:pt>
                <c:pt idx="702">
                  <c:v>703 A</c:v>
                </c:pt>
                <c:pt idx="703">
                  <c:v>704 G</c:v>
                </c:pt>
                <c:pt idx="704">
                  <c:v>705 A</c:v>
                </c:pt>
                <c:pt idx="705">
                  <c:v>706 A</c:v>
                </c:pt>
                <c:pt idx="706">
                  <c:v>707 G</c:v>
                </c:pt>
                <c:pt idx="707">
                  <c:v>708 T</c:v>
                </c:pt>
                <c:pt idx="708">
                  <c:v>709 T</c:v>
                </c:pt>
                <c:pt idx="709">
                  <c:v>710 T</c:v>
                </c:pt>
                <c:pt idx="710">
                  <c:v>711 C</c:v>
                </c:pt>
                <c:pt idx="711">
                  <c:v>712 A</c:v>
                </c:pt>
                <c:pt idx="712">
                  <c:v>713 A</c:v>
                </c:pt>
                <c:pt idx="713">
                  <c:v>714 A</c:v>
                </c:pt>
                <c:pt idx="714">
                  <c:v>715 G</c:v>
                </c:pt>
                <c:pt idx="715">
                  <c:v>716 T</c:v>
                </c:pt>
                <c:pt idx="716">
                  <c:v>717 C</c:v>
                </c:pt>
                <c:pt idx="717">
                  <c:v>718 G</c:v>
                </c:pt>
                <c:pt idx="718">
                  <c:v>719 T</c:v>
                </c:pt>
                <c:pt idx="719">
                  <c:v>720 G</c:v>
                </c:pt>
                <c:pt idx="720">
                  <c:v>721 T</c:v>
                </c:pt>
                <c:pt idx="721">
                  <c:v>722 A</c:v>
                </c:pt>
                <c:pt idx="722">
                  <c:v>723 A</c:v>
                </c:pt>
                <c:pt idx="723">
                  <c:v>724 G</c:v>
                </c:pt>
                <c:pt idx="724">
                  <c:v>725 A</c:v>
                </c:pt>
                <c:pt idx="725">
                  <c:v>726 A</c:v>
                </c:pt>
                <c:pt idx="726">
                  <c:v>727 C</c:v>
                </c:pt>
                <c:pt idx="727">
                  <c:v>728 A</c:v>
                </c:pt>
                <c:pt idx="728">
                  <c:v>729 T</c:v>
                </c:pt>
                <c:pt idx="729">
                  <c:v>730 T</c:v>
                </c:pt>
                <c:pt idx="730">
                  <c:v>731 G</c:v>
                </c:pt>
                <c:pt idx="731">
                  <c:v>732 G</c:v>
                </c:pt>
                <c:pt idx="732">
                  <c:v>733 A</c:v>
                </c:pt>
                <c:pt idx="733">
                  <c:v>734 C</c:v>
                </c:pt>
                <c:pt idx="734">
                  <c:v>735 T</c:v>
                </c:pt>
                <c:pt idx="735">
                  <c:v>736 A</c:v>
                </c:pt>
                <c:pt idx="736">
                  <c:v>737 A</c:v>
                </c:pt>
                <c:pt idx="737">
                  <c:v>738 A</c:v>
                </c:pt>
                <c:pt idx="738">
                  <c:v>739 G</c:v>
                </c:pt>
                <c:pt idx="739">
                  <c:v>740 T</c:v>
                </c:pt>
                <c:pt idx="740">
                  <c:v>741 G</c:v>
                </c:pt>
                <c:pt idx="741">
                  <c:v>742 G</c:v>
                </c:pt>
                <c:pt idx="742">
                  <c:v>743 T</c:v>
                </c:pt>
                <c:pt idx="743">
                  <c:v>744 G</c:v>
                </c:pt>
                <c:pt idx="744">
                  <c:v>745 T</c:v>
                </c:pt>
                <c:pt idx="745">
                  <c:v>746 G</c:v>
                </c:pt>
                <c:pt idx="746">
                  <c:v>747 C</c:v>
                </c:pt>
                <c:pt idx="747">
                  <c:v>748 G</c:v>
                </c:pt>
                <c:pt idx="748">
                  <c:v>749 G</c:v>
                </c:pt>
                <c:pt idx="749">
                  <c:v>750 C</c:v>
                </c:pt>
                <c:pt idx="750">
                  <c:v>751 A</c:v>
                </c:pt>
                <c:pt idx="751">
                  <c:v>752 G</c:v>
                </c:pt>
                <c:pt idx="752">
                  <c:v>753 C</c:v>
                </c:pt>
                <c:pt idx="753">
                  <c:v>754 T</c:v>
                </c:pt>
                <c:pt idx="754">
                  <c:v>755 G</c:v>
                </c:pt>
                <c:pt idx="755">
                  <c:v>756 G</c:v>
                </c:pt>
                <c:pt idx="756">
                  <c:v>757 G</c:v>
                </c:pt>
                <c:pt idx="757">
                  <c:v>758 A</c:v>
                </c:pt>
                <c:pt idx="758">
                  <c:v>759 G</c:v>
                </c:pt>
                <c:pt idx="759">
                  <c:v>760 C</c:v>
                </c:pt>
                <c:pt idx="760">
                  <c:v>761 G</c:v>
                </c:pt>
                <c:pt idx="761">
                  <c:v>762 C</c:v>
                </c:pt>
                <c:pt idx="762">
                  <c:v>763 T</c:v>
                </c:pt>
                <c:pt idx="763">
                  <c:v>764 C</c:v>
                </c:pt>
                <c:pt idx="764">
                  <c:v>765 T</c:v>
                </c:pt>
                <c:pt idx="765">
                  <c:v>766 T</c:v>
                </c:pt>
                <c:pt idx="766">
                  <c:v>767 T</c:v>
                </c:pt>
                <c:pt idx="767">
                  <c:v>768 C</c:v>
                </c:pt>
                <c:pt idx="768">
                  <c:v>769 A</c:v>
                </c:pt>
                <c:pt idx="769">
                  <c:v>770 A</c:v>
                </c:pt>
                <c:pt idx="770">
                  <c:v>771 T</c:v>
                </c:pt>
                <c:pt idx="771">
                  <c:v>772 G</c:v>
                </c:pt>
                <c:pt idx="772">
                  <c:v>773 T</c:v>
                </c:pt>
                <c:pt idx="773">
                  <c:v>774 T</c:v>
                </c:pt>
                <c:pt idx="774">
                  <c:v>775 A</c:v>
                </c:pt>
                <c:pt idx="775">
                  <c:v>776 A</c:v>
                </c:pt>
                <c:pt idx="776">
                  <c:v>777 T</c:v>
                </c:pt>
                <c:pt idx="777">
                  <c:v>778 G</c:v>
                </c:pt>
                <c:pt idx="778">
                  <c:v>779 T</c:v>
                </c:pt>
                <c:pt idx="779">
                  <c:v>780 T</c:v>
                </c:pt>
                <c:pt idx="780">
                  <c:v>781 T</c:v>
                </c:pt>
                <c:pt idx="781">
                  <c:v>782 T</c:v>
                </c:pt>
                <c:pt idx="782">
                  <c:v>783 A</c:v>
                </c:pt>
                <c:pt idx="783">
                  <c:v>784 A</c:v>
                </c:pt>
                <c:pt idx="784">
                  <c:v>785 T</c:v>
                </c:pt>
                <c:pt idx="785">
                  <c:v>786 G</c:v>
                </c:pt>
                <c:pt idx="786">
                  <c:v>787 T</c:v>
                </c:pt>
                <c:pt idx="787">
                  <c:v>788 G</c:v>
                </c:pt>
                <c:pt idx="788">
                  <c:v>789 T</c:v>
                </c:pt>
                <c:pt idx="789">
                  <c:v>790 A</c:v>
                </c:pt>
                <c:pt idx="790">
                  <c:v>791 T</c:v>
                </c:pt>
                <c:pt idx="791">
                  <c:v>792 G</c:v>
                </c:pt>
                <c:pt idx="792">
                  <c:v>793 T</c:v>
                </c:pt>
                <c:pt idx="793">
                  <c:v>794 T</c:v>
                </c:pt>
                <c:pt idx="794">
                  <c:v>795 G</c:v>
                </c:pt>
                <c:pt idx="795">
                  <c:v>796 T</c:v>
                </c:pt>
                <c:pt idx="796">
                  <c:v>797 G</c:v>
                </c:pt>
                <c:pt idx="797">
                  <c:v>798 T</c:v>
                </c:pt>
                <c:pt idx="798">
                  <c:v>799 T</c:v>
                </c:pt>
                <c:pt idx="799">
                  <c:v>800 G</c:v>
                </c:pt>
                <c:pt idx="800">
                  <c:v>801 G</c:v>
                </c:pt>
                <c:pt idx="801">
                  <c:v>802 A</c:v>
                </c:pt>
                <c:pt idx="802">
                  <c:v>803 A</c:v>
                </c:pt>
                <c:pt idx="803">
                  <c:v>804 G</c:v>
                </c:pt>
                <c:pt idx="804">
                  <c:v>805 T</c:v>
                </c:pt>
                <c:pt idx="805">
                  <c:v>806 T</c:v>
                </c:pt>
                <c:pt idx="806">
                  <c:v>807 C</c:v>
                </c:pt>
                <c:pt idx="807">
                  <c:v>808 C</c:v>
                </c:pt>
                <c:pt idx="808">
                  <c:v>809 A</c:v>
                </c:pt>
                <c:pt idx="809">
                  <c:v>810 G</c:v>
                </c:pt>
                <c:pt idx="810">
                  <c:v>811 G</c:v>
                </c:pt>
                <c:pt idx="811">
                  <c:v>812 C</c:v>
                </c:pt>
                <c:pt idx="812">
                  <c:v>813 T</c:v>
                </c:pt>
                <c:pt idx="813">
                  <c:v>814 A</c:v>
                </c:pt>
                <c:pt idx="814">
                  <c:v>815 A</c:v>
                </c:pt>
                <c:pt idx="815">
                  <c:v>816 T</c:v>
                </c:pt>
                <c:pt idx="816">
                  <c:v>817 A</c:v>
                </c:pt>
                <c:pt idx="817">
                  <c:v>818 T</c:v>
                </c:pt>
                <c:pt idx="818">
                  <c:v>819 T</c:v>
                </c:pt>
                <c:pt idx="819">
                  <c:v>820 T</c:v>
                </c:pt>
                <c:pt idx="820">
                  <c:v>821 G</c:v>
                </c:pt>
                <c:pt idx="821">
                  <c:v>822 A</c:v>
                </c:pt>
                <c:pt idx="822">
                  <c:v>823 T</c:v>
                </c:pt>
                <c:pt idx="823">
                  <c:v>824 G</c:v>
                </c:pt>
                <c:pt idx="824">
                  <c:v>825 T</c:v>
                </c:pt>
                <c:pt idx="825">
                  <c:v>826 T</c:v>
                </c:pt>
                <c:pt idx="826">
                  <c:v>827 T</c:v>
                </c:pt>
                <c:pt idx="827">
                  <c:v>828 T</c:v>
                </c:pt>
                <c:pt idx="828">
                  <c:v>829 G</c:v>
                </c:pt>
                <c:pt idx="829">
                  <c:v>830 C</c:v>
                </c:pt>
                <c:pt idx="830">
                  <c:v>831 T</c:v>
                </c:pt>
                <c:pt idx="831">
                  <c:v>832 A</c:v>
                </c:pt>
                <c:pt idx="832">
                  <c:v>833 G</c:v>
                </c:pt>
                <c:pt idx="833">
                  <c:v>834 G</c:v>
                </c:pt>
                <c:pt idx="834">
                  <c:v>835 T</c:v>
                </c:pt>
                <c:pt idx="835">
                  <c:v>836 T</c:v>
                </c:pt>
                <c:pt idx="836">
                  <c:v>837 G</c:v>
                </c:pt>
                <c:pt idx="837">
                  <c:v>838 A</c:v>
                </c:pt>
                <c:pt idx="838">
                  <c:v>839 C</c:v>
                </c:pt>
                <c:pt idx="839">
                  <c:v>840 T</c:v>
                </c:pt>
                <c:pt idx="840">
                  <c:v>841 A</c:v>
                </c:pt>
                <c:pt idx="841">
                  <c:v>842 A</c:v>
                </c:pt>
                <c:pt idx="842">
                  <c:v>843 C</c:v>
                </c:pt>
                <c:pt idx="843">
                  <c:v>844 G</c:v>
                </c:pt>
                <c:pt idx="844">
                  <c:v>845 A</c:v>
                </c:pt>
                <c:pt idx="845">
                  <c:v>846 T</c:v>
                </c:pt>
                <c:pt idx="846">
                  <c:v>847 G</c:v>
                </c:pt>
                <c:pt idx="847">
                  <c:v>848 T</c:v>
                </c:pt>
                <c:pt idx="848">
                  <c:v>849 T</c:v>
                </c:pt>
                <c:pt idx="849">
                  <c:v>850 T</c:v>
                </c:pt>
                <c:pt idx="850">
                  <c:v>851 T</c:v>
                </c:pt>
                <c:pt idx="851">
                  <c:v>852 C</c:v>
                </c:pt>
                <c:pt idx="852">
                  <c:v>853 T</c:v>
                </c:pt>
                <c:pt idx="853">
                  <c:v>854 T</c:v>
                </c:pt>
                <c:pt idx="854">
                  <c:v>855 G</c:v>
                </c:pt>
                <c:pt idx="855">
                  <c:v>856 T</c:v>
                </c:pt>
                <c:pt idx="856">
                  <c:v>857 A</c:v>
                </c:pt>
                <c:pt idx="857">
                  <c:v>858 G</c:v>
                </c:pt>
                <c:pt idx="858">
                  <c:v>859 G</c:v>
                </c:pt>
                <c:pt idx="859">
                  <c:v>860 T</c:v>
                </c:pt>
                <c:pt idx="860">
                  <c:v>861 G</c:v>
                </c:pt>
                <c:pt idx="861">
                  <c:v>862 A</c:v>
                </c:pt>
                <c:pt idx="862">
                  <c:v>863 A</c:v>
                </c:pt>
                <c:pt idx="863">
                  <c:v>864 A</c:v>
                </c:pt>
                <c:pt idx="864">
                  <c:v>865 G</c:v>
                </c:pt>
                <c:pt idx="865">
                  <c:v>866 C</c:v>
                </c:pt>
                <c:pt idx="866">
                  <c:v>867 G</c:v>
                </c:pt>
                <c:pt idx="867">
                  <c:v>868 T</c:v>
                </c:pt>
                <c:pt idx="868">
                  <c:v>869 T</c:v>
                </c:pt>
                <c:pt idx="869">
                  <c:v>870 G</c:v>
                </c:pt>
                <c:pt idx="870">
                  <c:v>871 T</c:v>
                </c:pt>
                <c:pt idx="871">
                  <c:v>872 G</c:v>
                </c:pt>
                <c:pt idx="872">
                  <c:v>873 T</c:v>
                </c:pt>
                <c:pt idx="873">
                  <c:v>874 A</c:v>
                </c:pt>
                <c:pt idx="874">
                  <c:v>875 A</c:v>
                </c:pt>
                <c:pt idx="875">
                  <c:v>876 C</c:v>
                </c:pt>
                <c:pt idx="876">
                  <c:v>877 A</c:v>
                </c:pt>
                <c:pt idx="877">
                  <c:v>878 A</c:v>
                </c:pt>
                <c:pt idx="878">
                  <c:v>879 T</c:v>
                </c:pt>
                <c:pt idx="879">
                  <c:v>880 G</c:v>
                </c:pt>
                <c:pt idx="880">
                  <c:v>881 A</c:v>
                </c:pt>
                <c:pt idx="881">
                  <c:v>882 T</c:v>
                </c:pt>
                <c:pt idx="882">
                  <c:v>883 A</c:v>
                </c:pt>
                <c:pt idx="883">
                  <c:v>884 A</c:v>
                </c:pt>
                <c:pt idx="884">
                  <c:v>885 C</c:v>
                </c:pt>
                <c:pt idx="885">
                  <c:v>886 G</c:v>
                </c:pt>
                <c:pt idx="886">
                  <c:v>887 G</c:v>
                </c:pt>
                <c:pt idx="887">
                  <c:v>888 T</c:v>
                </c:pt>
                <c:pt idx="888">
                  <c:v>889 G</c:v>
                </c:pt>
                <c:pt idx="889">
                  <c:v>890 T</c:v>
                </c:pt>
                <c:pt idx="890">
                  <c:v>891 T</c:v>
                </c:pt>
                <c:pt idx="891">
                  <c:v>892 T</c:v>
                </c:pt>
                <c:pt idx="892">
                  <c:v>893 T</c:v>
                </c:pt>
                <c:pt idx="893">
                  <c:v>894 G</c:v>
                </c:pt>
                <c:pt idx="894">
                  <c:v>895 G</c:v>
                </c:pt>
                <c:pt idx="895">
                  <c:v>896 C</c:v>
                </c:pt>
                <c:pt idx="896">
                  <c:v>897 T</c:v>
                </c:pt>
                <c:pt idx="897">
                  <c:v>898 G</c:v>
                </c:pt>
                <c:pt idx="898">
                  <c:v>899 G</c:v>
                </c:pt>
                <c:pt idx="899">
                  <c:v>900 G</c:v>
                </c:pt>
                <c:pt idx="900">
                  <c:v>901 T</c:v>
                </c:pt>
                <c:pt idx="901">
                  <c:v>902 T</c:v>
                </c:pt>
                <c:pt idx="902">
                  <c:v>903 T</c:v>
                </c:pt>
                <c:pt idx="903">
                  <c:v>904 T</c:v>
                </c:pt>
                <c:pt idx="904">
                  <c:v>905 T</c:v>
                </c:pt>
                <c:pt idx="905">
                  <c:v>906 C</c:v>
                </c:pt>
                <c:pt idx="906">
                  <c:v>907 C</c:v>
                </c:pt>
                <c:pt idx="907">
                  <c:v>908 T</c:v>
                </c:pt>
                <c:pt idx="908">
                  <c:v>909 T</c:v>
                </c:pt>
                <c:pt idx="909">
                  <c:v>910 G</c:v>
                </c:pt>
                <c:pt idx="910">
                  <c:v>911 T</c:v>
                </c:pt>
                <c:pt idx="911">
                  <c:v>912 T</c:v>
                </c:pt>
                <c:pt idx="912">
                  <c:v>913 C</c:v>
                </c:pt>
                <c:pt idx="913">
                  <c:v>914 G</c:v>
                </c:pt>
                <c:pt idx="914">
                  <c:v>915 C</c:v>
                </c:pt>
                <c:pt idx="915">
                  <c:v>916 A</c:v>
                </c:pt>
                <c:pt idx="916">
                  <c:v>917 C</c:v>
                </c:pt>
                <c:pt idx="917">
                  <c:v>918 C</c:v>
                </c:pt>
                <c:pt idx="918">
                  <c:v>919 G</c:v>
                </c:pt>
                <c:pt idx="919">
                  <c:v>920 G</c:v>
                </c:pt>
                <c:pt idx="920">
                  <c:v>921 A</c:v>
                </c:pt>
                <c:pt idx="921">
                  <c:v>922 C</c:v>
                </c:pt>
                <c:pt idx="922">
                  <c:v>923 A</c:v>
                </c:pt>
                <c:pt idx="923">
                  <c:v>924 C</c:v>
                </c:pt>
                <c:pt idx="924">
                  <c:v>925 C</c:v>
                </c:pt>
                <c:pt idx="925">
                  <c:v>926 T</c:v>
                </c:pt>
                <c:pt idx="926">
                  <c:v>927 C</c:v>
                </c:pt>
                <c:pt idx="927">
                  <c:v>928 C</c:v>
                </c:pt>
                <c:pt idx="928">
                  <c:v>929 A</c:v>
                </c:pt>
                <c:pt idx="929">
                  <c:v>930 G</c:v>
                </c:pt>
                <c:pt idx="930">
                  <c:v>931 T</c:v>
                </c:pt>
                <c:pt idx="931">
                  <c:v>932 G</c:v>
                </c:pt>
                <c:pt idx="932">
                  <c:v>933 A</c:v>
                </c:pt>
                <c:pt idx="933">
                  <c:v>934 C</c:v>
                </c:pt>
                <c:pt idx="934">
                  <c:v>935 C</c:v>
                </c:pt>
                <c:pt idx="935">
                  <c:v>936 A</c:v>
                </c:pt>
                <c:pt idx="936">
                  <c:v>937 G</c:v>
                </c:pt>
                <c:pt idx="937">
                  <c:v>938 A</c:v>
                </c:pt>
                <c:pt idx="938">
                  <c:v>939 C</c:v>
                </c:pt>
                <c:pt idx="939">
                  <c:v>940 G</c:v>
                </c:pt>
                <c:pt idx="940">
                  <c:v>941 G</c:v>
                </c:pt>
                <c:pt idx="941">
                  <c:v>942 C</c:v>
                </c:pt>
                <c:pt idx="942">
                  <c:v>943 A</c:v>
                </c:pt>
                <c:pt idx="943">
                  <c:v>944 A</c:v>
                </c:pt>
                <c:pt idx="944">
                  <c:v>945 G</c:v>
                </c:pt>
                <c:pt idx="945">
                  <c:v>946 G</c:v>
                </c:pt>
                <c:pt idx="946">
                  <c:v>947 T</c:v>
                </c:pt>
                <c:pt idx="947">
                  <c:v>948 T</c:v>
                </c:pt>
                <c:pt idx="948">
                  <c:v>949 T</c:v>
                </c:pt>
                <c:pt idx="949">
                  <c:v>950 T</c:v>
                </c:pt>
                <c:pt idx="950">
                  <c:v>951 T</c:v>
                </c:pt>
                <c:pt idx="951">
                  <c:v>952 A</c:v>
                </c:pt>
                <c:pt idx="952">
                  <c:v>953 T</c:v>
                </c:pt>
                <c:pt idx="953">
                  <c:v>954 C</c:v>
                </c:pt>
                <c:pt idx="954">
                  <c:v>955 C</c:v>
                </c:pt>
                <c:pt idx="955">
                  <c:v>956 C</c:v>
                </c:pt>
                <c:pt idx="956">
                  <c:v>957 A</c:v>
                </c:pt>
                <c:pt idx="957">
                  <c:v>958 G</c:v>
                </c:pt>
                <c:pt idx="958">
                  <c:v>959 T</c:v>
                </c:pt>
                <c:pt idx="959">
                  <c:v>960 G</c:v>
                </c:pt>
                <c:pt idx="960">
                  <c:v>961 T</c:v>
                </c:pt>
                <c:pt idx="961">
                  <c:v>962 A</c:v>
                </c:pt>
                <c:pt idx="962">
                  <c:v>963 T</c:v>
                </c:pt>
                <c:pt idx="963">
                  <c:v>964 A</c:v>
                </c:pt>
                <c:pt idx="964">
                  <c:v>965 T</c:v>
                </c:pt>
                <c:pt idx="965">
                  <c:v>966 T</c:v>
                </c:pt>
                <c:pt idx="966">
                  <c:v>967 G</c:v>
                </c:pt>
                <c:pt idx="967">
                  <c:v>968 G</c:v>
                </c:pt>
                <c:pt idx="968">
                  <c:v>969 A</c:v>
                </c:pt>
                <c:pt idx="969">
                  <c:v>970 A</c:v>
                </c:pt>
                <c:pt idx="970">
                  <c:v>971 A</c:v>
                </c:pt>
                <c:pt idx="971">
                  <c:v>972 A</c:v>
                </c:pt>
                <c:pt idx="972">
                  <c:v>973 A</c:v>
                </c:pt>
                <c:pt idx="973">
                  <c:v>974 C</c:v>
                </c:pt>
                <c:pt idx="974">
                  <c:v>975 A</c:v>
                </c:pt>
                <c:pt idx="975">
                  <c:v>976 T</c:v>
                </c:pt>
                <c:pt idx="976">
                  <c:v>977 G</c:v>
                </c:pt>
                <c:pt idx="977">
                  <c:v>978 T</c:v>
                </c:pt>
                <c:pt idx="978">
                  <c:v>979 T</c:v>
                </c:pt>
                <c:pt idx="979">
                  <c:v>980 A</c:v>
                </c:pt>
                <c:pt idx="980">
                  <c:v>981 T</c:v>
                </c:pt>
                <c:pt idx="981">
                  <c:v>982 A</c:v>
                </c:pt>
                <c:pt idx="982">
                  <c:v>983 C</c:v>
                </c:pt>
                <c:pt idx="983">
                  <c:v>984 T</c:v>
                </c:pt>
                <c:pt idx="984">
                  <c:v>985 T</c:v>
                </c:pt>
                <c:pt idx="985">
                  <c:v>986 T</c:v>
                </c:pt>
                <c:pt idx="986">
                  <c:v>987 T</c:v>
                </c:pt>
                <c:pt idx="987">
                  <c:v>988 G</c:v>
                </c:pt>
                <c:pt idx="988">
                  <c:v>989 A</c:v>
                </c:pt>
                <c:pt idx="989">
                  <c:v>990 C</c:v>
                </c:pt>
                <c:pt idx="990">
                  <c:v>991 A</c:v>
                </c:pt>
                <c:pt idx="991">
                  <c:v>992 A</c:v>
                </c:pt>
                <c:pt idx="992">
                  <c:v>993 T</c:v>
                </c:pt>
                <c:pt idx="993">
                  <c:v>994 T</c:v>
                </c:pt>
                <c:pt idx="994">
                  <c:v>995 T</c:v>
                </c:pt>
                <c:pt idx="995">
                  <c:v>996 A</c:v>
                </c:pt>
                <c:pt idx="996">
                  <c:v>997 A</c:v>
                </c:pt>
                <c:pt idx="997">
                  <c:v>998 C</c:v>
                </c:pt>
                <c:pt idx="998">
                  <c:v>999 G</c:v>
                </c:pt>
                <c:pt idx="999">
                  <c:v>1000 T</c:v>
                </c:pt>
                <c:pt idx="1000">
                  <c:v>1001 G</c:v>
                </c:pt>
                <c:pt idx="1001">
                  <c:v>1002 C</c:v>
                </c:pt>
                <c:pt idx="1002">
                  <c:v>1003 C</c:v>
                </c:pt>
                <c:pt idx="1003">
                  <c:v>1004 T</c:v>
                </c:pt>
                <c:pt idx="1004">
                  <c:v>1005 A</c:v>
                </c:pt>
                <c:pt idx="1005">
                  <c:v>1006 G</c:v>
                </c:pt>
                <c:pt idx="1006">
                  <c:v>1007 A</c:v>
                </c:pt>
                <c:pt idx="1007">
                  <c:v>1008 G</c:v>
                </c:pt>
                <c:pt idx="1008">
                  <c:v>1009 C</c:v>
                </c:pt>
                <c:pt idx="1009">
                  <c:v>1010 T</c:v>
                </c:pt>
                <c:pt idx="1010">
                  <c:v>1011 C</c:v>
                </c:pt>
                <c:pt idx="1011">
                  <c:v>1012 A</c:v>
                </c:pt>
                <c:pt idx="1012">
                  <c:v>1013 A</c:v>
                </c:pt>
                <c:pt idx="1013">
                  <c:v>1014 A</c:v>
                </c:pt>
                <c:pt idx="1014">
                  <c:v>1015 T</c:v>
                </c:pt>
                <c:pt idx="1015">
                  <c:v>1016 T</c:v>
                </c:pt>
                <c:pt idx="1016">
                  <c:v>1017 A</c:v>
                </c:pt>
                <c:pt idx="1017">
                  <c:v>1018 A</c:v>
                </c:pt>
                <c:pt idx="1018">
                  <c:v>1019 A</c:v>
                </c:pt>
                <c:pt idx="1019">
                  <c:v>1020 C</c:v>
                </c:pt>
                <c:pt idx="1020">
                  <c:v>1021 T</c:v>
                </c:pt>
                <c:pt idx="1021">
                  <c:v>1022 A</c:v>
                </c:pt>
                <c:pt idx="1022">
                  <c:v>1023 A</c:v>
                </c:pt>
                <c:pt idx="1023">
                  <c:v>1024 T</c:v>
                </c:pt>
                <c:pt idx="1024">
                  <c:v>1025 A</c:v>
                </c:pt>
                <c:pt idx="1025">
                  <c:v>1026 C</c:v>
                </c:pt>
                <c:pt idx="1026">
                  <c:v>1027 C</c:v>
                </c:pt>
                <c:pt idx="1027">
                  <c:v>1028 A</c:v>
                </c:pt>
                <c:pt idx="1028">
                  <c:v>1029 T</c:v>
                </c:pt>
                <c:pt idx="1029">
                  <c:v>1030 A</c:v>
                </c:pt>
                <c:pt idx="1030">
                  <c:v>1031 A</c:v>
                </c:pt>
                <c:pt idx="1031">
                  <c:v>1032 C</c:v>
                </c:pt>
                <c:pt idx="1032">
                  <c:v>1033 G</c:v>
                </c:pt>
                <c:pt idx="1033">
                  <c:v>1034 T</c:v>
                </c:pt>
                <c:pt idx="1034">
                  <c:v>1035 A</c:v>
                </c:pt>
                <c:pt idx="1035">
                  <c:v>1036 A</c:v>
                </c:pt>
                <c:pt idx="1036">
                  <c:v>1037 T</c:v>
                </c:pt>
                <c:pt idx="1037">
                  <c:v>1038 G</c:v>
                </c:pt>
                <c:pt idx="1038">
                  <c:v>1039 C</c:v>
                </c:pt>
                <c:pt idx="1039">
                  <c:v>1040 A</c:v>
                </c:pt>
                <c:pt idx="1040">
                  <c:v>1041 A</c:v>
                </c:pt>
                <c:pt idx="1041">
                  <c:v>1042 C</c:v>
                </c:pt>
                <c:pt idx="1042">
                  <c:v>1043 T</c:v>
                </c:pt>
                <c:pt idx="1043">
                  <c:v>1044 T</c:v>
                </c:pt>
                <c:pt idx="1044">
                  <c:v>1045 A</c:v>
                </c:pt>
                <c:pt idx="1045">
                  <c:v>1046 C</c:v>
                </c:pt>
                <c:pt idx="1046">
                  <c:v>1047 A</c:v>
                </c:pt>
                <c:pt idx="1047">
                  <c:v>1048 A</c:v>
                </c:pt>
                <c:pt idx="1048">
                  <c:v>1049 C</c:v>
                </c:pt>
                <c:pt idx="1049">
                  <c:v>1050 A</c:v>
                </c:pt>
                <c:pt idx="1050">
                  <c:v>1051 T</c:v>
                </c:pt>
                <c:pt idx="1051">
                  <c:v>1052 A</c:v>
                </c:pt>
                <c:pt idx="1052">
                  <c:v>1053 A</c:v>
                </c:pt>
                <c:pt idx="1053">
                  <c:v>1054 A</c:v>
                </c:pt>
                <c:pt idx="1054">
                  <c:v>1055 T</c:v>
                </c:pt>
                <c:pt idx="1055">
                  <c:v>1056 A</c:v>
                </c:pt>
                <c:pt idx="1056">
                  <c:v>1057 A</c:v>
                </c:pt>
                <c:pt idx="1057">
                  <c:v>1058 A</c:v>
                </c:pt>
                <c:pt idx="1058">
                  <c:v>1059 G</c:v>
                </c:pt>
                <c:pt idx="1059">
                  <c:v>1060 G</c:v>
                </c:pt>
                <c:pt idx="1060">
                  <c:v>1061 T</c:v>
                </c:pt>
                <c:pt idx="1061">
                  <c:v>1062 C</c:v>
                </c:pt>
                <c:pt idx="1062">
                  <c:v>1063 A</c:v>
                </c:pt>
                <c:pt idx="1063">
                  <c:v>1064 A</c:v>
                </c:pt>
                <c:pt idx="1064">
                  <c:v>1065 T</c:v>
                </c:pt>
                <c:pt idx="1065">
                  <c:v>1066 G</c:v>
                </c:pt>
                <c:pt idx="1066">
                  <c:v>1067 T</c:v>
                </c:pt>
                <c:pt idx="1067">
                  <c:v>1068 T</c:v>
                </c:pt>
                <c:pt idx="1068">
                  <c:v>1069 T</c:v>
                </c:pt>
                <c:pt idx="1069">
                  <c:v>1070 A</c:v>
                </c:pt>
                <c:pt idx="1070">
                  <c:v>1071 A</c:v>
                </c:pt>
                <c:pt idx="1071">
                  <c:v>1072 T</c:v>
                </c:pt>
                <c:pt idx="1072">
                  <c:v>1073 C</c:v>
                </c:pt>
                <c:pt idx="1073">
                  <c:v>1074 C</c:v>
                </c:pt>
                <c:pt idx="1074">
                  <c:v>1075 A</c:v>
                </c:pt>
                <c:pt idx="1075">
                  <c:v>1076 T</c:v>
                </c:pt>
                <c:pt idx="1076">
                  <c:v>1077 A</c:v>
                </c:pt>
              </c:strCache>
            </c:strRef>
          </c:cat>
          <c:val>
            <c:numRef>
              <c:f>Sheet1!$P$3:$P$1079</c:f>
              <c:numCache>
                <c:formatCode>General</c:formatCode>
                <c:ptCount val="1077"/>
                <c:pt idx="3">
                  <c:v>0.10298000754432289</c:v>
                </c:pt>
                <c:pt idx="9">
                  <c:v>0.15072671810514984</c:v>
                </c:pt>
                <c:pt idx="16">
                  <c:v>4.631828978622328E-2</c:v>
                </c:pt>
                <c:pt idx="21">
                  <c:v>0.12383102225088681</c:v>
                </c:pt>
                <c:pt idx="22">
                  <c:v>0.18629961587708066</c:v>
                </c:pt>
                <c:pt idx="26">
                  <c:v>-0.63231850117096022</c:v>
                </c:pt>
                <c:pt idx="32">
                  <c:v>0.43502484565577471</c:v>
                </c:pt>
                <c:pt idx="33">
                  <c:v>0.38860569715142429</c:v>
                </c:pt>
                <c:pt idx="38">
                  <c:v>0.10885271168480878</c:v>
                </c:pt>
                <c:pt idx="40">
                  <c:v>0.28411250475104521</c:v>
                </c:pt>
                <c:pt idx="44">
                  <c:v>0.22174601695704835</c:v>
                </c:pt>
                <c:pt idx="45">
                  <c:v>0.19981498612395929</c:v>
                </c:pt>
                <c:pt idx="46">
                  <c:v>0.37910062661260596</c:v>
                </c:pt>
                <c:pt idx="47">
                  <c:v>0.45902541984032302</c:v>
                </c:pt>
                <c:pt idx="49">
                  <c:v>9.0585334672632634E-2</c:v>
                </c:pt>
                <c:pt idx="52">
                  <c:v>8.0061239193083569E-2</c:v>
                </c:pt>
                <c:pt idx="56">
                  <c:v>-7.2138034508627156</c:v>
                </c:pt>
                <c:pt idx="59">
                  <c:v>0.28215476399368311</c:v>
                </c:pt>
                <c:pt idx="60">
                  <c:v>0.15365084923831204</c:v>
                </c:pt>
                <c:pt idx="64">
                  <c:v>7.1785160957135483E-2</c:v>
                </c:pt>
                <c:pt idx="65">
                  <c:v>0.32586206896551723</c:v>
                </c:pt>
                <c:pt idx="67">
                  <c:v>0.14520664678312739</c:v>
                </c:pt>
                <c:pt idx="68">
                  <c:v>-0.19416157501697218</c:v>
                </c:pt>
                <c:pt idx="74">
                  <c:v>0.11197394789579158</c:v>
                </c:pt>
                <c:pt idx="75">
                  <c:v>8.7616822429906538E-2</c:v>
                </c:pt>
                <c:pt idx="77">
                  <c:v>5.0016672224074694E-2</c:v>
                </c:pt>
                <c:pt idx="80">
                  <c:v>6.2173588659537427E-2</c:v>
                </c:pt>
                <c:pt idx="81">
                  <c:v>0.19811788013868251</c:v>
                </c:pt>
                <c:pt idx="82">
                  <c:v>0.36867114533835821</c:v>
                </c:pt>
                <c:pt idx="83">
                  <c:v>0.10927634774162215</c:v>
                </c:pt>
                <c:pt idx="86">
                  <c:v>0.19400210168943496</c:v>
                </c:pt>
                <c:pt idx="87">
                  <c:v>0.24271844660194175</c:v>
                </c:pt>
                <c:pt idx="90">
                  <c:v>0.35208417644678269</c:v>
                </c:pt>
                <c:pt idx="99">
                  <c:v>0.50509198423127466</c:v>
                </c:pt>
                <c:pt idx="100">
                  <c:v>0.14864976463787266</c:v>
                </c:pt>
                <c:pt idx="102">
                  <c:v>6.2199369713053572E-2</c:v>
                </c:pt>
                <c:pt idx="106">
                  <c:v>0</c:v>
                </c:pt>
                <c:pt idx="107">
                  <c:v>-5.0045875385770287E-2</c:v>
                </c:pt>
                <c:pt idx="110">
                  <c:v>-0.18913920645595159</c:v>
                </c:pt>
                <c:pt idx="111">
                  <c:v>-28.400179251624468</c:v>
                </c:pt>
                <c:pt idx="115">
                  <c:v>-0.11342631490505797</c:v>
                </c:pt>
                <c:pt idx="119">
                  <c:v>0.1639482091810997</c:v>
                </c:pt>
                <c:pt idx="120">
                  <c:v>0.21506283208231425</c:v>
                </c:pt>
                <c:pt idx="121">
                  <c:v>0.20270270270270271</c:v>
                </c:pt>
                <c:pt idx="122">
                  <c:v>0.10160880609652836</c:v>
                </c:pt>
                <c:pt idx="128">
                  <c:v>0.11275369581558507</c:v>
                </c:pt>
                <c:pt idx="130">
                  <c:v>7.5144026049929036E-2</c:v>
                </c:pt>
                <c:pt idx="136">
                  <c:v>0.10548523206751055</c:v>
                </c:pt>
                <c:pt idx="139">
                  <c:v>3.9273869785302847E-2</c:v>
                </c:pt>
                <c:pt idx="143">
                  <c:v>0.11742193615725842</c:v>
                </c:pt>
                <c:pt idx="144">
                  <c:v>0.25992029111072606</c:v>
                </c:pt>
                <c:pt idx="145">
                  <c:v>0.10345719458574015</c:v>
                </c:pt>
                <c:pt idx="150">
                  <c:v>0.2</c:v>
                </c:pt>
                <c:pt idx="154">
                  <c:v>0.18587360594795538</c:v>
                </c:pt>
                <c:pt idx="155">
                  <c:v>0.34707875382199821</c:v>
                </c:pt>
                <c:pt idx="156">
                  <c:v>8.6526576019777507E-2</c:v>
                </c:pt>
                <c:pt idx="157">
                  <c:v>0.30958474366383226</c:v>
                </c:pt>
                <c:pt idx="161">
                  <c:v>0.12177301509985387</c:v>
                </c:pt>
                <c:pt idx="164">
                  <c:v>9.6875756841850333E-2</c:v>
                </c:pt>
                <c:pt idx="167">
                  <c:v>0.48642075395216861</c:v>
                </c:pt>
                <c:pt idx="168">
                  <c:v>0.10925865976044027</c:v>
                </c:pt>
                <c:pt idx="169">
                  <c:v>-5.9528534010635764E-2</c:v>
                </c:pt>
                <c:pt idx="170">
                  <c:v>7.1230708349821925E-2</c:v>
                </c:pt>
                <c:pt idx="177">
                  <c:v>-8.195441773337496E-2</c:v>
                </c:pt>
                <c:pt idx="178">
                  <c:v>-1.1683152893527534E-2</c:v>
                </c:pt>
                <c:pt idx="183">
                  <c:v>-0.17305029995385326</c:v>
                </c:pt>
                <c:pt idx="190">
                  <c:v>0.15479876160990713</c:v>
                </c:pt>
                <c:pt idx="192">
                  <c:v>0.10839269123567669</c:v>
                </c:pt>
                <c:pt idx="195">
                  <c:v>4.6239210850801481E-2</c:v>
                </c:pt>
                <c:pt idx="214">
                  <c:v>1.4787066246056782E-2</c:v>
                </c:pt>
                <c:pt idx="216">
                  <c:v>0.74084834398605459</c:v>
                </c:pt>
                <c:pt idx="222">
                  <c:v>0.93080105302745397</c:v>
                </c:pt>
                <c:pt idx="224">
                  <c:v>0.19538518794194268</c:v>
                </c:pt>
                <c:pt idx="228">
                  <c:v>0.42995839112343964</c:v>
                </c:pt>
                <c:pt idx="248">
                  <c:v>0.22230455724342349</c:v>
                </c:pt>
                <c:pt idx="253">
                  <c:v>0.23953158268275374</c:v>
                </c:pt>
                <c:pt idx="254">
                  <c:v>0.29054410987849971</c:v>
                </c:pt>
                <c:pt idx="255">
                  <c:v>0.25039536109646809</c:v>
                </c:pt>
                <c:pt idx="267">
                  <c:v>0.48026895061234293</c:v>
                </c:pt>
                <c:pt idx="268">
                  <c:v>0.20305781175346393</c:v>
                </c:pt>
                <c:pt idx="273">
                  <c:v>9.4682026195360577E-2</c:v>
                </c:pt>
                <c:pt idx="280">
                  <c:v>4.8088482808367396E-2</c:v>
                </c:pt>
                <c:pt idx="282">
                  <c:v>0.10808646917534027</c:v>
                </c:pt>
                <c:pt idx="287">
                  <c:v>0.92957746478873238</c:v>
                </c:pt>
                <c:pt idx="294">
                  <c:v>0.83952986327656509</c:v>
                </c:pt>
                <c:pt idx="295">
                  <c:v>0.5275357685236991</c:v>
                </c:pt>
                <c:pt idx="301">
                  <c:v>0.26024454725710511</c:v>
                </c:pt>
                <c:pt idx="302">
                  <c:v>0.13692946058091288</c:v>
                </c:pt>
                <c:pt idx="304">
                  <c:v>0.21041340044558132</c:v>
                </c:pt>
                <c:pt idx="305">
                  <c:v>9.9148971329422464E-2</c:v>
                </c:pt>
                <c:pt idx="309">
                  <c:v>0.1627984638503924</c:v>
                </c:pt>
                <c:pt idx="310">
                  <c:v>-5.0365147318055907E-2</c:v>
                </c:pt>
                <c:pt idx="314">
                  <c:v>-0.11371293800539084</c:v>
                </c:pt>
                <c:pt idx="315">
                  <c:v>-7.5712963741902922E-2</c:v>
                </c:pt>
                <c:pt idx="319">
                  <c:v>6.2930021815740894E-2</c:v>
                </c:pt>
                <c:pt idx="321">
                  <c:v>0.41814495691839837</c:v>
                </c:pt>
                <c:pt idx="331">
                  <c:v>1.2380323539121822E-2</c:v>
                </c:pt>
                <c:pt idx="332">
                  <c:v>-0.94409937888198758</c:v>
                </c:pt>
                <c:pt idx="334">
                  <c:v>0.51597051597051602</c:v>
                </c:pt>
                <c:pt idx="342">
                  <c:v>0.18136385619861359</c:v>
                </c:pt>
                <c:pt idx="343">
                  <c:v>0.10922330097087378</c:v>
                </c:pt>
                <c:pt idx="344">
                  <c:v>1.2091898428053204E-2</c:v>
                </c:pt>
                <c:pt idx="345">
                  <c:v>3.6416605972323379E-2</c:v>
                </c:pt>
                <c:pt idx="347">
                  <c:v>-9.6261832183539231E-2</c:v>
                </c:pt>
                <c:pt idx="350">
                  <c:v>0.19378280177634236</c:v>
                </c:pt>
                <c:pt idx="352">
                  <c:v>0.32436328688130706</c:v>
                </c:pt>
                <c:pt idx="360">
                  <c:v>4.5592705167173252E-2</c:v>
                </c:pt>
                <c:pt idx="363">
                  <c:v>0.20283975659229209</c:v>
                </c:pt>
                <c:pt idx="364">
                  <c:v>0.3031891001646953</c:v>
                </c:pt>
                <c:pt idx="369">
                  <c:v>0.14168765743073047</c:v>
                </c:pt>
                <c:pt idx="371">
                  <c:v>-0.1021671826625387</c:v>
                </c:pt>
                <c:pt idx="373">
                  <c:v>-5.518087063151441E-2</c:v>
                </c:pt>
                <c:pt idx="377">
                  <c:v>3.6051192693624945E-2</c:v>
                </c:pt>
                <c:pt idx="379">
                  <c:v>-0.6754728309816872</c:v>
                </c:pt>
                <c:pt idx="384">
                  <c:v>-2.5866528711846869E-2</c:v>
                </c:pt>
                <c:pt idx="386">
                  <c:v>-2.5687863911405411E-2</c:v>
                </c:pt>
                <c:pt idx="389">
                  <c:v>0.13737836290784203</c:v>
                </c:pt>
                <c:pt idx="391">
                  <c:v>-5.1463860933211342E-2</c:v>
                </c:pt>
                <c:pt idx="412">
                  <c:v>0.14221181194579222</c:v>
                </c:pt>
                <c:pt idx="415">
                  <c:v>-0.11071996366114013</c:v>
                </c:pt>
                <c:pt idx="417">
                  <c:v>-0.28430302682212394</c:v>
                </c:pt>
                <c:pt idx="419">
                  <c:v>-0.17202821262687082</c:v>
                </c:pt>
                <c:pt idx="428">
                  <c:v>0.13894517454987554</c:v>
                </c:pt>
                <c:pt idx="431">
                  <c:v>0.23387422763758156</c:v>
                </c:pt>
                <c:pt idx="436">
                  <c:v>2.5720164609053499E-2</c:v>
                </c:pt>
                <c:pt idx="440">
                  <c:v>0.35619135873971969</c:v>
                </c:pt>
                <c:pt idx="442">
                  <c:v>0.43450553270378311</c:v>
                </c:pt>
                <c:pt idx="444">
                  <c:v>19.338014042126378</c:v>
                </c:pt>
                <c:pt idx="447">
                  <c:v>0.57597831611045236</c:v>
                </c:pt>
                <c:pt idx="450">
                  <c:v>5.0522061300101041E-2</c:v>
                </c:pt>
                <c:pt idx="451">
                  <c:v>0.34581646423751689</c:v>
                </c:pt>
                <c:pt idx="454">
                  <c:v>0.32572383073496658</c:v>
                </c:pt>
                <c:pt idx="455">
                  <c:v>0.38770579311119852</c:v>
                </c:pt>
                <c:pt idx="457">
                  <c:v>0.2425560388089662</c:v>
                </c:pt>
                <c:pt idx="458">
                  <c:v>0.32579639117843617</c:v>
                </c:pt>
                <c:pt idx="459">
                  <c:v>0.7052107236805284</c:v>
                </c:pt>
                <c:pt idx="463">
                  <c:v>0.12805463664496852</c:v>
                </c:pt>
                <c:pt idx="464">
                  <c:v>0.20766773162939298</c:v>
                </c:pt>
                <c:pt idx="466">
                  <c:v>0.19029495718363462</c:v>
                </c:pt>
                <c:pt idx="468">
                  <c:v>0.25454738293471918</c:v>
                </c:pt>
                <c:pt idx="470">
                  <c:v>0.24529197657857255</c:v>
                </c:pt>
                <c:pt idx="471">
                  <c:v>0.30193876469965036</c:v>
                </c:pt>
                <c:pt idx="472">
                  <c:v>3.1660598385309484E-2</c:v>
                </c:pt>
                <c:pt idx="474">
                  <c:v>0.11929378081756005</c:v>
                </c:pt>
                <c:pt idx="476">
                  <c:v>7.1164997364259353E-2</c:v>
                </c:pt>
                <c:pt idx="479">
                  <c:v>-5.8149263721552877</c:v>
                </c:pt>
                <c:pt idx="480">
                  <c:v>7.2169357425425004E-2</c:v>
                </c:pt>
                <c:pt idx="482">
                  <c:v>-0.27266894781864842</c:v>
                </c:pt>
                <c:pt idx="483">
                  <c:v>-8.0515297906602251E-2</c:v>
                </c:pt>
                <c:pt idx="487">
                  <c:v>0.22708840227088403</c:v>
                </c:pt>
                <c:pt idx="490">
                  <c:v>8.1481883861154875E-2</c:v>
                </c:pt>
                <c:pt idx="492">
                  <c:v>-4.0335592126492417E-2</c:v>
                </c:pt>
                <c:pt idx="493">
                  <c:v>0.12118927070989982</c:v>
                </c:pt>
                <c:pt idx="498">
                  <c:v>5.5842152847949793E-2</c:v>
                </c:pt>
                <c:pt idx="501">
                  <c:v>7.8562824071649294E-3</c:v>
                </c:pt>
                <c:pt idx="502">
                  <c:v>0.10266399915762872</c:v>
                </c:pt>
                <c:pt idx="504">
                  <c:v>3.9667847887025973E-2</c:v>
                </c:pt>
                <c:pt idx="515">
                  <c:v>0</c:v>
                </c:pt>
                <c:pt idx="516">
                  <c:v>-0.78361981799797775</c:v>
                </c:pt>
                <c:pt idx="520">
                  <c:v>-1.7897091722595078</c:v>
                </c:pt>
                <c:pt idx="522">
                  <c:v>-0.65952184666117064</c:v>
                </c:pt>
                <c:pt idx="526">
                  <c:v>0.40608079966680549</c:v>
                </c:pt>
                <c:pt idx="535">
                  <c:v>0.51971986730556574</c:v>
                </c:pt>
                <c:pt idx="536">
                  <c:v>1.1505808757819482</c:v>
                </c:pt>
                <c:pt idx="537">
                  <c:v>1.6081871345029239</c:v>
                </c:pt>
                <c:pt idx="542">
                  <c:v>0.19018496420047731</c:v>
                </c:pt>
                <c:pt idx="546">
                  <c:v>0.58983666061705986</c:v>
                </c:pt>
                <c:pt idx="548">
                  <c:v>0.15856236786469344</c:v>
                </c:pt>
                <c:pt idx="554">
                  <c:v>0.48524994223214973</c:v>
                </c:pt>
                <c:pt idx="556">
                  <c:v>0.21337126600284495</c:v>
                </c:pt>
                <c:pt idx="560">
                  <c:v>0.33479268606747359</c:v>
                </c:pt>
                <c:pt idx="562">
                  <c:v>0.20652267446863437</c:v>
                </c:pt>
                <c:pt idx="564">
                  <c:v>0.21897810218978103</c:v>
                </c:pt>
                <c:pt idx="566">
                  <c:v>0.81874891699878705</c:v>
                </c:pt>
                <c:pt idx="568">
                  <c:v>0.37185843733971619</c:v>
                </c:pt>
                <c:pt idx="569">
                  <c:v>0.51710764457467895</c:v>
                </c:pt>
                <c:pt idx="571">
                  <c:v>0.26918475474277903</c:v>
                </c:pt>
                <c:pt idx="572">
                  <c:v>0.50193050193050193</c:v>
                </c:pt>
                <c:pt idx="575">
                  <c:v>0.23504831548707233</c:v>
                </c:pt>
                <c:pt idx="579">
                  <c:v>0.26032627559875043</c:v>
                </c:pt>
                <c:pt idx="580">
                  <c:v>2.6159748866410884E-2</c:v>
                </c:pt>
                <c:pt idx="582">
                  <c:v>-3.9267015706806283E-2</c:v>
                </c:pt>
                <c:pt idx="589">
                  <c:v>0.23961661341853036</c:v>
                </c:pt>
                <c:pt idx="590">
                  <c:v>0</c:v>
                </c:pt>
                <c:pt idx="591">
                  <c:v>0.16075734571760292</c:v>
                </c:pt>
                <c:pt idx="592">
                  <c:v>1.3623978201634877E-2</c:v>
                </c:pt>
                <c:pt idx="597">
                  <c:v>5.7377833030505879E-2</c:v>
                </c:pt>
                <c:pt idx="601">
                  <c:v>0.36120208052398384</c:v>
                </c:pt>
                <c:pt idx="602">
                  <c:v>-2.9165856503985999E-2</c:v>
                </c:pt>
                <c:pt idx="603">
                  <c:v>-4.4100352802822422E-2</c:v>
                </c:pt>
                <c:pt idx="604">
                  <c:v>0.36775522212415418</c:v>
                </c:pt>
                <c:pt idx="608">
                  <c:v>0.19391408114558473</c:v>
                </c:pt>
                <c:pt idx="609">
                  <c:v>-9.0198436560432957E-2</c:v>
                </c:pt>
                <c:pt idx="611">
                  <c:v>0.25940996948118006</c:v>
                </c:pt>
                <c:pt idx="613">
                  <c:v>1.5957446808510637E-2</c:v>
                </c:pt>
                <c:pt idx="619">
                  <c:v>0.45373067443423704</c:v>
                </c:pt>
                <c:pt idx="622">
                  <c:v>0.1723543605653223</c:v>
                </c:pt>
                <c:pt idx="625">
                  <c:v>0.20069126992975805</c:v>
                </c:pt>
                <c:pt idx="627">
                  <c:v>-0.10112359550561797</c:v>
                </c:pt>
                <c:pt idx="630">
                  <c:v>0.2402745995423341</c:v>
                </c:pt>
                <c:pt idx="633">
                  <c:v>-6.9938221237906523E-2</c:v>
                </c:pt>
                <c:pt idx="635">
                  <c:v>0.24481231056190253</c:v>
                </c:pt>
                <c:pt idx="637">
                  <c:v>0.17490671641791045</c:v>
                </c:pt>
                <c:pt idx="638">
                  <c:v>0.6144662921348315</c:v>
                </c:pt>
                <c:pt idx="639">
                  <c:v>0.56960127910462677</c:v>
                </c:pt>
                <c:pt idx="641">
                  <c:v>0.20916334661354583</c:v>
                </c:pt>
                <c:pt idx="642">
                  <c:v>0.31837477258944813</c:v>
                </c:pt>
                <c:pt idx="643">
                  <c:v>0.53604247498468449</c:v>
                </c:pt>
                <c:pt idx="644">
                  <c:v>0.16734279918864098</c:v>
                </c:pt>
                <c:pt idx="645">
                  <c:v>-1.5403573629081947E-2</c:v>
                </c:pt>
                <c:pt idx="650">
                  <c:v>-6.3184498736310019E-2</c:v>
                </c:pt>
                <c:pt idx="652">
                  <c:v>-0.24459180345689749</c:v>
                </c:pt>
                <c:pt idx="660">
                  <c:v>0.14971720084285239</c:v>
                </c:pt>
                <c:pt idx="664">
                  <c:v>-0.1328609388839681</c:v>
                </c:pt>
                <c:pt idx="665">
                  <c:v>-0.2656924609764198</c:v>
                </c:pt>
                <c:pt idx="670">
                  <c:v>8.1539465101108932E-2</c:v>
                </c:pt>
                <c:pt idx="675">
                  <c:v>1.5499070055796652E-2</c:v>
                </c:pt>
                <c:pt idx="687">
                  <c:v>-6.1570035915854283E-2</c:v>
                </c:pt>
                <c:pt idx="692">
                  <c:v>-0.2629679282252243</c:v>
                </c:pt>
                <c:pt idx="697">
                  <c:v>0.13730675345809601</c:v>
                </c:pt>
                <c:pt idx="698">
                  <c:v>-0.16884977486696684</c:v>
                </c:pt>
                <c:pt idx="699">
                  <c:v>-3.1864549374277003</c:v>
                </c:pt>
                <c:pt idx="701">
                  <c:v>-0.51109963861641716</c:v>
                </c:pt>
                <c:pt idx="708">
                  <c:v>-0.16735977279642966</c:v>
                </c:pt>
                <c:pt idx="709">
                  <c:v>-4.5676004872107184E-2</c:v>
                </c:pt>
                <c:pt idx="710">
                  <c:v>0.1059001512859304</c:v>
                </c:pt>
                <c:pt idx="716">
                  <c:v>-3.0677983433888945E-2</c:v>
                </c:pt>
                <c:pt idx="719">
                  <c:v>-1.4540337711069418</c:v>
                </c:pt>
                <c:pt idx="729">
                  <c:v>4.3855374719812885E-2</c:v>
                </c:pt>
                <c:pt idx="730">
                  <c:v>8.7625352935449319E-2</c:v>
                </c:pt>
                <c:pt idx="735">
                  <c:v>1.4112334180073384E-2</c:v>
                </c:pt>
                <c:pt idx="740">
                  <c:v>-7.1137247462771502E-2</c:v>
                </c:pt>
                <c:pt idx="743">
                  <c:v>0.35666730074186798</c:v>
                </c:pt>
                <c:pt idx="745">
                  <c:v>0.11376564277588168</c:v>
                </c:pt>
                <c:pt idx="754">
                  <c:v>7.5547720977083857E-2</c:v>
                </c:pt>
                <c:pt idx="763">
                  <c:v>0.30191211003019119</c:v>
                </c:pt>
                <c:pt idx="765">
                  <c:v>0.13816781108692011</c:v>
                </c:pt>
                <c:pt idx="766">
                  <c:v>5.0255465281849404E-2</c:v>
                </c:pt>
                <c:pt idx="767">
                  <c:v>0.2389536346105475</c:v>
                </c:pt>
                <c:pt idx="771">
                  <c:v>0.1012060386269714</c:v>
                </c:pt>
                <c:pt idx="773">
                  <c:v>7.5528700906344406E-2</c:v>
                </c:pt>
                <c:pt idx="774">
                  <c:v>0.17654476670870115</c:v>
                </c:pt>
                <c:pt idx="777">
                  <c:v>0.27223230490018147</c:v>
                </c:pt>
                <c:pt idx="779">
                  <c:v>0.11622901420576841</c:v>
                </c:pt>
                <c:pt idx="780">
                  <c:v>3.8886968544763222E-2</c:v>
                </c:pt>
                <c:pt idx="781">
                  <c:v>0.15485203028217481</c:v>
                </c:pt>
                <c:pt idx="782">
                  <c:v>0.232218113012815</c:v>
                </c:pt>
                <c:pt idx="785">
                  <c:v>0.33502276436732237</c:v>
                </c:pt>
                <c:pt idx="787">
                  <c:v>0.14025841550493029</c:v>
                </c:pt>
                <c:pt idx="789">
                  <c:v>0.14611575614903807</c:v>
                </c:pt>
                <c:pt idx="791">
                  <c:v>0</c:v>
                </c:pt>
                <c:pt idx="793">
                  <c:v>9.7674418604651161E-2</c:v>
                </c:pt>
                <c:pt idx="794">
                  <c:v>9.7947761194029856E-2</c:v>
                </c:pt>
                <c:pt idx="796">
                  <c:v>9.9535500995355006E-2</c:v>
                </c:pt>
                <c:pt idx="798">
                  <c:v>-0.34772529701535787</c:v>
                </c:pt>
                <c:pt idx="799">
                  <c:v>-3.8308655470535626</c:v>
                </c:pt>
                <c:pt idx="805">
                  <c:v>0.20113015994636529</c:v>
                </c:pt>
                <c:pt idx="806">
                  <c:v>7.1887280743793733E-2</c:v>
                </c:pt>
                <c:pt idx="813">
                  <c:v>0.1292484442316898</c:v>
                </c:pt>
                <c:pt idx="816">
                  <c:v>0.20231213872832371</c:v>
                </c:pt>
                <c:pt idx="818">
                  <c:v>0.17578125</c:v>
                </c:pt>
                <c:pt idx="819">
                  <c:v>0.26606227828143475</c:v>
                </c:pt>
                <c:pt idx="820">
                  <c:v>1.4785608674223755E-2</c:v>
                </c:pt>
                <c:pt idx="823">
                  <c:v>0.18389865140988967</c:v>
                </c:pt>
                <c:pt idx="825">
                  <c:v>0.30780861864132197</c:v>
                </c:pt>
                <c:pt idx="826">
                  <c:v>-14.83737361432574</c:v>
                </c:pt>
                <c:pt idx="827">
                  <c:v>-6.9342226310947561</c:v>
                </c:pt>
                <c:pt idx="828">
                  <c:v>0.24568683118584844</c:v>
                </c:pt>
                <c:pt idx="831">
                  <c:v>8.2927908005307388E-2</c:v>
                </c:pt>
                <c:pt idx="835">
                  <c:v>5.0296188666592155E-2</c:v>
                </c:pt>
                <c:pt idx="836">
                  <c:v>0</c:v>
                </c:pt>
                <c:pt idx="840">
                  <c:v>0.20037849270844929</c:v>
                </c:pt>
                <c:pt idx="846">
                  <c:v>0.18193847171683758</c:v>
                </c:pt>
                <c:pt idx="848">
                  <c:v>0.1977370097769966</c:v>
                </c:pt>
                <c:pt idx="849">
                  <c:v>-3.2847914157451003E-2</c:v>
                </c:pt>
                <c:pt idx="850">
                  <c:v>0.19654946494867875</c:v>
                </c:pt>
                <c:pt idx="851">
                  <c:v>0.16371971185330714</c:v>
                </c:pt>
                <c:pt idx="853">
                  <c:v>-4.8886474741988047E-2</c:v>
                </c:pt>
                <c:pt idx="854">
                  <c:v>-0.29274639488235932</c:v>
                </c:pt>
                <c:pt idx="856">
                  <c:v>8.1230369327412538E-2</c:v>
                </c:pt>
                <c:pt idx="860">
                  <c:v>-0.2440347071583514</c:v>
                </c:pt>
                <c:pt idx="868">
                  <c:v>-0.11597084161696487</c:v>
                </c:pt>
                <c:pt idx="869">
                  <c:v>3.316749585406302E-2</c:v>
                </c:pt>
                <c:pt idx="871">
                  <c:v>-1.6714954312458213E-2</c:v>
                </c:pt>
                <c:pt idx="873">
                  <c:v>0</c:v>
                </c:pt>
                <c:pt idx="879">
                  <c:v>-5.1305438376467907E-2</c:v>
                </c:pt>
                <c:pt idx="882">
                  <c:v>0</c:v>
                </c:pt>
                <c:pt idx="888">
                  <c:v>-0.15739769150052466</c:v>
                </c:pt>
                <c:pt idx="890">
                  <c:v>-3.4778576396939487E-2</c:v>
                </c:pt>
                <c:pt idx="891">
                  <c:v>-1.7076502732240439E-2</c:v>
                </c:pt>
                <c:pt idx="892">
                  <c:v>1.7111567419575632E-2</c:v>
                </c:pt>
                <c:pt idx="893">
                  <c:v>-5.1340559041642898E-2</c:v>
                </c:pt>
                <c:pt idx="897">
                  <c:v>6.801178871004307E-2</c:v>
                </c:pt>
                <c:pt idx="901">
                  <c:v>8.4118438761776576E-2</c:v>
                </c:pt>
                <c:pt idx="902">
                  <c:v>1.8982536066818528E-2</c:v>
                </c:pt>
                <c:pt idx="903">
                  <c:v>-0.18245708879578321</c:v>
                </c:pt>
                <c:pt idx="904">
                  <c:v>2.032520325203252E-2</c:v>
                </c:pt>
                <c:pt idx="905">
                  <c:v>-2.0385974449578691E-2</c:v>
                </c:pt>
                <c:pt idx="908">
                  <c:v>-0.12173677803327472</c:v>
                </c:pt>
                <c:pt idx="909">
                  <c:v>-0.20196580045778914</c:v>
                </c:pt>
                <c:pt idx="911">
                  <c:v>-0.31953135401411265</c:v>
                </c:pt>
                <c:pt idx="912">
                  <c:v>-1.9849146486701073E-2</c:v>
                </c:pt>
                <c:pt idx="926">
                  <c:v>5.7019766852508869E-2</c:v>
                </c:pt>
                <c:pt idx="931">
                  <c:v>-0.16552231486022559</c:v>
                </c:pt>
                <c:pt idx="947">
                  <c:v>-0.26940346375881974</c:v>
                </c:pt>
                <c:pt idx="948">
                  <c:v>-0.24955208599948811</c:v>
                </c:pt>
                <c:pt idx="949">
                  <c:v>-0.11454753722794959</c:v>
                </c:pt>
                <c:pt idx="950">
                  <c:v>-2.8805258409588865</c:v>
                </c:pt>
                <c:pt idx="951">
                  <c:v>-1.2947448591012947</c:v>
                </c:pt>
                <c:pt idx="953">
                  <c:v>0.13254228730118656</c:v>
                </c:pt>
                <c:pt idx="959">
                  <c:v>-0.22291021671826625</c:v>
                </c:pt>
                <c:pt idx="961">
                  <c:v>0</c:v>
                </c:pt>
                <c:pt idx="963">
                  <c:v>-0.38522685581509108</c:v>
                </c:pt>
                <c:pt idx="965">
                  <c:v>0.10936930368209989</c:v>
                </c:pt>
                <c:pt idx="966">
                  <c:v>-1.6623568526043591</c:v>
                </c:pt>
                <c:pt idx="976">
                  <c:v>0.14379868184541642</c:v>
                </c:pt>
                <c:pt idx="978">
                  <c:v>-1.8009364869732262E-2</c:v>
                </c:pt>
                <c:pt idx="979">
                  <c:v>0.28670409747939313</c:v>
                </c:pt>
                <c:pt idx="981">
                  <c:v>0.12605042016806722</c:v>
                </c:pt>
                <c:pt idx="984">
                  <c:v>0.29133284777858703</c:v>
                </c:pt>
                <c:pt idx="985">
                  <c:v>0.22004889975550121</c:v>
                </c:pt>
                <c:pt idx="986">
                  <c:v>0</c:v>
                </c:pt>
                <c:pt idx="987">
                  <c:v>0.12935813724282369</c:v>
                </c:pt>
                <c:pt idx="993">
                  <c:v>0.15843675732770002</c:v>
                </c:pt>
                <c:pt idx="994">
                  <c:v>0.23828435266084194</c:v>
                </c:pt>
                <c:pt idx="995">
                  <c:v>0.31817579212514913</c:v>
                </c:pt>
                <c:pt idx="1000">
                  <c:v>-0.10314949800577637</c:v>
                </c:pt>
                <c:pt idx="1004">
                  <c:v>2.0756848347924316E-2</c:v>
                </c:pt>
                <c:pt idx="1010">
                  <c:v>0.48689859363434496</c:v>
                </c:pt>
                <c:pt idx="1015">
                  <c:v>0.34945586457073763</c:v>
                </c:pt>
                <c:pt idx="1016">
                  <c:v>0.12426303854875284</c:v>
                </c:pt>
                <c:pt idx="1021">
                  <c:v>0.59037631091918574</c:v>
                </c:pt>
                <c:pt idx="1024">
                  <c:v>-4.0623523854511102E-2</c:v>
                </c:pt>
                <c:pt idx="1029">
                  <c:v>-0.17474017967236216</c:v>
                </c:pt>
                <c:pt idx="1034">
                  <c:v>8.6310063463281961E-2</c:v>
                </c:pt>
                <c:pt idx="1037">
                  <c:v>0.41019914386748557</c:v>
                </c:pt>
                <c:pt idx="1043">
                  <c:v>0.24573517465475223</c:v>
                </c:pt>
                <c:pt idx="1044">
                  <c:v>6.6422912858013411E-2</c:v>
                </c:pt>
                <c:pt idx="1051">
                  <c:v>0.42553191489361702</c:v>
                </c:pt>
                <c:pt idx="1055">
                  <c:v>-0.26415959642283882</c:v>
                </c:pt>
                <c:pt idx="1061">
                  <c:v>0.1763841254287114</c:v>
                </c:pt>
                <c:pt idx="1065">
                  <c:v>-2.2262490292518769E-2</c:v>
                </c:pt>
                <c:pt idx="1067">
                  <c:v>-4.4788056518261794E-2</c:v>
                </c:pt>
                <c:pt idx="1068">
                  <c:v>2.274595779665662E-2</c:v>
                </c:pt>
                <c:pt idx="1069">
                  <c:v>0.16073928871464577</c:v>
                </c:pt>
                <c:pt idx="1072">
                  <c:v>2.3140011716461628E-2</c:v>
                </c:pt>
                <c:pt idx="107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34-4EFA-BAC7-24B5FE8692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2128319"/>
        <c:axId val="572129567"/>
      </c:barChart>
      <c:catAx>
        <c:axId val="572128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bg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129567"/>
        <c:crosses val="autoZero"/>
        <c:auto val="1"/>
        <c:lblAlgn val="ctr"/>
        <c:lblOffset val="100"/>
        <c:noMultiLvlLbl val="0"/>
      </c:catAx>
      <c:valAx>
        <c:axId val="572129567"/>
        <c:scaling>
          <c:orientation val="minMax"/>
          <c:max val="20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1283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66675</xdr:colOff>
      <xdr:row>3</xdr:row>
      <xdr:rowOff>0</xdr:rowOff>
    </xdr:from>
    <xdr:to>
      <xdr:col>19</xdr:col>
      <xdr:colOff>200025</xdr:colOff>
      <xdr:row>15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52576E8-AC47-4D6D-921F-2DB8949DEC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8B001-0E58-4F97-8B6E-9297EF2F3C50}">
  <dimension ref="A1:Q1081"/>
  <sheetViews>
    <sheetView tabSelected="1" workbookViewId="0">
      <selection activeCell="V24" sqref="V24"/>
    </sheetView>
  </sheetViews>
  <sheetFormatPr defaultRowHeight="15" x14ac:dyDescent="0.25"/>
  <cols>
    <col min="5" max="5" width="10.7109375" bestFit="1" customWidth="1"/>
    <col min="6" max="6" width="6" bestFit="1" customWidth="1"/>
    <col min="11" max="11" width="6.7109375" bestFit="1" customWidth="1"/>
    <col min="12" max="12" width="12.42578125" bestFit="1" customWidth="1"/>
    <col min="13" max="13" width="12.28515625" bestFit="1" customWidth="1"/>
    <col min="14" max="14" width="12.7109375" bestFit="1" customWidth="1"/>
    <col min="15" max="15" width="6.7109375" bestFit="1" customWidth="1"/>
    <col min="16" max="16" width="18.85546875" bestFit="1" customWidth="1"/>
  </cols>
  <sheetData>
    <row r="1" spans="1:17" x14ac:dyDescent="0.25">
      <c r="A1" t="s">
        <v>1084</v>
      </c>
      <c r="B1" t="s">
        <v>1079</v>
      </c>
      <c r="C1" t="s">
        <v>1078</v>
      </c>
      <c r="E1" t="s">
        <v>1083</v>
      </c>
    </row>
    <row r="2" spans="1:17" x14ac:dyDescent="0.25">
      <c r="B2" t="s">
        <v>1077</v>
      </c>
      <c r="C2" t="s">
        <v>1077</v>
      </c>
      <c r="E2" t="s">
        <v>1079</v>
      </c>
      <c r="F2" t="s">
        <v>1078</v>
      </c>
      <c r="L2" s="2" t="s">
        <v>1081</v>
      </c>
      <c r="M2" s="2" t="s">
        <v>1082</v>
      </c>
      <c r="N2" s="2" t="s">
        <v>1081</v>
      </c>
      <c r="P2" s="2" t="s">
        <v>1080</v>
      </c>
      <c r="Q2" s="2"/>
    </row>
    <row r="3" spans="1:17" x14ac:dyDescent="0.25">
      <c r="A3" t="s">
        <v>1076</v>
      </c>
      <c r="B3">
        <v>45</v>
      </c>
      <c r="C3">
        <v>40</v>
      </c>
      <c r="E3">
        <f>SUM(B:B)</f>
        <v>40583</v>
      </c>
      <c r="F3">
        <f>SUM(C:C)</f>
        <v>40962</v>
      </c>
      <c r="K3" t="s">
        <v>1076</v>
      </c>
      <c r="O3" t="s">
        <v>1076</v>
      </c>
    </row>
    <row r="4" spans="1:17" x14ac:dyDescent="0.25">
      <c r="A4" t="s">
        <v>1075</v>
      </c>
      <c r="B4">
        <v>20</v>
      </c>
      <c r="C4">
        <v>8</v>
      </c>
      <c r="K4" t="s">
        <v>1075</v>
      </c>
      <c r="O4" t="s">
        <v>1075</v>
      </c>
    </row>
    <row r="5" spans="1:17" x14ac:dyDescent="0.25">
      <c r="A5" t="s">
        <v>1074</v>
      </c>
      <c r="B5">
        <v>18</v>
      </c>
      <c r="C5">
        <v>8</v>
      </c>
      <c r="K5" t="s">
        <v>1074</v>
      </c>
      <c r="O5" t="s">
        <v>1074</v>
      </c>
    </row>
    <row r="6" spans="1:17" x14ac:dyDescent="0.25">
      <c r="A6" s="1" t="s">
        <v>1073</v>
      </c>
      <c r="B6">
        <v>10</v>
      </c>
      <c r="C6">
        <v>17</v>
      </c>
      <c r="H6" s="1"/>
      <c r="J6" s="1"/>
      <c r="K6" s="1" t="s">
        <v>1073</v>
      </c>
      <c r="L6">
        <f>78*(B6)/(SUM($B$3:B5)+SUM(B7:B81)+SUM($C$3:C5)+SUM(C7:C81))</f>
        <v>0.14711429649188984</v>
      </c>
      <c r="M6">
        <f>78*(C6)/(SUM($B$3:B5)+SUM(B7:B81)+SUM($C$3:C5)+SUM(C7:C81))</f>
        <v>0.25009430403621274</v>
      </c>
      <c r="N6">
        <f>M6-L6</f>
        <v>0.1029800075443229</v>
      </c>
      <c r="O6" s="1" t="s">
        <v>1073</v>
      </c>
      <c r="P6">
        <f>78*(C6-B6)/(SUM($B$3:B5)+SUM(B7:B81)+SUM($C$3:C5)+SUM(C7:C81))</f>
        <v>0.10298000754432289</v>
      </c>
    </row>
    <row r="7" spans="1:17" x14ac:dyDescent="0.25">
      <c r="A7" t="s">
        <v>1072</v>
      </c>
      <c r="B7">
        <v>13</v>
      </c>
      <c r="C7">
        <v>25</v>
      </c>
      <c r="K7" t="s">
        <v>1072</v>
      </c>
      <c r="N7">
        <f t="shared" ref="N7:N70" si="0">M7-L7</f>
        <v>0</v>
      </c>
      <c r="O7" t="s">
        <v>1072</v>
      </c>
    </row>
    <row r="8" spans="1:17" x14ac:dyDescent="0.25">
      <c r="A8" t="s">
        <v>1071</v>
      </c>
      <c r="B8">
        <v>10</v>
      </c>
      <c r="C8">
        <v>11</v>
      </c>
      <c r="K8" t="s">
        <v>1071</v>
      </c>
      <c r="N8">
        <f t="shared" si="0"/>
        <v>0</v>
      </c>
      <c r="O8" t="s">
        <v>1071</v>
      </c>
    </row>
    <row r="9" spans="1:17" x14ac:dyDescent="0.25">
      <c r="A9" t="s">
        <v>1070</v>
      </c>
      <c r="B9">
        <v>10</v>
      </c>
      <c r="C9">
        <v>13</v>
      </c>
      <c r="K9" t="s">
        <v>1070</v>
      </c>
      <c r="N9">
        <f t="shared" si="0"/>
        <v>0</v>
      </c>
      <c r="O9" t="s">
        <v>1070</v>
      </c>
    </row>
    <row r="10" spans="1:17" x14ac:dyDescent="0.25">
      <c r="A10" t="s">
        <v>1069</v>
      </c>
      <c r="B10">
        <v>33</v>
      </c>
      <c r="C10">
        <v>31</v>
      </c>
      <c r="K10" t="s">
        <v>1069</v>
      </c>
      <c r="N10">
        <f t="shared" si="0"/>
        <v>0</v>
      </c>
      <c r="O10" t="s">
        <v>1069</v>
      </c>
    </row>
    <row r="11" spans="1:17" x14ac:dyDescent="0.25">
      <c r="A11" t="s">
        <v>1068</v>
      </c>
      <c r="B11">
        <v>13</v>
      </c>
      <c r="C11">
        <v>22</v>
      </c>
      <c r="K11" t="s">
        <v>1068</v>
      </c>
      <c r="N11">
        <f t="shared" si="0"/>
        <v>0</v>
      </c>
      <c r="O11" t="s">
        <v>1068</v>
      </c>
    </row>
    <row r="12" spans="1:17" x14ac:dyDescent="0.25">
      <c r="A12" s="1" t="s">
        <v>1067</v>
      </c>
      <c r="B12">
        <v>13</v>
      </c>
      <c r="C12">
        <v>23</v>
      </c>
      <c r="H12" s="1"/>
      <c r="J12" s="1"/>
      <c r="K12" s="1" t="s">
        <v>1067</v>
      </c>
      <c r="L12">
        <f>84*(B12)/(SUM($B$3:B11)+SUM(B13:B87)+SUM($C$3:C11)+SUM(C13:C87))</f>
        <v>0.19594473353669478</v>
      </c>
      <c r="M12">
        <f>84*(C12)/(SUM($B$3:B11)+SUM(B13:B87)+SUM($C$3:C11)+SUM(C13:C87))</f>
        <v>0.3466714516418446</v>
      </c>
      <c r="N12">
        <f t="shared" si="0"/>
        <v>0.15072671810514982</v>
      </c>
      <c r="O12" s="1" t="s">
        <v>1067</v>
      </c>
      <c r="P12">
        <f>84*(C12-B12)/(SUM($B$3:B11)+SUM(B13:B87)+SUM($C$3:C11)+SUM(C13:C87))</f>
        <v>0.15072671810514984</v>
      </c>
    </row>
    <row r="13" spans="1:17" x14ac:dyDescent="0.25">
      <c r="A13" t="s">
        <v>1066</v>
      </c>
      <c r="B13">
        <v>41</v>
      </c>
      <c r="C13">
        <v>27</v>
      </c>
      <c r="K13" t="s">
        <v>1066</v>
      </c>
      <c r="N13">
        <f t="shared" si="0"/>
        <v>0</v>
      </c>
      <c r="O13" t="s">
        <v>1066</v>
      </c>
    </row>
    <row r="14" spans="1:17" x14ac:dyDescent="0.25">
      <c r="A14" t="s">
        <v>1065</v>
      </c>
      <c r="B14">
        <v>20</v>
      </c>
      <c r="C14">
        <v>21</v>
      </c>
      <c r="K14" t="s">
        <v>1065</v>
      </c>
      <c r="N14">
        <f t="shared" si="0"/>
        <v>0</v>
      </c>
      <c r="O14" t="s">
        <v>1065</v>
      </c>
    </row>
    <row r="15" spans="1:17" x14ac:dyDescent="0.25">
      <c r="A15" t="s">
        <v>1064</v>
      </c>
      <c r="B15">
        <v>13</v>
      </c>
      <c r="C15">
        <v>20</v>
      </c>
      <c r="K15" t="s">
        <v>1064</v>
      </c>
      <c r="N15">
        <f t="shared" si="0"/>
        <v>0</v>
      </c>
      <c r="O15" t="s">
        <v>1064</v>
      </c>
    </row>
    <row r="16" spans="1:17" x14ac:dyDescent="0.25">
      <c r="A16" t="s">
        <v>1063</v>
      </c>
      <c r="B16">
        <v>21</v>
      </c>
      <c r="C16">
        <v>51</v>
      </c>
      <c r="K16" t="s">
        <v>1063</v>
      </c>
      <c r="N16">
        <f t="shared" si="0"/>
        <v>0</v>
      </c>
      <c r="O16" t="s">
        <v>1063</v>
      </c>
    </row>
    <row r="17" spans="1:16" x14ac:dyDescent="0.25">
      <c r="A17" t="s">
        <v>1062</v>
      </c>
      <c r="B17">
        <v>13</v>
      </c>
      <c r="C17">
        <v>41</v>
      </c>
      <c r="K17" t="s">
        <v>1062</v>
      </c>
      <c r="N17">
        <f t="shared" si="0"/>
        <v>0</v>
      </c>
      <c r="O17" t="s">
        <v>1062</v>
      </c>
    </row>
    <row r="18" spans="1:16" x14ac:dyDescent="0.25">
      <c r="A18" t="s">
        <v>1061</v>
      </c>
      <c r="B18">
        <v>48</v>
      </c>
      <c r="C18">
        <v>56</v>
      </c>
      <c r="K18" t="s">
        <v>1061</v>
      </c>
      <c r="N18">
        <f t="shared" si="0"/>
        <v>0</v>
      </c>
      <c r="O18" t="s">
        <v>1061</v>
      </c>
    </row>
    <row r="19" spans="1:16" x14ac:dyDescent="0.25">
      <c r="A19" s="1" t="s">
        <v>1060</v>
      </c>
      <c r="B19">
        <v>53</v>
      </c>
      <c r="C19">
        <v>56</v>
      </c>
      <c r="H19" s="1"/>
      <c r="J19" s="1"/>
      <c r="K19" s="1" t="s">
        <v>1060</v>
      </c>
      <c r="L19">
        <f>91*(B19)/(SUM($B$3:B18)+SUM(B20:B94)+SUM($C$3:C18)+SUM(C20:C94))</f>
        <v>0.81828978622327786</v>
      </c>
      <c r="M19">
        <f>91*(C19)/(SUM($B$3:B18)+SUM(B20:B94)+SUM($C$3:C18)+SUM(C20:C94))</f>
        <v>0.86460807600950118</v>
      </c>
      <c r="N19">
        <f t="shared" si="0"/>
        <v>4.6318289786223321E-2</v>
      </c>
      <c r="O19" s="1" t="s">
        <v>1060</v>
      </c>
      <c r="P19">
        <f>91*(C19-B19)/(SUM($B$3:B18)+SUM(B20:B94)+SUM($C$3:C18)+SUM(C20:C94))</f>
        <v>4.631828978622328E-2</v>
      </c>
    </row>
    <row r="20" spans="1:16" x14ac:dyDescent="0.25">
      <c r="A20" t="s">
        <v>1059</v>
      </c>
      <c r="B20">
        <v>17</v>
      </c>
      <c r="C20">
        <v>33</v>
      </c>
      <c r="K20" t="s">
        <v>1059</v>
      </c>
      <c r="N20">
        <f t="shared" si="0"/>
        <v>0</v>
      </c>
      <c r="O20" t="s">
        <v>1059</v>
      </c>
    </row>
    <row r="21" spans="1:16" x14ac:dyDescent="0.25">
      <c r="A21" t="s">
        <v>1058</v>
      </c>
      <c r="B21">
        <v>20</v>
      </c>
      <c r="C21">
        <v>36</v>
      </c>
      <c r="K21" t="s">
        <v>1058</v>
      </c>
      <c r="N21">
        <f t="shared" si="0"/>
        <v>0</v>
      </c>
      <c r="O21" t="s">
        <v>1058</v>
      </c>
    </row>
    <row r="22" spans="1:16" x14ac:dyDescent="0.25">
      <c r="A22" t="s">
        <v>1057</v>
      </c>
      <c r="B22">
        <v>28</v>
      </c>
      <c r="C22">
        <v>38</v>
      </c>
      <c r="K22" t="s">
        <v>1057</v>
      </c>
      <c r="N22">
        <f t="shared" si="0"/>
        <v>0</v>
      </c>
      <c r="O22" t="s">
        <v>1057</v>
      </c>
    </row>
    <row r="23" spans="1:16" x14ac:dyDescent="0.25">
      <c r="A23" t="s">
        <v>1056</v>
      </c>
      <c r="B23">
        <v>20</v>
      </c>
      <c r="C23">
        <v>28</v>
      </c>
      <c r="K23" t="s">
        <v>1056</v>
      </c>
      <c r="N23">
        <f t="shared" si="0"/>
        <v>0</v>
      </c>
      <c r="O23" t="s">
        <v>1056</v>
      </c>
    </row>
    <row r="24" spans="1:16" x14ac:dyDescent="0.25">
      <c r="A24" s="1" t="s">
        <v>1055</v>
      </c>
      <c r="B24">
        <v>18</v>
      </c>
      <c r="C24">
        <v>26</v>
      </c>
      <c r="H24" s="1"/>
      <c r="J24" s="1"/>
      <c r="K24" s="1" t="s">
        <v>1055</v>
      </c>
      <c r="L24">
        <f>96*(B24)/(SUM($B$3:B23)+SUM(B25:B99)+SUM($C$3:C23)+SUM(C25:C99))</f>
        <v>0.27861980006449533</v>
      </c>
      <c r="M24">
        <f>96*(C24)/(SUM($B$3:B23)+SUM(B25:B99)+SUM($C$3:C23)+SUM(C25:C99))</f>
        <v>0.40245082231538215</v>
      </c>
      <c r="N24">
        <f t="shared" si="0"/>
        <v>0.12383102225088682</v>
      </c>
      <c r="O24" s="1" t="s">
        <v>1055</v>
      </c>
      <c r="P24">
        <f>96*(C24-B24)/(SUM($B$3:B23)+SUM(B25:B99)+SUM($C$3:C23)+SUM(C25:C99))</f>
        <v>0.12383102225088681</v>
      </c>
    </row>
    <row r="25" spans="1:16" x14ac:dyDescent="0.25">
      <c r="A25" s="1" t="s">
        <v>1054</v>
      </c>
      <c r="B25">
        <v>12</v>
      </c>
      <c r="C25">
        <v>24</v>
      </c>
      <c r="H25" s="1"/>
      <c r="J25" s="1"/>
      <c r="K25" s="1" t="s">
        <v>1054</v>
      </c>
      <c r="L25">
        <f>97*(B25)/(SUM($B$3:B24)+SUM(B26:B100)+SUM($C$3:C24)+SUM(C26:C100))</f>
        <v>0.18629961587708066</v>
      </c>
      <c r="M25">
        <f>97*(C25)/(SUM($B$3:B24)+SUM(B26:B100)+SUM($C$3:C24)+SUM(C26:C100))</f>
        <v>0.37259923175416132</v>
      </c>
      <c r="N25">
        <f t="shared" si="0"/>
        <v>0.18629961587708066</v>
      </c>
      <c r="O25" s="1" t="s">
        <v>1054</v>
      </c>
      <c r="P25">
        <f>97*(C25-B25)/(SUM($B$3:B24)+SUM(B26:B100)+SUM($C$3:C24)+SUM(C26:C100))</f>
        <v>0.18629961587708066</v>
      </c>
    </row>
    <row r="26" spans="1:16" x14ac:dyDescent="0.25">
      <c r="A26" t="s">
        <v>1053</v>
      </c>
      <c r="B26">
        <v>200</v>
      </c>
      <c r="C26">
        <v>33</v>
      </c>
      <c r="K26" t="s">
        <v>1053</v>
      </c>
      <c r="N26">
        <f t="shared" si="0"/>
        <v>0</v>
      </c>
      <c r="O26" t="s">
        <v>1053</v>
      </c>
    </row>
    <row r="27" spans="1:16" x14ac:dyDescent="0.25">
      <c r="A27" t="s">
        <v>1052</v>
      </c>
      <c r="B27">
        <v>95</v>
      </c>
      <c r="C27">
        <v>27</v>
      </c>
      <c r="K27" t="s">
        <v>1052</v>
      </c>
      <c r="N27">
        <f t="shared" si="0"/>
        <v>0</v>
      </c>
      <c r="O27" t="s">
        <v>1052</v>
      </c>
    </row>
    <row r="28" spans="1:16" x14ac:dyDescent="0.25">
      <c r="A28" t="s">
        <v>1051</v>
      </c>
      <c r="B28">
        <v>16</v>
      </c>
      <c r="C28">
        <v>36</v>
      </c>
      <c r="K28" t="s">
        <v>1051</v>
      </c>
      <c r="N28">
        <f t="shared" si="0"/>
        <v>0</v>
      </c>
      <c r="O28" t="s">
        <v>1051</v>
      </c>
    </row>
    <row r="29" spans="1:16" x14ac:dyDescent="0.25">
      <c r="A29" s="1" t="s">
        <v>1050</v>
      </c>
      <c r="B29">
        <v>45</v>
      </c>
      <c r="C29">
        <v>18</v>
      </c>
      <c r="H29" s="1"/>
      <c r="J29" s="1"/>
      <c r="K29" s="1" t="s">
        <v>1050</v>
      </c>
      <c r="L29">
        <f>150*(B29)/(SUM($B$3:B28)+SUM(B30:B104)+SUM($C$3:C28)+SUM(C30:C104))</f>
        <v>1.053864168618267</v>
      </c>
      <c r="M29">
        <f>150*(C29)/(SUM($B$3:B28)+SUM(B30:B104)+SUM($C$3:C28)+SUM(C30:C104))</f>
        <v>0.42154566744730682</v>
      </c>
      <c r="N29">
        <f t="shared" si="0"/>
        <v>-0.63231850117096022</v>
      </c>
      <c r="O29" s="1" t="s">
        <v>1050</v>
      </c>
      <c r="P29">
        <f>150*(C29-B29)/(SUM($B$3:B28)+SUM(B30:B104)+SUM($C$3:C28)+SUM(C30:C104))</f>
        <v>-0.63231850117096022</v>
      </c>
    </row>
    <row r="30" spans="1:16" x14ac:dyDescent="0.25">
      <c r="A30" t="s">
        <v>1049</v>
      </c>
      <c r="B30">
        <v>44</v>
      </c>
      <c r="C30">
        <v>28</v>
      </c>
      <c r="K30" t="s">
        <v>1049</v>
      </c>
      <c r="N30">
        <f t="shared" si="0"/>
        <v>0</v>
      </c>
      <c r="O30" t="s">
        <v>1049</v>
      </c>
    </row>
    <row r="31" spans="1:16" x14ac:dyDescent="0.25">
      <c r="A31" t="s">
        <v>1048</v>
      </c>
      <c r="B31">
        <v>67</v>
      </c>
      <c r="C31">
        <v>26</v>
      </c>
      <c r="K31" t="s">
        <v>1048</v>
      </c>
      <c r="N31">
        <f t="shared" si="0"/>
        <v>0</v>
      </c>
      <c r="O31" t="s">
        <v>1048</v>
      </c>
    </row>
    <row r="32" spans="1:16" x14ac:dyDescent="0.25">
      <c r="A32" t="s">
        <v>1047</v>
      </c>
      <c r="B32">
        <v>72</v>
      </c>
      <c r="C32">
        <v>29</v>
      </c>
      <c r="K32" t="s">
        <v>1047</v>
      </c>
      <c r="N32">
        <f t="shared" si="0"/>
        <v>0</v>
      </c>
      <c r="O32" t="s">
        <v>1047</v>
      </c>
    </row>
    <row r="33" spans="1:16" x14ac:dyDescent="0.25">
      <c r="A33" t="s">
        <v>1046</v>
      </c>
      <c r="B33">
        <v>39</v>
      </c>
      <c r="C33">
        <v>19</v>
      </c>
      <c r="K33" t="s">
        <v>1046</v>
      </c>
      <c r="N33">
        <f t="shared" si="0"/>
        <v>0</v>
      </c>
      <c r="O33" t="s">
        <v>1046</v>
      </c>
    </row>
    <row r="34" spans="1:16" x14ac:dyDescent="0.25">
      <c r="A34" t="s">
        <v>1045</v>
      </c>
      <c r="B34">
        <v>25</v>
      </c>
      <c r="C34">
        <v>23</v>
      </c>
      <c r="K34" t="s">
        <v>1045</v>
      </c>
      <c r="N34">
        <f t="shared" si="0"/>
        <v>0</v>
      </c>
      <c r="O34" t="s">
        <v>1045</v>
      </c>
    </row>
    <row r="35" spans="1:16" x14ac:dyDescent="0.25">
      <c r="A35" s="1" t="s">
        <v>1044</v>
      </c>
      <c r="B35">
        <v>13</v>
      </c>
      <c r="C35">
        <v>40</v>
      </c>
      <c r="H35" s="1"/>
      <c r="J35" s="1"/>
      <c r="K35" s="1" t="s">
        <v>1044</v>
      </c>
      <c r="L35">
        <f>107*(B35)/(SUM($B$3:B34)+SUM(B36:B110)+SUM($C$3:C34)+SUM(C36:C110))</f>
        <v>0.20945640716759525</v>
      </c>
      <c r="M35">
        <f>107*(C35)/(SUM($B$3:B34)+SUM(B36:B110)+SUM($C$3:C34)+SUM(C36:C110))</f>
        <v>0.64448125282336999</v>
      </c>
      <c r="N35">
        <f t="shared" si="0"/>
        <v>0.43502484565577471</v>
      </c>
      <c r="O35" s="1" t="s">
        <v>1044</v>
      </c>
      <c r="P35">
        <f>107*(C35-B35)/(SUM($B$3:B34)+SUM(B36:B110)+SUM($C$3:C34)+SUM(C36:C110))</f>
        <v>0.43502484565577471</v>
      </c>
    </row>
    <row r="36" spans="1:16" x14ac:dyDescent="0.25">
      <c r="A36" s="1" t="s">
        <v>1043</v>
      </c>
      <c r="B36">
        <v>16</v>
      </c>
      <c r="C36">
        <v>40</v>
      </c>
      <c r="H36" s="1"/>
      <c r="J36" s="1"/>
      <c r="K36" s="1" t="s">
        <v>1043</v>
      </c>
      <c r="L36">
        <f>108*(B36)/(SUM($B$3:B35)+SUM(B37:B111)+SUM($C$3:C35)+SUM(C37:C111))</f>
        <v>0.25907046476761619</v>
      </c>
      <c r="M36">
        <f>108*(C36)/(SUM($B$3:B35)+SUM(B37:B111)+SUM($C$3:C35)+SUM(C37:C111))</f>
        <v>0.64767616191904043</v>
      </c>
      <c r="N36">
        <f t="shared" si="0"/>
        <v>0.38860569715142423</v>
      </c>
      <c r="O36" s="1" t="s">
        <v>1043</v>
      </c>
      <c r="P36">
        <f>108*(C36-B36)/(SUM($B$3:B35)+SUM(B37:B111)+SUM($C$3:C35)+SUM(C37:C111))</f>
        <v>0.38860569715142429</v>
      </c>
    </row>
    <row r="37" spans="1:16" x14ac:dyDescent="0.25">
      <c r="A37" t="s">
        <v>1042</v>
      </c>
      <c r="B37">
        <v>5</v>
      </c>
      <c r="C37">
        <v>27</v>
      </c>
      <c r="K37" t="s">
        <v>1042</v>
      </c>
      <c r="N37">
        <f t="shared" si="0"/>
        <v>0</v>
      </c>
      <c r="O37" t="s">
        <v>1042</v>
      </c>
    </row>
    <row r="38" spans="1:16" x14ac:dyDescent="0.25">
      <c r="A38" t="s">
        <v>1041</v>
      </c>
      <c r="B38">
        <v>23</v>
      </c>
      <c r="C38">
        <v>29</v>
      </c>
      <c r="K38" t="s">
        <v>1041</v>
      </c>
      <c r="N38">
        <f t="shared" si="0"/>
        <v>0</v>
      </c>
      <c r="O38" t="s">
        <v>1041</v>
      </c>
    </row>
    <row r="39" spans="1:16" x14ac:dyDescent="0.25">
      <c r="A39" t="s">
        <v>1040</v>
      </c>
      <c r="B39">
        <v>13</v>
      </c>
      <c r="C39">
        <v>35</v>
      </c>
      <c r="K39" t="s">
        <v>1040</v>
      </c>
      <c r="N39">
        <f t="shared" si="0"/>
        <v>0</v>
      </c>
      <c r="O39" t="s">
        <v>1040</v>
      </c>
    </row>
    <row r="40" spans="1:16" x14ac:dyDescent="0.25">
      <c r="A40" t="s">
        <v>1039</v>
      </c>
      <c r="B40">
        <v>7</v>
      </c>
      <c r="C40">
        <v>6</v>
      </c>
      <c r="K40" t="s">
        <v>1039</v>
      </c>
      <c r="N40">
        <f t="shared" si="0"/>
        <v>0</v>
      </c>
      <c r="O40" t="s">
        <v>1039</v>
      </c>
    </row>
    <row r="41" spans="1:16" x14ac:dyDescent="0.25">
      <c r="A41" s="1" t="s">
        <v>1038</v>
      </c>
      <c r="B41">
        <v>17</v>
      </c>
      <c r="C41">
        <v>27</v>
      </c>
      <c r="H41" s="1"/>
      <c r="J41" s="1"/>
      <c r="K41" s="1" t="s">
        <v>1038</v>
      </c>
      <c r="L41">
        <f>113*(B41)/(SUM($B$3:B40)+SUM(B42:B116)+SUM($C$3:C40)+SUM(C42:C116))</f>
        <v>0.18504960986417493</v>
      </c>
      <c r="M41">
        <f>113*(C41)/(SUM($B$3:B40)+SUM(B42:B116)+SUM($C$3:C40)+SUM(C42:C116))</f>
        <v>0.29390232154898371</v>
      </c>
      <c r="N41">
        <f t="shared" si="0"/>
        <v>0.10885271168480878</v>
      </c>
      <c r="O41" s="1" t="s">
        <v>1038</v>
      </c>
      <c r="P41">
        <f>113*(C41-B41)/(SUM($B$3:B40)+SUM(B42:B116)+SUM($C$3:C40)+SUM(C42:C116))</f>
        <v>0.10885271168480878</v>
      </c>
    </row>
    <row r="42" spans="1:16" x14ac:dyDescent="0.25">
      <c r="A42" t="s">
        <v>1037</v>
      </c>
      <c r="B42">
        <v>18</v>
      </c>
      <c r="C42">
        <v>30</v>
      </c>
      <c r="K42" t="s">
        <v>1037</v>
      </c>
      <c r="N42">
        <f t="shared" si="0"/>
        <v>0</v>
      </c>
      <c r="O42" t="s">
        <v>1037</v>
      </c>
    </row>
    <row r="43" spans="1:16" x14ac:dyDescent="0.25">
      <c r="A43" s="1" t="s">
        <v>1036</v>
      </c>
      <c r="B43">
        <v>19</v>
      </c>
      <c r="C43">
        <v>45</v>
      </c>
      <c r="H43" s="1"/>
      <c r="J43" s="1"/>
      <c r="K43" s="1" t="s">
        <v>1036</v>
      </c>
      <c r="L43">
        <f>115*(B43)/(SUM($B$3:B42)+SUM(B44:B118)+SUM($C$3:C42)+SUM(C44:C118))</f>
        <v>0.20762067654884075</v>
      </c>
      <c r="M43">
        <f>115*(C43)/(SUM($B$3:B42)+SUM(B44:B118)+SUM($C$3:C42)+SUM(C44:C118))</f>
        <v>0.49173318129988597</v>
      </c>
      <c r="N43">
        <f t="shared" si="0"/>
        <v>0.28411250475104521</v>
      </c>
      <c r="O43" s="1" t="s">
        <v>1036</v>
      </c>
      <c r="P43">
        <f>115*(C43-B43)/(SUM($B$3:B42)+SUM(B44:B118)+SUM($C$3:C42)+SUM(C44:C118))</f>
        <v>0.28411250475104521</v>
      </c>
    </row>
    <row r="44" spans="1:16" x14ac:dyDescent="0.25">
      <c r="A44" t="s">
        <v>1035</v>
      </c>
      <c r="B44">
        <v>14</v>
      </c>
      <c r="C44">
        <v>24</v>
      </c>
      <c r="K44" t="s">
        <v>1035</v>
      </c>
      <c r="N44">
        <f t="shared" si="0"/>
        <v>0</v>
      </c>
      <c r="O44" t="s">
        <v>1035</v>
      </c>
    </row>
    <row r="45" spans="1:16" x14ac:dyDescent="0.25">
      <c r="A45" t="s">
        <v>1034</v>
      </c>
      <c r="B45">
        <v>36</v>
      </c>
      <c r="C45">
        <v>38</v>
      </c>
      <c r="K45" t="s">
        <v>1034</v>
      </c>
      <c r="N45">
        <f t="shared" si="0"/>
        <v>0</v>
      </c>
      <c r="O45" t="s">
        <v>1034</v>
      </c>
    </row>
    <row r="46" spans="1:16" x14ac:dyDescent="0.25">
      <c r="A46" t="s">
        <v>1033</v>
      </c>
      <c r="B46">
        <v>22</v>
      </c>
      <c r="C46">
        <v>24</v>
      </c>
      <c r="K46" t="s">
        <v>1033</v>
      </c>
      <c r="N46">
        <f t="shared" si="0"/>
        <v>0</v>
      </c>
      <c r="O46" t="s">
        <v>1033</v>
      </c>
    </row>
    <row r="47" spans="1:16" x14ac:dyDescent="0.25">
      <c r="A47" s="1" t="s">
        <v>1032</v>
      </c>
      <c r="B47">
        <v>32</v>
      </c>
      <c r="C47">
        <v>52</v>
      </c>
      <c r="H47" s="1"/>
      <c r="J47" s="1"/>
      <c r="K47" s="1" t="s">
        <v>1032</v>
      </c>
      <c r="L47">
        <f>119*(B47)/(SUM($B$3:B46)+SUM(B48:B122)+SUM($C$3:C46)+SUM(C48:C122))</f>
        <v>0.35479362713127738</v>
      </c>
      <c r="M47">
        <f>119*(C47)/(SUM($B$3:B46)+SUM(B48:B122)+SUM($C$3:C46)+SUM(C48:C122))</f>
        <v>0.5765396440883257</v>
      </c>
      <c r="N47">
        <f t="shared" si="0"/>
        <v>0.22174601695704832</v>
      </c>
      <c r="O47" s="1" t="s">
        <v>1032</v>
      </c>
      <c r="P47">
        <f>119*(C47-B47)/(SUM($B$3:B46)+SUM(B48:B122)+SUM($C$3:C46)+SUM(C48:C122))</f>
        <v>0.22174601695704835</v>
      </c>
    </row>
    <row r="48" spans="1:16" x14ac:dyDescent="0.25">
      <c r="A48" s="1" t="s">
        <v>1031</v>
      </c>
      <c r="B48">
        <v>23</v>
      </c>
      <c r="C48">
        <v>41</v>
      </c>
      <c r="H48" s="1"/>
      <c r="J48" s="1"/>
      <c r="K48" s="1" t="s">
        <v>1031</v>
      </c>
      <c r="L48">
        <f>120*(B48)/(SUM($B$3:B47)+SUM(B49:B123)+SUM($C$3:C47)+SUM(C49:C123))</f>
        <v>0.25531914893617019</v>
      </c>
      <c r="M48">
        <f>120*(C48)/(SUM($B$3:B47)+SUM(B49:B123)+SUM($C$3:C47)+SUM(C49:C123))</f>
        <v>0.45513413506012951</v>
      </c>
      <c r="N48">
        <f t="shared" si="0"/>
        <v>0.19981498612395932</v>
      </c>
      <c r="O48" s="1" t="s">
        <v>1031</v>
      </c>
      <c r="P48">
        <f>120*(C48-B48)/(SUM($B$3:B47)+SUM(B49:B123)+SUM($C$3:C47)+SUM(C49:C123))</f>
        <v>0.19981498612395929</v>
      </c>
    </row>
    <row r="49" spans="1:16" x14ac:dyDescent="0.25">
      <c r="A49" s="1" t="s">
        <v>1030</v>
      </c>
      <c r="B49">
        <v>27</v>
      </c>
      <c r="C49">
        <v>61</v>
      </c>
      <c r="H49" s="1"/>
      <c r="J49" s="1"/>
      <c r="K49" s="1" t="s">
        <v>1030</v>
      </c>
      <c r="L49">
        <f>121*(B49)/(SUM($B$3:B48)+SUM(B50:B124)+SUM($C$3:C48)+SUM(C50:C124))</f>
        <v>0.30105049760412828</v>
      </c>
      <c r="M49">
        <f>121*(C49)/(SUM($B$3:B48)+SUM(B50:B124)+SUM($C$3:C48)+SUM(C50:C124))</f>
        <v>0.68015112421673429</v>
      </c>
      <c r="N49">
        <f t="shared" si="0"/>
        <v>0.37910062661260602</v>
      </c>
      <c r="O49" s="1" t="s">
        <v>1030</v>
      </c>
      <c r="P49">
        <f>121*(C49-B49)/(SUM($B$3:B48)+SUM(B50:B124)+SUM($C$3:C48)+SUM(C50:C124))</f>
        <v>0.37910062661260596</v>
      </c>
    </row>
    <row r="50" spans="1:16" x14ac:dyDescent="0.25">
      <c r="A50" s="3" t="s">
        <v>1029</v>
      </c>
      <c r="B50">
        <v>30</v>
      </c>
      <c r="C50">
        <v>71</v>
      </c>
      <c r="H50" s="1"/>
      <c r="J50" s="1"/>
      <c r="K50" s="1" t="s">
        <v>1029</v>
      </c>
      <c r="L50">
        <f>122*(B50)/(SUM($B$3:B49)+SUM(B51:B125)+SUM($C$3:C49)+SUM(C51:C125))</f>
        <v>0.33587225841974855</v>
      </c>
      <c r="M50">
        <f>122*(C50)/(SUM($B$3:B49)+SUM(B51:B125)+SUM($C$3:C49)+SUM(C51:C125))</f>
        <v>0.79489767826007163</v>
      </c>
      <c r="N50">
        <f t="shared" si="0"/>
        <v>0.45902541984032308</v>
      </c>
      <c r="O50" s="1" t="s">
        <v>1029</v>
      </c>
      <c r="P50">
        <f>122*(C50-B50)/(SUM($B$3:B49)+SUM(B51:B125)+SUM($C$3:C49)+SUM(C51:C125))</f>
        <v>0.45902541984032302</v>
      </c>
    </row>
    <row r="51" spans="1:16" x14ac:dyDescent="0.25">
      <c r="A51" t="s">
        <v>1028</v>
      </c>
      <c r="B51">
        <v>22</v>
      </c>
      <c r="C51">
        <v>28</v>
      </c>
      <c r="K51" t="s">
        <v>1028</v>
      </c>
      <c r="N51">
        <f t="shared" si="0"/>
        <v>0</v>
      </c>
      <c r="O51" t="s">
        <v>1028</v>
      </c>
    </row>
    <row r="52" spans="1:16" x14ac:dyDescent="0.25">
      <c r="A52" s="1" t="s">
        <v>1027</v>
      </c>
      <c r="B52">
        <v>47</v>
      </c>
      <c r="C52">
        <v>55</v>
      </c>
      <c r="H52" s="1"/>
      <c r="J52" s="1"/>
      <c r="K52" s="1" t="s">
        <v>1027</v>
      </c>
      <c r="L52">
        <f>124*(B52)/(SUM($B$3:B51)+SUM(B53:B127)+SUM($C$3:C51)+SUM(C53:C127))</f>
        <v>0.53218884120171672</v>
      </c>
      <c r="M52">
        <f>124*(C52)/(SUM($B$3:B51)+SUM(B53:B127)+SUM($C$3:C51)+SUM(C53:C127))</f>
        <v>0.62277417587434936</v>
      </c>
      <c r="N52">
        <f t="shared" si="0"/>
        <v>9.0585334672632634E-2</v>
      </c>
      <c r="O52" s="1" t="s">
        <v>1027</v>
      </c>
      <c r="P52">
        <f>124*(C52-B52)/(SUM($B$3:B51)+SUM(B53:B127)+SUM($C$3:C51)+SUM(C53:C127))</f>
        <v>9.0585334672632634E-2</v>
      </c>
    </row>
    <row r="53" spans="1:16" x14ac:dyDescent="0.25">
      <c r="A53" t="s">
        <v>1026</v>
      </c>
      <c r="B53">
        <v>17</v>
      </c>
      <c r="C53">
        <v>42</v>
      </c>
      <c r="K53" t="s">
        <v>1026</v>
      </c>
      <c r="N53">
        <f t="shared" si="0"/>
        <v>0</v>
      </c>
      <c r="O53" t="s">
        <v>1026</v>
      </c>
    </row>
    <row r="54" spans="1:16" x14ac:dyDescent="0.25">
      <c r="A54" t="s">
        <v>1025</v>
      </c>
      <c r="B54">
        <v>31</v>
      </c>
      <c r="C54">
        <v>48</v>
      </c>
      <c r="K54" t="s">
        <v>1025</v>
      </c>
      <c r="N54">
        <f t="shared" si="0"/>
        <v>0</v>
      </c>
      <c r="O54" t="s">
        <v>1025</v>
      </c>
    </row>
    <row r="55" spans="1:16" x14ac:dyDescent="0.25">
      <c r="A55" s="1" t="s">
        <v>1024</v>
      </c>
      <c r="B55">
        <v>28</v>
      </c>
      <c r="C55">
        <v>35</v>
      </c>
      <c r="H55" s="1"/>
      <c r="J55" s="1"/>
      <c r="K55" s="1" t="s">
        <v>1024</v>
      </c>
      <c r="L55">
        <f>127*(B55)/(SUM($B$3:B54)+SUM(B56:B130)+SUM($C$3:C54)+SUM(C56:C130))</f>
        <v>0.32024495677233428</v>
      </c>
      <c r="M55">
        <f>127*(C55)/(SUM($B$3:B54)+SUM(B56:B130)+SUM($C$3:C54)+SUM(C56:C130))</f>
        <v>0.40030619596541789</v>
      </c>
      <c r="N55">
        <f t="shared" si="0"/>
        <v>8.0061239193083611E-2</v>
      </c>
      <c r="O55" s="1" t="s">
        <v>1024</v>
      </c>
      <c r="P55">
        <f>127*(C55-B55)/(SUM($B$3:B54)+SUM(B56:B130)+SUM($C$3:C54)+SUM(C56:C130))</f>
        <v>8.0061239193083569E-2</v>
      </c>
    </row>
    <row r="56" spans="1:16" x14ac:dyDescent="0.25">
      <c r="A56" t="s">
        <v>1023</v>
      </c>
      <c r="B56">
        <v>40</v>
      </c>
      <c r="C56">
        <v>44</v>
      </c>
      <c r="K56" t="s">
        <v>1023</v>
      </c>
      <c r="N56">
        <f t="shared" si="0"/>
        <v>0</v>
      </c>
      <c r="O56" t="s">
        <v>1023</v>
      </c>
    </row>
    <row r="57" spans="1:16" x14ac:dyDescent="0.25">
      <c r="A57" t="s">
        <v>1022</v>
      </c>
      <c r="B57">
        <v>40</v>
      </c>
      <c r="C57">
        <v>44</v>
      </c>
      <c r="K57" t="s">
        <v>1022</v>
      </c>
      <c r="N57">
        <f t="shared" si="0"/>
        <v>0</v>
      </c>
      <c r="O57" t="s">
        <v>1022</v>
      </c>
    </row>
    <row r="58" spans="1:16" x14ac:dyDescent="0.25">
      <c r="A58" t="s">
        <v>1021</v>
      </c>
      <c r="B58">
        <v>22</v>
      </c>
      <c r="C58">
        <v>27</v>
      </c>
      <c r="K58" t="s">
        <v>1021</v>
      </c>
      <c r="N58">
        <f t="shared" si="0"/>
        <v>0</v>
      </c>
      <c r="O58" t="s">
        <v>1021</v>
      </c>
    </row>
    <row r="59" spans="1:16" x14ac:dyDescent="0.25">
      <c r="A59" s="1" t="s">
        <v>1020</v>
      </c>
      <c r="B59">
        <v>642</v>
      </c>
      <c r="C59">
        <v>41</v>
      </c>
      <c r="H59" s="1"/>
      <c r="J59" s="1"/>
      <c r="K59" s="1" t="s">
        <v>1020</v>
      </c>
      <c r="L59">
        <f>128*(B59)/(SUM($B$3:B58)+SUM(B60:B134)+SUM($C$3:C58)+SUM(C60:C134))</f>
        <v>7.7059264816204047</v>
      </c>
      <c r="M59">
        <f>128*(C59)/(SUM($B$3:B58)+SUM(B60:B134)+SUM($C$3:C58)+SUM(C60:C134))</f>
        <v>0.49212303075768943</v>
      </c>
      <c r="N59">
        <f t="shared" si="0"/>
        <v>-7.2138034508627156</v>
      </c>
      <c r="O59" s="1" t="s">
        <v>1020</v>
      </c>
      <c r="P59">
        <f>128*(C59-B59)/(SUM($B$3:B58)+SUM(B60:B134)+SUM($C$3:C58)+SUM(C60:C134))</f>
        <v>-7.2138034508627156</v>
      </c>
    </row>
    <row r="60" spans="1:16" x14ac:dyDescent="0.25">
      <c r="A60" t="s">
        <v>1019</v>
      </c>
      <c r="B60">
        <v>39</v>
      </c>
      <c r="C60">
        <v>27</v>
      </c>
      <c r="K60" t="s">
        <v>1019</v>
      </c>
      <c r="N60">
        <f t="shared" si="0"/>
        <v>0</v>
      </c>
      <c r="O60" t="s">
        <v>1019</v>
      </c>
    </row>
    <row r="61" spans="1:16" x14ac:dyDescent="0.25">
      <c r="A61" t="s">
        <v>1018</v>
      </c>
      <c r="B61">
        <v>18</v>
      </c>
      <c r="C61">
        <v>21</v>
      </c>
      <c r="K61" t="s">
        <v>1018</v>
      </c>
      <c r="N61">
        <f t="shared" si="0"/>
        <v>0</v>
      </c>
      <c r="O61" t="s">
        <v>1018</v>
      </c>
    </row>
    <row r="62" spans="1:16" x14ac:dyDescent="0.25">
      <c r="A62" s="1" t="s">
        <v>1017</v>
      </c>
      <c r="B62">
        <v>18</v>
      </c>
      <c r="C62">
        <v>42</v>
      </c>
      <c r="H62" s="1"/>
      <c r="J62" s="1"/>
      <c r="K62" s="1" t="s">
        <v>1017</v>
      </c>
      <c r="L62">
        <f>134*(B62)/(SUM($B$3:B61)+SUM(B63:B137)+SUM($C$3:C61)+SUM(C63:C137))</f>
        <v>0.21161607299526233</v>
      </c>
      <c r="M62">
        <f>134*(C62)/(SUM($B$3:B61)+SUM(B63:B137)+SUM($C$3:C61)+SUM(C63:C137))</f>
        <v>0.49377083698894542</v>
      </c>
      <c r="N62">
        <f t="shared" si="0"/>
        <v>0.28215476399368311</v>
      </c>
      <c r="O62" s="1" t="s">
        <v>1017</v>
      </c>
      <c r="P62">
        <f>134*(C62-B62)/(SUM($B$3:B61)+SUM(B63:B137)+SUM($C$3:C61)+SUM(C63:C137))</f>
        <v>0.28215476399368311</v>
      </c>
    </row>
    <row r="63" spans="1:16" x14ac:dyDescent="0.25">
      <c r="A63" s="1" t="s">
        <v>1016</v>
      </c>
      <c r="B63">
        <v>22</v>
      </c>
      <c r="C63">
        <v>35</v>
      </c>
      <c r="H63" s="1"/>
      <c r="J63" s="1"/>
      <c r="K63" s="1" t="s">
        <v>1016</v>
      </c>
      <c r="L63">
        <f>135*(B63)/(SUM($B$3:B62)+SUM(B64:B138)+SUM($C$3:C62)+SUM(C64:C138))</f>
        <v>0.26002451409560495</v>
      </c>
      <c r="M63">
        <f>135*(C63)/(SUM($B$3:B62)+SUM(B64:B138)+SUM($C$3:C62)+SUM(C64:C138))</f>
        <v>0.41367536333391702</v>
      </c>
      <c r="N63">
        <f t="shared" si="0"/>
        <v>0.15365084923831207</v>
      </c>
      <c r="O63" s="1" t="s">
        <v>1016</v>
      </c>
      <c r="P63">
        <f>135*(C63-B63)/(SUM($B$3:B62)+SUM(B64:B138)+SUM($C$3:C62)+SUM(C64:C138))</f>
        <v>0.15365084923831204</v>
      </c>
    </row>
    <row r="64" spans="1:16" x14ac:dyDescent="0.25">
      <c r="A64" t="s">
        <v>1015</v>
      </c>
      <c r="B64">
        <v>27</v>
      </c>
      <c r="C64">
        <v>35</v>
      </c>
      <c r="K64" t="s">
        <v>1015</v>
      </c>
      <c r="N64">
        <f t="shared" si="0"/>
        <v>0</v>
      </c>
      <c r="O64" t="s">
        <v>1015</v>
      </c>
    </row>
    <row r="65" spans="1:16" x14ac:dyDescent="0.25">
      <c r="A65" t="s">
        <v>1014</v>
      </c>
      <c r="B65">
        <v>15</v>
      </c>
      <c r="C65">
        <v>19</v>
      </c>
      <c r="K65" t="s">
        <v>1014</v>
      </c>
      <c r="N65">
        <f t="shared" si="0"/>
        <v>0</v>
      </c>
      <c r="O65" t="s">
        <v>1014</v>
      </c>
    </row>
    <row r="66" spans="1:16" x14ac:dyDescent="0.25">
      <c r="A66" t="s">
        <v>1013</v>
      </c>
      <c r="B66">
        <v>8</v>
      </c>
      <c r="C66">
        <v>17</v>
      </c>
      <c r="K66" t="s">
        <v>1013</v>
      </c>
      <c r="N66">
        <f t="shared" si="0"/>
        <v>0</v>
      </c>
      <c r="O66" t="s">
        <v>1013</v>
      </c>
    </row>
    <row r="67" spans="1:16" x14ac:dyDescent="0.25">
      <c r="A67" s="1" t="s">
        <v>1012</v>
      </c>
      <c r="B67">
        <v>15</v>
      </c>
      <c r="C67">
        <v>21</v>
      </c>
      <c r="H67" s="1"/>
      <c r="J67" s="1"/>
      <c r="K67" s="1" t="s">
        <v>1012</v>
      </c>
      <c r="L67">
        <f>139*(B67)/(SUM($B$3:B66)+SUM(B68:B142)+SUM($C$3:C66)+SUM(C68:C142))</f>
        <v>0.17946290239283869</v>
      </c>
      <c r="M67">
        <f>139*(C67)/(SUM($B$3:B66)+SUM(B68:B142)+SUM($C$3:C66)+SUM(C68:C142))</f>
        <v>0.25124806334997418</v>
      </c>
      <c r="N67">
        <f t="shared" si="0"/>
        <v>7.1785160957135496E-2</v>
      </c>
      <c r="O67" s="1" t="s">
        <v>1012</v>
      </c>
      <c r="P67">
        <f>139*(C67-B67)/(SUM($B$3:B66)+SUM(B68:B142)+SUM($C$3:C66)+SUM(C68:C142))</f>
        <v>7.1785160957135483E-2</v>
      </c>
    </row>
    <row r="68" spans="1:16" x14ac:dyDescent="0.25">
      <c r="A68" s="1" t="s">
        <v>1011</v>
      </c>
      <c r="B68">
        <v>39</v>
      </c>
      <c r="C68">
        <v>66</v>
      </c>
      <c r="H68" s="1"/>
      <c r="J68" s="1"/>
      <c r="K68" s="1" t="s">
        <v>1011</v>
      </c>
      <c r="L68">
        <f>140*(B68)/(SUM($B$3:B67)+SUM(B69:B143)+SUM($C$3:C67)+SUM(C69:C143))</f>
        <v>0.47068965517241379</v>
      </c>
      <c r="M68">
        <f>140*(C68)/(SUM($B$3:B67)+SUM(B69:B143)+SUM($C$3:C67)+SUM(C69:C143))</f>
        <v>0.79655172413793107</v>
      </c>
      <c r="N68">
        <f t="shared" si="0"/>
        <v>0.32586206896551728</v>
      </c>
      <c r="O68" s="1" t="s">
        <v>1011</v>
      </c>
      <c r="P68">
        <f>140*(C68-B68)/(SUM($B$3:B67)+SUM(B69:B143)+SUM($C$3:C67)+SUM(C69:C143))</f>
        <v>0.32586206896551723</v>
      </c>
    </row>
    <row r="69" spans="1:16" x14ac:dyDescent="0.25">
      <c r="A69" t="s">
        <v>1010</v>
      </c>
      <c r="B69">
        <v>19</v>
      </c>
      <c r="C69">
        <v>31</v>
      </c>
      <c r="K69" t="s">
        <v>1010</v>
      </c>
      <c r="N69">
        <f t="shared" si="0"/>
        <v>0</v>
      </c>
      <c r="O69" t="s">
        <v>1010</v>
      </c>
    </row>
    <row r="70" spans="1:16" x14ac:dyDescent="0.25">
      <c r="A70" s="1" t="s">
        <v>1009</v>
      </c>
      <c r="B70">
        <v>22</v>
      </c>
      <c r="C70">
        <v>34</v>
      </c>
      <c r="H70" s="1"/>
      <c r="J70" s="1"/>
      <c r="K70" s="1" t="s">
        <v>1009</v>
      </c>
      <c r="L70">
        <f>142*(B70)/(SUM($B$3:B69)+SUM(B71:B145)+SUM($C$3:C69)+SUM(C71:C145))</f>
        <v>0.26621218576906691</v>
      </c>
      <c r="M70">
        <f>142*(C70)/(SUM($B$3:B69)+SUM(B71:B145)+SUM($C$3:C69)+SUM(C71:C145))</f>
        <v>0.4114188325521943</v>
      </c>
      <c r="N70">
        <f t="shared" si="0"/>
        <v>0.14520664678312739</v>
      </c>
      <c r="O70" s="1" t="s">
        <v>1009</v>
      </c>
      <c r="P70">
        <f>142*(C70-B70)/(SUM($B$3:B69)+SUM(B71:B145)+SUM($C$3:C69)+SUM(C71:C145))</f>
        <v>0.14520664678312739</v>
      </c>
    </row>
    <row r="71" spans="1:16" x14ac:dyDescent="0.25">
      <c r="A71" s="1" t="s">
        <v>1008</v>
      </c>
      <c r="B71">
        <v>36</v>
      </c>
      <c r="C71">
        <v>20</v>
      </c>
      <c r="H71" s="1"/>
      <c r="J71" s="1"/>
      <c r="K71" s="1" t="s">
        <v>1008</v>
      </c>
      <c r="L71">
        <f>143*(B71)/(SUM($B$3:B70)+SUM(B72:B146)+SUM($C$3:C70)+SUM(C72:C146))</f>
        <v>0.43686354378818737</v>
      </c>
      <c r="M71">
        <f>143*(C71)/(SUM($B$3:B70)+SUM(B72:B146)+SUM($C$3:C70)+SUM(C72:C146))</f>
        <v>0.24270196877121522</v>
      </c>
      <c r="N71">
        <f t="shared" ref="N71:N134" si="1">M71-L71</f>
        <v>-0.19416157501697215</v>
      </c>
      <c r="O71" s="1" t="s">
        <v>1008</v>
      </c>
      <c r="P71">
        <f>143*(C71-B71)/(SUM($B$3:B70)+SUM(B72:B146)+SUM($C$3:C70)+SUM(C72:C146))</f>
        <v>-0.19416157501697218</v>
      </c>
    </row>
    <row r="72" spans="1:16" x14ac:dyDescent="0.25">
      <c r="A72" t="s">
        <v>1007</v>
      </c>
      <c r="B72">
        <v>27</v>
      </c>
      <c r="C72">
        <v>29</v>
      </c>
      <c r="K72" t="s">
        <v>1007</v>
      </c>
      <c r="N72">
        <f t="shared" si="1"/>
        <v>0</v>
      </c>
      <c r="O72" t="s">
        <v>1007</v>
      </c>
    </row>
    <row r="73" spans="1:16" x14ac:dyDescent="0.25">
      <c r="A73" t="s">
        <v>1006</v>
      </c>
      <c r="B73">
        <v>46</v>
      </c>
      <c r="C73">
        <v>36</v>
      </c>
      <c r="K73" t="s">
        <v>1006</v>
      </c>
      <c r="N73">
        <f t="shared" si="1"/>
        <v>0</v>
      </c>
      <c r="O73" t="s">
        <v>1006</v>
      </c>
    </row>
    <row r="74" spans="1:16" x14ac:dyDescent="0.25">
      <c r="A74" t="s">
        <v>1005</v>
      </c>
      <c r="B74">
        <v>26</v>
      </c>
      <c r="C74">
        <v>26</v>
      </c>
      <c r="K74" t="s">
        <v>1005</v>
      </c>
      <c r="N74">
        <f t="shared" si="1"/>
        <v>0</v>
      </c>
      <c r="O74" t="s">
        <v>1005</v>
      </c>
    </row>
    <row r="75" spans="1:16" x14ac:dyDescent="0.25">
      <c r="A75" t="s">
        <v>1004</v>
      </c>
      <c r="B75">
        <v>27</v>
      </c>
      <c r="C75">
        <v>32</v>
      </c>
      <c r="K75" t="s">
        <v>1004</v>
      </c>
      <c r="N75">
        <f t="shared" si="1"/>
        <v>0</v>
      </c>
      <c r="O75" t="s">
        <v>1004</v>
      </c>
    </row>
    <row r="76" spans="1:16" x14ac:dyDescent="0.25">
      <c r="A76" t="s">
        <v>1003</v>
      </c>
      <c r="B76">
        <v>17</v>
      </c>
      <c r="C76">
        <v>13</v>
      </c>
      <c r="K76" t="s">
        <v>1003</v>
      </c>
      <c r="N76">
        <f t="shared" si="1"/>
        <v>0</v>
      </c>
      <c r="O76" t="s">
        <v>1003</v>
      </c>
    </row>
    <row r="77" spans="1:16" x14ac:dyDescent="0.25">
      <c r="A77" s="1" t="s">
        <v>1002</v>
      </c>
      <c r="B77">
        <v>19</v>
      </c>
      <c r="C77">
        <v>28</v>
      </c>
      <c r="H77" s="1"/>
      <c r="J77" s="1"/>
      <c r="K77" s="1" t="s">
        <v>1002</v>
      </c>
      <c r="L77">
        <f>149*(B77)/(SUM($B$3:B76)+SUM(B78:B152)+SUM($C$3:C76)+SUM(C78:C152))</f>
        <v>0.23638944555778224</v>
      </c>
      <c r="M77">
        <f>149*(C77)/(SUM($B$3:B76)+SUM(B78:B152)+SUM($C$3:C76)+SUM(C78:C152))</f>
        <v>0.34836339345357381</v>
      </c>
      <c r="N77">
        <f t="shared" si="1"/>
        <v>0.11197394789579157</v>
      </c>
      <c r="O77" s="1" t="s">
        <v>1002</v>
      </c>
      <c r="P77">
        <f>149*(C77-B77)/(SUM($B$3:B76)+SUM(B78:B152)+SUM($C$3:C76)+SUM(C78:C152))</f>
        <v>0.11197394789579158</v>
      </c>
    </row>
    <row r="78" spans="1:16" x14ac:dyDescent="0.25">
      <c r="A78" s="1" t="s">
        <v>1001</v>
      </c>
      <c r="B78">
        <v>34</v>
      </c>
      <c r="C78">
        <v>41</v>
      </c>
      <c r="H78" s="1"/>
      <c r="J78" s="1"/>
      <c r="K78" s="1" t="s">
        <v>1001</v>
      </c>
      <c r="L78">
        <f>150*(B78)/(SUM($B$3:B77)+SUM(B79:B153)+SUM($C$3:C77)+SUM(C79:C153))</f>
        <v>0.42556742323097463</v>
      </c>
      <c r="M78">
        <f>150*(C78)/(SUM($B$3:B77)+SUM(B79:B153)+SUM($C$3:C77)+SUM(C79:C153))</f>
        <v>0.51318424566088117</v>
      </c>
      <c r="N78">
        <f t="shared" si="1"/>
        <v>8.7616822429906538E-2</v>
      </c>
      <c r="O78" s="1" t="s">
        <v>1001</v>
      </c>
      <c r="P78">
        <f>150*(C78-B78)/(SUM($B$3:B77)+SUM(B79:B153)+SUM($C$3:C77)+SUM(C79:C153))</f>
        <v>8.7616822429906538E-2</v>
      </c>
    </row>
    <row r="79" spans="1:16" x14ac:dyDescent="0.25">
      <c r="A79" t="s">
        <v>1000</v>
      </c>
      <c r="B79">
        <v>26</v>
      </c>
      <c r="C79">
        <v>32</v>
      </c>
      <c r="K79" t="s">
        <v>1000</v>
      </c>
      <c r="N79">
        <f t="shared" si="1"/>
        <v>0</v>
      </c>
      <c r="O79" t="s">
        <v>1000</v>
      </c>
    </row>
    <row r="80" spans="1:16" x14ac:dyDescent="0.25">
      <c r="A80" s="1" t="s">
        <v>999</v>
      </c>
      <c r="B80">
        <v>13</v>
      </c>
      <c r="C80">
        <v>17</v>
      </c>
      <c r="H80" s="1"/>
      <c r="J80" s="1"/>
      <c r="K80" s="1" t="s">
        <v>999</v>
      </c>
      <c r="L80">
        <f>150*(B80)/(SUM(B5:B79)+SUM(B81:B155)+SUM(C5:C79)+SUM(C81:C155))</f>
        <v>0.16255418472824273</v>
      </c>
      <c r="M80">
        <f>150*(C80)/(SUM(B5:B79)+SUM(B81:B155)+SUM(C5:C79)+SUM(C81:C155))</f>
        <v>0.21257085695231745</v>
      </c>
      <c r="N80">
        <f t="shared" si="1"/>
        <v>5.0016672224074715E-2</v>
      </c>
      <c r="O80" s="1" t="s">
        <v>999</v>
      </c>
      <c r="P80">
        <f>150*(C80-B80)/(SUM(B5:B79)+SUM(B81:B155)+SUM(C5:C79)+SUM(C81:C155))</f>
        <v>5.0016672224074694E-2</v>
      </c>
    </row>
    <row r="81" spans="1:16" x14ac:dyDescent="0.25">
      <c r="A81" t="s">
        <v>998</v>
      </c>
      <c r="B81">
        <v>15</v>
      </c>
      <c r="C81">
        <v>15</v>
      </c>
      <c r="K81" t="s">
        <v>998</v>
      </c>
      <c r="N81">
        <f t="shared" si="1"/>
        <v>0</v>
      </c>
      <c r="O81" t="s">
        <v>998</v>
      </c>
    </row>
    <row r="82" spans="1:16" x14ac:dyDescent="0.25">
      <c r="A82" t="s">
        <v>997</v>
      </c>
      <c r="B82">
        <v>16</v>
      </c>
      <c r="C82">
        <v>16</v>
      </c>
      <c r="K82" t="s">
        <v>997</v>
      </c>
      <c r="N82">
        <f t="shared" si="1"/>
        <v>0</v>
      </c>
      <c r="O82" t="s">
        <v>997</v>
      </c>
    </row>
    <row r="83" spans="1:16" x14ac:dyDescent="0.25">
      <c r="A83" s="1" t="s">
        <v>996</v>
      </c>
      <c r="B83">
        <v>26</v>
      </c>
      <c r="C83">
        <v>31</v>
      </c>
      <c r="H83" s="1"/>
      <c r="J83" s="1"/>
      <c r="K83" s="1" t="s">
        <v>996</v>
      </c>
      <c r="L83">
        <f>150*(B83)/(SUM(B8:B82)+SUM(B84:B158)+SUM(C8:C82)+SUM(C84:C158))</f>
        <v>0.32330266102959465</v>
      </c>
      <c r="M83">
        <f>150*(C83)/(SUM(B8:B82)+SUM(B84:B158)+SUM(C8:C82)+SUM(C84:C158))</f>
        <v>0.38547624968913208</v>
      </c>
      <c r="N83">
        <f t="shared" si="1"/>
        <v>6.2173588659537427E-2</v>
      </c>
      <c r="O83" s="1" t="s">
        <v>996</v>
      </c>
      <c r="P83">
        <f>150*(C83-B83)/(SUM(B8:B82)+SUM(B84:B158)+SUM(C8:C82)+SUM(C84:C158))</f>
        <v>6.2173588659537427E-2</v>
      </c>
    </row>
    <row r="84" spans="1:16" x14ac:dyDescent="0.25">
      <c r="A84" s="1" t="s">
        <v>995</v>
      </c>
      <c r="B84">
        <v>17</v>
      </c>
      <c r="C84">
        <v>33</v>
      </c>
      <c r="H84" s="1"/>
      <c r="J84" s="1"/>
      <c r="K84" s="1" t="s">
        <v>995</v>
      </c>
      <c r="L84">
        <f>150*(B84)/(SUM(B9:B83)+SUM(B85:B159)+SUM(C9:C83)+SUM(C85:C159))</f>
        <v>0.21050024764735017</v>
      </c>
      <c r="M84">
        <f>150*(C84)/(SUM(B9:B83)+SUM(B85:B159)+SUM(C9:C83)+SUM(C85:C159))</f>
        <v>0.40861812778603268</v>
      </c>
      <c r="N84">
        <f t="shared" si="1"/>
        <v>0.19811788013868251</v>
      </c>
      <c r="O84" s="1" t="s">
        <v>995</v>
      </c>
      <c r="P84">
        <f>150*(C84-B84)/(SUM(B9:B83)+SUM(B85:B159)+SUM(C9:C83)+SUM(C85:C159))</f>
        <v>0.19811788013868251</v>
      </c>
    </row>
    <row r="85" spans="1:16" x14ac:dyDescent="0.25">
      <c r="A85" s="1" t="s">
        <v>994</v>
      </c>
      <c r="B85">
        <v>16</v>
      </c>
      <c r="C85">
        <v>46</v>
      </c>
      <c r="H85" s="1"/>
      <c r="J85" s="1"/>
      <c r="K85" s="1" t="s">
        <v>994</v>
      </c>
      <c r="L85">
        <f>150*(B85)/(SUM(B10:B84)+SUM(B86:B160)+SUM(C10:C84)+SUM(C86:C160))</f>
        <v>0.19662461084712438</v>
      </c>
      <c r="M85">
        <f>150*(C85)/(SUM(B10:B84)+SUM(B86:B160)+SUM(C10:C84)+SUM(C86:C160))</f>
        <v>0.56529575618548256</v>
      </c>
      <c r="N85">
        <f t="shared" si="1"/>
        <v>0.36867114533835821</v>
      </c>
      <c r="O85" s="1" t="s">
        <v>994</v>
      </c>
      <c r="P85">
        <f>150*(C85-B85)/(SUM(B10:B84)+SUM(B86:B160)+SUM(C10:C84)+SUM(C86:C160))</f>
        <v>0.36867114533835821</v>
      </c>
    </row>
    <row r="86" spans="1:16" x14ac:dyDescent="0.25">
      <c r="A86" s="1" t="s">
        <v>993</v>
      </c>
      <c r="B86">
        <v>15</v>
      </c>
      <c r="C86">
        <v>24</v>
      </c>
      <c r="H86" s="1"/>
      <c r="J86" s="1"/>
      <c r="K86" s="1" t="s">
        <v>993</v>
      </c>
      <c r="L86">
        <f>150*(B86)/(SUM(B11:B85)+SUM(B87:B161)+SUM(C11:C85)+SUM(C87:C161))</f>
        <v>0.1821272462360369</v>
      </c>
      <c r="M86">
        <f>150*(C86)/(SUM(B11:B85)+SUM(B87:B161)+SUM(C11:C85)+SUM(C87:C161))</f>
        <v>0.29140359397765908</v>
      </c>
      <c r="N86">
        <f t="shared" si="1"/>
        <v>0.10927634774162218</v>
      </c>
      <c r="O86" s="1" t="s">
        <v>993</v>
      </c>
      <c r="P86">
        <f>150*(C86-B86)/(SUM(B11:B85)+SUM(B87:B161)+SUM(C11:C85)+SUM(C87:C161))</f>
        <v>0.10927634774162215</v>
      </c>
    </row>
    <row r="87" spans="1:16" x14ac:dyDescent="0.25">
      <c r="A87" t="s">
        <v>992</v>
      </c>
      <c r="B87">
        <v>16</v>
      </c>
      <c r="C87">
        <v>24</v>
      </c>
      <c r="K87" t="s">
        <v>992</v>
      </c>
      <c r="N87">
        <f t="shared" si="1"/>
        <v>0</v>
      </c>
      <c r="O87" t="s">
        <v>992</v>
      </c>
    </row>
    <row r="88" spans="1:16" x14ac:dyDescent="0.25">
      <c r="A88" t="s">
        <v>991</v>
      </c>
      <c r="B88">
        <v>29</v>
      </c>
      <c r="C88">
        <v>26</v>
      </c>
      <c r="K88" t="s">
        <v>991</v>
      </c>
      <c r="N88">
        <f t="shared" si="1"/>
        <v>0</v>
      </c>
      <c r="O88" t="s">
        <v>991</v>
      </c>
    </row>
    <row r="89" spans="1:16" x14ac:dyDescent="0.25">
      <c r="A89" s="1" t="s">
        <v>990</v>
      </c>
      <c r="B89">
        <v>15</v>
      </c>
      <c r="C89">
        <v>31</v>
      </c>
      <c r="H89" s="1"/>
      <c r="J89" s="1"/>
      <c r="K89" s="1" t="s">
        <v>990</v>
      </c>
      <c r="L89">
        <f>150*(B89)/(SUM(B14:B88)+SUM(B90:B164)+SUM(C14:C88)+SUM(C90:C164))</f>
        <v>0.18187697033384528</v>
      </c>
      <c r="M89">
        <f>150*(C89)/(SUM(B14:B88)+SUM(B90:B164)+SUM(C14:C88)+SUM(C90:C164))</f>
        <v>0.37587907202328025</v>
      </c>
      <c r="N89">
        <f t="shared" si="1"/>
        <v>0.19400210168943496</v>
      </c>
      <c r="O89" s="1" t="s">
        <v>990</v>
      </c>
      <c r="P89">
        <f>150*(C89-B89)/(SUM(B14:B88)+SUM(B90:B164)+SUM(C14:C88)+SUM(C90:C164))</f>
        <v>0.19400210168943496</v>
      </c>
    </row>
    <row r="90" spans="1:16" x14ac:dyDescent="0.25">
      <c r="A90" s="1" t="s">
        <v>989</v>
      </c>
      <c r="B90">
        <v>25</v>
      </c>
      <c r="C90">
        <v>45</v>
      </c>
      <c r="H90" s="1"/>
      <c r="J90" s="1"/>
      <c r="K90" s="1" t="s">
        <v>989</v>
      </c>
      <c r="L90">
        <f>150*(B90)/(SUM(B15:B89)+SUM(B91:B165)+SUM(C15:C89)+SUM(C91:C165))</f>
        <v>0.30339805825242716</v>
      </c>
      <c r="M90">
        <f>150*(C90)/(SUM(B15:B89)+SUM(B91:B165)+SUM(C15:C89)+SUM(C91:C165))</f>
        <v>0.54611650485436891</v>
      </c>
      <c r="N90">
        <f t="shared" si="1"/>
        <v>0.24271844660194175</v>
      </c>
      <c r="O90" s="1" t="s">
        <v>989</v>
      </c>
      <c r="P90">
        <f>150*(C90-B90)/(SUM(B15:B89)+SUM(B91:B165)+SUM(C15:C89)+SUM(C91:C165))</f>
        <v>0.24271844660194175</v>
      </c>
    </row>
    <row r="91" spans="1:16" x14ac:dyDescent="0.25">
      <c r="A91" t="s">
        <v>988</v>
      </c>
      <c r="B91">
        <v>26</v>
      </c>
      <c r="C91">
        <v>30</v>
      </c>
      <c r="K91" t="s">
        <v>988</v>
      </c>
      <c r="N91">
        <f t="shared" si="1"/>
        <v>0</v>
      </c>
      <c r="O91" t="s">
        <v>988</v>
      </c>
    </row>
    <row r="92" spans="1:16" x14ac:dyDescent="0.25">
      <c r="A92" t="s">
        <v>987</v>
      </c>
      <c r="B92">
        <v>16</v>
      </c>
      <c r="C92">
        <v>11</v>
      </c>
      <c r="K92" t="s">
        <v>987</v>
      </c>
      <c r="N92">
        <f t="shared" si="1"/>
        <v>0</v>
      </c>
      <c r="O92" t="s">
        <v>987</v>
      </c>
    </row>
    <row r="93" spans="1:16" x14ac:dyDescent="0.25">
      <c r="A93" s="1" t="s">
        <v>986</v>
      </c>
      <c r="B93">
        <v>18</v>
      </c>
      <c r="C93">
        <v>47</v>
      </c>
      <c r="H93" s="1"/>
      <c r="J93" s="1"/>
      <c r="K93" s="1" t="s">
        <v>986</v>
      </c>
      <c r="L93">
        <f>150*(B93)/(SUM(B18:B92)+SUM(B94:B168)+SUM(C18:C92)+SUM(C94:C168))</f>
        <v>0.21853500607041684</v>
      </c>
      <c r="M93">
        <f>150*(C93)/(SUM(B18:B92)+SUM(B94:B168)+SUM(C18:C92)+SUM(C94:C168))</f>
        <v>0.57061918251719956</v>
      </c>
      <c r="N93">
        <f t="shared" si="1"/>
        <v>0.35208417644678269</v>
      </c>
      <c r="O93" s="1" t="s">
        <v>986</v>
      </c>
      <c r="P93">
        <f>150*(C93-B93)/(SUM(B18:B92)+SUM(B94:B168)+SUM(C18:C92)+SUM(C94:C168))</f>
        <v>0.35208417644678269</v>
      </c>
    </row>
    <row r="94" spans="1:16" x14ac:dyDescent="0.25">
      <c r="A94" t="s">
        <v>985</v>
      </c>
      <c r="B94">
        <v>28</v>
      </c>
      <c r="C94">
        <v>47</v>
      </c>
      <c r="K94" t="s">
        <v>985</v>
      </c>
      <c r="N94">
        <f t="shared" si="1"/>
        <v>0</v>
      </c>
      <c r="O94" t="s">
        <v>985</v>
      </c>
    </row>
    <row r="95" spans="1:16" x14ac:dyDescent="0.25">
      <c r="A95" t="s">
        <v>984</v>
      </c>
      <c r="B95">
        <v>15</v>
      </c>
      <c r="C95">
        <v>37</v>
      </c>
      <c r="K95" t="s">
        <v>984</v>
      </c>
      <c r="N95">
        <f t="shared" si="1"/>
        <v>0</v>
      </c>
      <c r="O95" t="s">
        <v>984</v>
      </c>
    </row>
    <row r="96" spans="1:16" x14ac:dyDescent="0.25">
      <c r="A96" t="s">
        <v>983</v>
      </c>
      <c r="B96">
        <v>11</v>
      </c>
      <c r="C96">
        <v>19</v>
      </c>
      <c r="K96" t="s">
        <v>983</v>
      </c>
      <c r="N96">
        <f t="shared" si="1"/>
        <v>0</v>
      </c>
      <c r="O96" t="s">
        <v>983</v>
      </c>
    </row>
    <row r="97" spans="1:16" x14ac:dyDescent="0.25">
      <c r="A97" t="s">
        <v>982</v>
      </c>
      <c r="B97">
        <v>20</v>
      </c>
      <c r="C97">
        <v>22</v>
      </c>
      <c r="K97" t="s">
        <v>982</v>
      </c>
      <c r="N97">
        <f t="shared" si="1"/>
        <v>0</v>
      </c>
      <c r="O97" t="s">
        <v>982</v>
      </c>
    </row>
    <row r="98" spans="1:16" x14ac:dyDescent="0.25">
      <c r="A98" t="s">
        <v>981</v>
      </c>
      <c r="B98">
        <v>55</v>
      </c>
      <c r="C98">
        <v>36</v>
      </c>
      <c r="K98" t="s">
        <v>981</v>
      </c>
      <c r="N98">
        <f t="shared" si="1"/>
        <v>0</v>
      </c>
      <c r="O98" t="s">
        <v>981</v>
      </c>
    </row>
    <row r="99" spans="1:16" x14ac:dyDescent="0.25">
      <c r="A99" t="s">
        <v>980</v>
      </c>
      <c r="B99">
        <v>7</v>
      </c>
      <c r="C99">
        <v>21</v>
      </c>
      <c r="K99" t="s">
        <v>980</v>
      </c>
      <c r="N99">
        <f t="shared" si="1"/>
        <v>0</v>
      </c>
      <c r="O99" t="s">
        <v>980</v>
      </c>
    </row>
    <row r="100" spans="1:16" x14ac:dyDescent="0.25">
      <c r="A100" t="s">
        <v>979</v>
      </c>
      <c r="B100">
        <v>15</v>
      </c>
      <c r="C100">
        <v>23</v>
      </c>
      <c r="K100" t="s">
        <v>979</v>
      </c>
      <c r="N100">
        <f t="shared" si="1"/>
        <v>0</v>
      </c>
      <c r="O100" t="s">
        <v>979</v>
      </c>
    </row>
    <row r="101" spans="1:16" x14ac:dyDescent="0.25">
      <c r="A101" t="s">
        <v>978</v>
      </c>
      <c r="B101">
        <v>11</v>
      </c>
      <c r="C101">
        <v>25</v>
      </c>
      <c r="K101" t="s">
        <v>978</v>
      </c>
      <c r="N101">
        <f t="shared" si="1"/>
        <v>0</v>
      </c>
      <c r="O101" t="s">
        <v>978</v>
      </c>
    </row>
    <row r="102" spans="1:16" x14ac:dyDescent="0.25">
      <c r="A102" s="1" t="s">
        <v>977</v>
      </c>
      <c r="B102">
        <v>15</v>
      </c>
      <c r="C102">
        <v>56</v>
      </c>
      <c r="H102" s="1"/>
      <c r="J102" s="1"/>
      <c r="K102" s="1" t="s">
        <v>977</v>
      </c>
      <c r="L102">
        <f>150*(B102)/(SUM(B27:B101)+SUM(B103:B177)+SUM(C27:C101)+SUM(C103:C177))</f>
        <v>0.18478975032851511</v>
      </c>
      <c r="M102">
        <f>150*(C102)/(SUM(B27:B101)+SUM(B103:B177)+SUM(C27:C101)+SUM(C103:C177))</f>
        <v>0.68988173455978974</v>
      </c>
      <c r="N102">
        <f t="shared" si="1"/>
        <v>0.50509198423127466</v>
      </c>
      <c r="O102" s="1" t="s">
        <v>977</v>
      </c>
      <c r="P102">
        <f>150*(C102-B102)/(SUM(B27:B101)+SUM(B103:B177)+SUM(C27:C101)+SUM(C103:C177))</f>
        <v>0.50509198423127466</v>
      </c>
    </row>
    <row r="103" spans="1:16" x14ac:dyDescent="0.25">
      <c r="A103" s="1" t="s">
        <v>976</v>
      </c>
      <c r="B103">
        <v>16</v>
      </c>
      <c r="C103">
        <v>28</v>
      </c>
      <c r="H103" s="1"/>
      <c r="J103" s="1"/>
      <c r="K103" s="1" t="s">
        <v>976</v>
      </c>
      <c r="L103">
        <f>150*(B103)/(SUM(B28:B102)+SUM(B104:B178)+SUM(C28:C102)+SUM(C104:C178))</f>
        <v>0.19819968618383021</v>
      </c>
      <c r="M103">
        <f>150*(C103)/(SUM(B28:B102)+SUM(B104:B178)+SUM(C28:C102)+SUM(C104:C178))</f>
        <v>0.34684945082170288</v>
      </c>
      <c r="N103">
        <f t="shared" si="1"/>
        <v>0.14864976463787266</v>
      </c>
      <c r="O103" s="1" t="s">
        <v>976</v>
      </c>
      <c r="P103">
        <f>150*(C103-B103)/(SUM(B28:B102)+SUM(B104:B178)+SUM(C28:C102)+SUM(C104:C178))</f>
        <v>0.14864976463787266</v>
      </c>
    </row>
    <row r="104" spans="1:16" x14ac:dyDescent="0.25">
      <c r="A104" t="s">
        <v>975</v>
      </c>
      <c r="B104">
        <v>14</v>
      </c>
      <c r="C104">
        <v>19</v>
      </c>
      <c r="K104" t="s">
        <v>975</v>
      </c>
      <c r="N104">
        <f t="shared" si="1"/>
        <v>0</v>
      </c>
      <c r="O104" t="s">
        <v>975</v>
      </c>
    </row>
    <row r="105" spans="1:16" x14ac:dyDescent="0.25">
      <c r="A105" s="1" t="s">
        <v>974</v>
      </c>
      <c r="B105">
        <v>28</v>
      </c>
      <c r="C105">
        <v>33</v>
      </c>
      <c r="H105" s="1"/>
      <c r="J105" s="1"/>
      <c r="K105" s="1" t="s">
        <v>974</v>
      </c>
      <c r="L105">
        <f>150*(B105)/(SUM(B30:B104)+SUM(B106:B180)+SUM(C30:C104)+SUM(C106:C180))</f>
        <v>0.34831647039310004</v>
      </c>
      <c r="M105">
        <f>150*(C105)/(SUM(B30:B104)+SUM(B106:B180)+SUM(C30:C104)+SUM(C106:C180))</f>
        <v>0.41051584010615361</v>
      </c>
      <c r="N105">
        <f t="shared" si="1"/>
        <v>6.2199369713053565E-2</v>
      </c>
      <c r="O105" s="1" t="s">
        <v>974</v>
      </c>
      <c r="P105">
        <f>150*(C105-B105)/(SUM(B30:B104)+SUM(B106:B180)+SUM(C30:C104)+SUM(C106:C180))</f>
        <v>6.2199369713053572E-2</v>
      </c>
    </row>
    <row r="106" spans="1:16" x14ac:dyDescent="0.25">
      <c r="A106" t="s">
        <v>973</v>
      </c>
      <c r="B106">
        <v>29</v>
      </c>
      <c r="C106">
        <v>22</v>
      </c>
      <c r="K106" t="s">
        <v>973</v>
      </c>
      <c r="N106">
        <f t="shared" si="1"/>
        <v>0</v>
      </c>
      <c r="O106" t="s">
        <v>973</v>
      </c>
    </row>
    <row r="107" spans="1:16" x14ac:dyDescent="0.25">
      <c r="A107" t="s">
        <v>972</v>
      </c>
      <c r="B107">
        <v>21</v>
      </c>
      <c r="C107">
        <v>12</v>
      </c>
      <c r="K107" t="s">
        <v>972</v>
      </c>
      <c r="N107">
        <f t="shared" si="1"/>
        <v>0</v>
      </c>
      <c r="O107" t="s">
        <v>972</v>
      </c>
    </row>
    <row r="108" spans="1:16" x14ac:dyDescent="0.25">
      <c r="A108" t="s">
        <v>971</v>
      </c>
      <c r="B108">
        <v>15</v>
      </c>
      <c r="C108">
        <v>8</v>
      </c>
      <c r="K108" t="s">
        <v>971</v>
      </c>
      <c r="N108">
        <f t="shared" si="1"/>
        <v>0</v>
      </c>
      <c r="O108" t="s">
        <v>971</v>
      </c>
    </row>
    <row r="109" spans="1:16" x14ac:dyDescent="0.25">
      <c r="A109" s="1" t="s">
        <v>970</v>
      </c>
      <c r="B109">
        <v>16</v>
      </c>
      <c r="C109">
        <v>16</v>
      </c>
      <c r="H109" s="1"/>
      <c r="J109" s="1"/>
      <c r="K109" s="1" t="s">
        <v>970</v>
      </c>
      <c r="L109">
        <f>150*(B109)/(SUM(B34:B108)+SUM(B110:B184)+SUM(C34:C108)+SUM(C110:C184))</f>
        <v>0.20066889632107024</v>
      </c>
      <c r="M109">
        <f>150*(C109)/(SUM(B34:B108)+SUM(B110:B184)+SUM(C34:C108)+SUM(C110:C184))</f>
        <v>0.20066889632107024</v>
      </c>
      <c r="N109">
        <f t="shared" si="1"/>
        <v>0</v>
      </c>
      <c r="O109" s="1" t="s">
        <v>970</v>
      </c>
      <c r="P109">
        <f>150*(C109-B109)/(SUM(B34:B108)+SUM(B110:B184)+SUM(C34:C108)+SUM(C110:C184))</f>
        <v>0</v>
      </c>
    </row>
    <row r="110" spans="1:16" x14ac:dyDescent="0.25">
      <c r="A110" s="1" t="s">
        <v>969</v>
      </c>
      <c r="B110">
        <v>15</v>
      </c>
      <c r="C110">
        <v>11</v>
      </c>
      <c r="H110" s="1"/>
      <c r="J110" s="1"/>
      <c r="K110" s="1" t="s">
        <v>969</v>
      </c>
      <c r="L110">
        <f>150*(B110)/(SUM(B35:B109)+SUM(B111:B185)+SUM(C35:C109)+SUM(C111:C185))</f>
        <v>0.1876720326966386</v>
      </c>
      <c r="M110">
        <f>150*(C110)/(SUM(B35:B109)+SUM(B111:B185)+SUM(C35:C109)+SUM(C111:C185))</f>
        <v>0.1376261573108683</v>
      </c>
      <c r="N110">
        <f t="shared" si="1"/>
        <v>-5.0045875385770294E-2</v>
      </c>
      <c r="O110" s="1" t="s">
        <v>969</v>
      </c>
      <c r="P110">
        <f>150*(C110-B110)/(SUM(B35:B109)+SUM(B111:B185)+SUM(C35:C109)+SUM(C111:C185))</f>
        <v>-5.0045875385770287E-2</v>
      </c>
    </row>
    <row r="111" spans="1:16" x14ac:dyDescent="0.25">
      <c r="A111" t="s">
        <v>968</v>
      </c>
      <c r="B111">
        <v>16</v>
      </c>
      <c r="C111">
        <v>16</v>
      </c>
      <c r="K111" t="s">
        <v>968</v>
      </c>
      <c r="N111">
        <f t="shared" si="1"/>
        <v>0</v>
      </c>
      <c r="O111" t="s">
        <v>968</v>
      </c>
    </row>
    <row r="112" spans="1:16" x14ac:dyDescent="0.25">
      <c r="A112" t="s">
        <v>967</v>
      </c>
      <c r="B112">
        <v>29</v>
      </c>
      <c r="C112">
        <v>13</v>
      </c>
      <c r="K112" t="s">
        <v>967</v>
      </c>
      <c r="N112">
        <f t="shared" si="1"/>
        <v>0</v>
      </c>
      <c r="O112" t="s">
        <v>967</v>
      </c>
    </row>
    <row r="113" spans="1:16" x14ac:dyDescent="0.25">
      <c r="A113" s="1" t="s">
        <v>966</v>
      </c>
      <c r="B113">
        <v>59</v>
      </c>
      <c r="C113">
        <v>44</v>
      </c>
      <c r="H113" s="1"/>
      <c r="J113" s="1"/>
      <c r="K113" s="1" t="s">
        <v>966</v>
      </c>
      <c r="L113">
        <f>150*(B113)/(SUM(B38:B112)+SUM(B114:B188)+SUM(C38:C112)+SUM(C114:C188))</f>
        <v>0.74394754539340957</v>
      </c>
      <c r="M113">
        <f>150*(C113)/(SUM(B38:B112)+SUM(B114:B188)+SUM(C38:C112)+SUM(C114:C188))</f>
        <v>0.55480833893745796</v>
      </c>
      <c r="N113">
        <f t="shared" si="1"/>
        <v>-0.18913920645595161</v>
      </c>
      <c r="O113" s="1" t="s">
        <v>966</v>
      </c>
      <c r="P113">
        <f>150*(C113-B113)/(SUM(B38:B112)+SUM(B114:B188)+SUM(C38:C112)+SUM(C114:C188))</f>
        <v>-0.18913920645595159</v>
      </c>
    </row>
    <row r="114" spans="1:16" x14ac:dyDescent="0.25">
      <c r="A114" s="3" t="s">
        <v>965</v>
      </c>
      <c r="B114">
        <v>2386</v>
      </c>
      <c r="C114">
        <v>696</v>
      </c>
      <c r="H114" s="1"/>
      <c r="J114" s="1"/>
      <c r="K114" s="1" t="s">
        <v>965</v>
      </c>
      <c r="L114">
        <f>150*(B114)/(SUM(B39:B113)+SUM(B115:B189)+SUM(C39:C113)+SUM(C115:C189))</f>
        <v>40.096347748151466</v>
      </c>
      <c r="M114">
        <f>150*(C114)/(SUM(B39:B113)+SUM(B115:B189)+SUM(C39:C113)+SUM(C115:C189))</f>
        <v>11.696168496526999</v>
      </c>
      <c r="N114">
        <f t="shared" si="1"/>
        <v>-28.400179251624465</v>
      </c>
      <c r="O114" s="1" t="s">
        <v>965</v>
      </c>
      <c r="P114">
        <f>150*(C114-B114)/(SUM(B39:B113)+SUM(B115:B189)+SUM(C39:C113)+SUM(C115:C189))</f>
        <v>-28.400179251624468</v>
      </c>
    </row>
    <row r="115" spans="1:16" x14ac:dyDescent="0.25">
      <c r="A115" t="s">
        <v>964</v>
      </c>
      <c r="B115">
        <v>279</v>
      </c>
      <c r="C115">
        <v>101</v>
      </c>
      <c r="K115" t="s">
        <v>964</v>
      </c>
      <c r="N115">
        <f t="shared" si="1"/>
        <v>0</v>
      </c>
      <c r="O115" t="s">
        <v>964</v>
      </c>
    </row>
    <row r="116" spans="1:16" x14ac:dyDescent="0.25">
      <c r="A116" t="s">
        <v>963</v>
      </c>
      <c r="B116">
        <v>54</v>
      </c>
      <c r="C116">
        <v>38</v>
      </c>
      <c r="K116" t="s">
        <v>963</v>
      </c>
      <c r="N116">
        <f t="shared" si="1"/>
        <v>0</v>
      </c>
      <c r="O116" t="s">
        <v>963</v>
      </c>
    </row>
    <row r="117" spans="1:16" x14ac:dyDescent="0.25">
      <c r="A117" t="s">
        <v>962</v>
      </c>
      <c r="B117">
        <v>25</v>
      </c>
      <c r="C117">
        <v>37</v>
      </c>
      <c r="K117" t="s">
        <v>962</v>
      </c>
      <c r="N117">
        <f t="shared" si="1"/>
        <v>0</v>
      </c>
      <c r="O117" t="s">
        <v>962</v>
      </c>
    </row>
    <row r="118" spans="1:16" x14ac:dyDescent="0.25">
      <c r="A118" s="1" t="s">
        <v>961</v>
      </c>
      <c r="B118">
        <v>55</v>
      </c>
      <c r="C118">
        <v>46</v>
      </c>
      <c r="H118" s="1"/>
      <c r="J118" s="1"/>
      <c r="K118" s="1" t="s">
        <v>961</v>
      </c>
      <c r="L118">
        <f>150*(B118)/(SUM(B43:B117)+SUM(B119:B193)+SUM(C43:C117)+SUM(C119:C193))</f>
        <v>0.69316081330868762</v>
      </c>
      <c r="M118">
        <f>150*(C118)/(SUM(B43:B117)+SUM(B119:B193)+SUM(C43:C117)+SUM(C119:C193))</f>
        <v>0.57973449840362967</v>
      </c>
      <c r="N118">
        <f t="shared" si="1"/>
        <v>-0.11342631490505795</v>
      </c>
      <c r="O118" s="1" t="s">
        <v>961</v>
      </c>
      <c r="P118">
        <f>150*(C118-B118)/(SUM(B43:B117)+SUM(B119:B193)+SUM(C43:C117)+SUM(C119:C193))</f>
        <v>-0.11342631490505797</v>
      </c>
    </row>
    <row r="119" spans="1:16" x14ac:dyDescent="0.25">
      <c r="A119" t="s">
        <v>960</v>
      </c>
      <c r="B119">
        <v>28</v>
      </c>
      <c r="C119">
        <v>51</v>
      </c>
      <c r="K119" t="s">
        <v>960</v>
      </c>
      <c r="N119">
        <f t="shared" si="1"/>
        <v>0</v>
      </c>
      <c r="O119" t="s">
        <v>960</v>
      </c>
    </row>
    <row r="120" spans="1:16" x14ac:dyDescent="0.25">
      <c r="A120" t="s">
        <v>959</v>
      </c>
      <c r="B120">
        <v>11</v>
      </c>
      <c r="C120">
        <v>42</v>
      </c>
      <c r="K120" t="s">
        <v>959</v>
      </c>
      <c r="N120">
        <f t="shared" si="1"/>
        <v>0</v>
      </c>
      <c r="O120" t="s">
        <v>959</v>
      </c>
    </row>
    <row r="121" spans="1:16" x14ac:dyDescent="0.25">
      <c r="A121" t="s">
        <v>958</v>
      </c>
      <c r="B121">
        <v>22</v>
      </c>
      <c r="C121">
        <v>34</v>
      </c>
      <c r="K121" t="s">
        <v>958</v>
      </c>
      <c r="N121">
        <f t="shared" si="1"/>
        <v>0</v>
      </c>
      <c r="O121" t="s">
        <v>958</v>
      </c>
    </row>
    <row r="122" spans="1:16" x14ac:dyDescent="0.25">
      <c r="A122" s="1" t="s">
        <v>957</v>
      </c>
      <c r="B122">
        <v>14</v>
      </c>
      <c r="C122">
        <v>27</v>
      </c>
      <c r="H122" s="1"/>
      <c r="J122" s="1"/>
      <c r="K122" s="1" t="s">
        <v>957</v>
      </c>
      <c r="L122">
        <f>150*(B122)/(SUM(B47:B121)+SUM(B123:B197)+SUM(C47:C121)+SUM(C123:C197))</f>
        <v>0.17655960988733815</v>
      </c>
      <c r="M122">
        <f>150*(C122)/(SUM(B47:B121)+SUM(B123:B197)+SUM(C47:C121)+SUM(C123:C197))</f>
        <v>0.34050781906843786</v>
      </c>
      <c r="N122">
        <f t="shared" si="1"/>
        <v>0.1639482091810997</v>
      </c>
      <c r="O122" s="1" t="s">
        <v>957</v>
      </c>
      <c r="P122">
        <f>150*(C122-B122)/(SUM(B47:B121)+SUM(B123:B197)+SUM(C47:C121)+SUM(C123:C197))</f>
        <v>0.1639482091810997</v>
      </c>
    </row>
    <row r="123" spans="1:16" x14ac:dyDescent="0.25">
      <c r="A123" s="1" t="s">
        <v>956</v>
      </c>
      <c r="B123">
        <v>20</v>
      </c>
      <c r="C123">
        <v>37</v>
      </c>
      <c r="H123" s="1"/>
      <c r="J123" s="1"/>
      <c r="K123" s="1" t="s">
        <v>956</v>
      </c>
      <c r="L123">
        <f>150*(B123)/(SUM(B48:B122)+SUM(B124:B198)+SUM(C48:C122)+SUM(C124:C198))</f>
        <v>0.25301509656742854</v>
      </c>
      <c r="M123">
        <f>150*(C123)/(SUM(B48:B122)+SUM(B124:B198)+SUM(C48:C122)+SUM(C124:C198))</f>
        <v>0.46807792864974279</v>
      </c>
      <c r="N123">
        <f t="shared" si="1"/>
        <v>0.21506283208231425</v>
      </c>
      <c r="O123" s="1" t="s">
        <v>956</v>
      </c>
      <c r="P123">
        <f>150*(C123-B123)/(SUM(B48:B122)+SUM(B124:B198)+SUM(C48:C122)+SUM(C124:C198))</f>
        <v>0.21506283208231425</v>
      </c>
    </row>
    <row r="124" spans="1:16" x14ac:dyDescent="0.25">
      <c r="A124" s="1" t="s">
        <v>955</v>
      </c>
      <c r="B124">
        <v>25</v>
      </c>
      <c r="C124">
        <v>41</v>
      </c>
      <c r="H124" s="1"/>
      <c r="J124" s="1"/>
      <c r="K124" s="1" t="s">
        <v>955</v>
      </c>
      <c r="L124">
        <f>150*(B124)/(SUM(B49:B123)+SUM(B125:B199)+SUM(C49:C123)+SUM(C125:C199))</f>
        <v>0.31672297297297297</v>
      </c>
      <c r="M124">
        <f>150*(C124)/(SUM(B49:B123)+SUM(B125:B199)+SUM(C49:C123)+SUM(C125:C199))</f>
        <v>0.51942567567567566</v>
      </c>
      <c r="N124">
        <f t="shared" si="1"/>
        <v>0.20270270270270269</v>
      </c>
      <c r="O124" s="1" t="s">
        <v>955</v>
      </c>
      <c r="P124">
        <f>150*(C124-B124)/(SUM(B49:B123)+SUM(B125:B199)+SUM(C49:C123)+SUM(C125:C199))</f>
        <v>0.20270270270270271</v>
      </c>
    </row>
    <row r="125" spans="1:16" x14ac:dyDescent="0.25">
      <c r="A125" s="1" t="s">
        <v>954</v>
      </c>
      <c r="B125">
        <v>25</v>
      </c>
      <c r="C125">
        <v>33</v>
      </c>
      <c r="H125" s="1"/>
      <c r="J125" s="1"/>
      <c r="K125" s="1" t="s">
        <v>954</v>
      </c>
      <c r="L125">
        <f>150*(B125)/(SUM(B50:B124)+SUM(B126:B200)+SUM(C50:C124)+SUM(C126:C200))</f>
        <v>0.31752751905165116</v>
      </c>
      <c r="M125">
        <f>150*(C125)/(SUM(B50:B124)+SUM(B126:B200)+SUM(C50:C124)+SUM(C126:C200))</f>
        <v>0.4191363251481795</v>
      </c>
      <c r="N125">
        <f t="shared" si="1"/>
        <v>0.10160880609652834</v>
      </c>
      <c r="O125" s="1" t="s">
        <v>954</v>
      </c>
      <c r="P125">
        <f>150*(C125-B125)/(SUM(B50:B124)+SUM(B126:B200)+SUM(C50:C124)+SUM(C126:C200))</f>
        <v>0.10160880609652836</v>
      </c>
    </row>
    <row r="126" spans="1:16" x14ac:dyDescent="0.25">
      <c r="A126" t="s">
        <v>953</v>
      </c>
      <c r="B126">
        <v>11</v>
      </c>
      <c r="C126">
        <v>24</v>
      </c>
      <c r="K126" t="s">
        <v>953</v>
      </c>
      <c r="N126">
        <f t="shared" si="1"/>
        <v>0</v>
      </c>
      <c r="O126" t="s">
        <v>953</v>
      </c>
    </row>
    <row r="127" spans="1:16" x14ac:dyDescent="0.25">
      <c r="A127" t="s">
        <v>952</v>
      </c>
      <c r="B127">
        <v>9</v>
      </c>
      <c r="C127">
        <v>11</v>
      </c>
      <c r="K127" t="s">
        <v>952</v>
      </c>
      <c r="N127">
        <f t="shared" si="1"/>
        <v>0</v>
      </c>
      <c r="O127" t="s">
        <v>952</v>
      </c>
    </row>
    <row r="128" spans="1:16" x14ac:dyDescent="0.25">
      <c r="A128" t="s">
        <v>951</v>
      </c>
      <c r="B128">
        <v>16</v>
      </c>
      <c r="C128">
        <v>29</v>
      </c>
      <c r="K128" t="s">
        <v>951</v>
      </c>
      <c r="N128">
        <f t="shared" si="1"/>
        <v>0</v>
      </c>
      <c r="O128" t="s">
        <v>951</v>
      </c>
    </row>
    <row r="129" spans="1:16" x14ac:dyDescent="0.25">
      <c r="A129" t="s">
        <v>950</v>
      </c>
      <c r="B129">
        <v>11</v>
      </c>
      <c r="C129">
        <v>10</v>
      </c>
      <c r="K129" t="s">
        <v>950</v>
      </c>
      <c r="N129">
        <f t="shared" si="1"/>
        <v>0</v>
      </c>
      <c r="O129" t="s">
        <v>950</v>
      </c>
    </row>
    <row r="130" spans="1:16" x14ac:dyDescent="0.25">
      <c r="A130" t="s">
        <v>949</v>
      </c>
      <c r="B130">
        <v>29</v>
      </c>
      <c r="C130">
        <v>19</v>
      </c>
      <c r="K130" t="s">
        <v>949</v>
      </c>
      <c r="N130">
        <f t="shared" si="1"/>
        <v>0</v>
      </c>
      <c r="O130" t="s">
        <v>949</v>
      </c>
    </row>
    <row r="131" spans="1:16" x14ac:dyDescent="0.25">
      <c r="A131" s="1" t="s">
        <v>948</v>
      </c>
      <c r="B131">
        <v>24</v>
      </c>
      <c r="C131">
        <v>33</v>
      </c>
      <c r="H131" s="1"/>
      <c r="J131" s="1"/>
      <c r="K131" s="1" t="s">
        <v>948</v>
      </c>
      <c r="L131">
        <f>150*(B131)/(SUM(B56:B130)+SUM(B132:B206)+SUM(C56:C130)+SUM(C132:C206))</f>
        <v>0.30067652217489349</v>
      </c>
      <c r="M131">
        <f>150*(C131)/(SUM(B56:B130)+SUM(B132:B206)+SUM(C56:C130)+SUM(C132:C206))</f>
        <v>0.41343021799047858</v>
      </c>
      <c r="N131">
        <f t="shared" si="1"/>
        <v>0.11275369581558509</v>
      </c>
      <c r="O131" s="1" t="s">
        <v>948</v>
      </c>
      <c r="P131">
        <f>150*(C131-B131)/(SUM(B56:B130)+SUM(B132:B206)+SUM(C56:C130)+SUM(C132:C206))</f>
        <v>0.11275369581558507</v>
      </c>
    </row>
    <row r="132" spans="1:16" x14ac:dyDescent="0.25">
      <c r="A132" t="s">
        <v>947</v>
      </c>
      <c r="B132">
        <v>11</v>
      </c>
      <c r="C132">
        <v>20</v>
      </c>
      <c r="K132" t="s">
        <v>947</v>
      </c>
      <c r="N132">
        <f t="shared" si="1"/>
        <v>0</v>
      </c>
      <c r="O132" t="s">
        <v>947</v>
      </c>
    </row>
    <row r="133" spans="1:16" x14ac:dyDescent="0.25">
      <c r="A133" s="1" t="s">
        <v>946</v>
      </c>
      <c r="B133">
        <v>7</v>
      </c>
      <c r="C133">
        <v>13</v>
      </c>
      <c r="H133" s="1"/>
      <c r="J133" s="1"/>
      <c r="K133" s="1" t="s">
        <v>946</v>
      </c>
      <c r="L133">
        <f>150*(B133)/(SUM(B58:B132)+SUM(B134:B208)+SUM(C58:C132)+SUM(C134:C208))</f>
        <v>8.766803039158387E-2</v>
      </c>
      <c r="M133">
        <f>150*(C133)/(SUM(B58:B132)+SUM(B134:B208)+SUM(C58:C132)+SUM(C134:C208))</f>
        <v>0.16281205644151289</v>
      </c>
      <c r="N133">
        <f t="shared" si="1"/>
        <v>7.5144026049929022E-2</v>
      </c>
      <c r="O133" s="1" t="s">
        <v>946</v>
      </c>
      <c r="P133">
        <f>150*(C133-B133)/(SUM(B58:B132)+SUM(B134:B208)+SUM(C58:C132)+SUM(C134:C208))</f>
        <v>7.5144026049929036E-2</v>
      </c>
    </row>
    <row r="134" spans="1:16" x14ac:dyDescent="0.25">
      <c r="A134" t="s">
        <v>945</v>
      </c>
      <c r="B134">
        <v>31</v>
      </c>
      <c r="C134">
        <v>41</v>
      </c>
      <c r="K134" t="s">
        <v>945</v>
      </c>
      <c r="N134">
        <f t="shared" si="1"/>
        <v>0</v>
      </c>
      <c r="O134" t="s">
        <v>945</v>
      </c>
    </row>
    <row r="135" spans="1:16" x14ac:dyDescent="0.25">
      <c r="A135" t="s">
        <v>944</v>
      </c>
      <c r="B135">
        <v>30</v>
      </c>
      <c r="C135">
        <v>24</v>
      </c>
      <c r="K135" t="s">
        <v>944</v>
      </c>
      <c r="N135">
        <f t="shared" ref="N135:N198" si="2">M135-L135</f>
        <v>0</v>
      </c>
      <c r="O135" t="s">
        <v>944</v>
      </c>
    </row>
    <row r="136" spans="1:16" x14ac:dyDescent="0.25">
      <c r="A136" t="s">
        <v>943</v>
      </c>
      <c r="B136">
        <v>17</v>
      </c>
      <c r="C136">
        <v>16</v>
      </c>
      <c r="K136" t="s">
        <v>943</v>
      </c>
      <c r="N136">
        <f t="shared" si="2"/>
        <v>0</v>
      </c>
      <c r="O136" t="s">
        <v>943</v>
      </c>
    </row>
    <row r="137" spans="1:16" x14ac:dyDescent="0.25">
      <c r="A137" t="s">
        <v>942</v>
      </c>
      <c r="B137">
        <v>14</v>
      </c>
      <c r="C137">
        <v>10</v>
      </c>
      <c r="K137" t="s">
        <v>942</v>
      </c>
      <c r="N137">
        <f t="shared" si="2"/>
        <v>0</v>
      </c>
      <c r="O137" t="s">
        <v>942</v>
      </c>
    </row>
    <row r="138" spans="1:16" x14ac:dyDescent="0.25">
      <c r="A138" t="s">
        <v>941</v>
      </c>
      <c r="B138">
        <v>10</v>
      </c>
      <c r="C138">
        <v>11</v>
      </c>
      <c r="K138" t="s">
        <v>941</v>
      </c>
      <c r="N138">
        <f t="shared" si="2"/>
        <v>0</v>
      </c>
      <c r="O138" t="s">
        <v>941</v>
      </c>
    </row>
    <row r="139" spans="1:16" x14ac:dyDescent="0.25">
      <c r="A139" s="1" t="s">
        <v>940</v>
      </c>
      <c r="B139">
        <v>17</v>
      </c>
      <c r="C139">
        <v>25</v>
      </c>
      <c r="H139" s="1"/>
      <c r="J139" s="1"/>
      <c r="K139" s="1" t="s">
        <v>940</v>
      </c>
      <c r="L139">
        <f>150*(B139)/(SUM(B64:B138)+SUM(B140:B214)+SUM(C64:C138)+SUM(C140:C214))</f>
        <v>0.22415611814345993</v>
      </c>
      <c r="M139">
        <f>150*(C139)/(SUM(B64:B138)+SUM(B140:B214)+SUM(C64:C138)+SUM(C140:C214))</f>
        <v>0.32964135021097046</v>
      </c>
      <c r="N139">
        <f t="shared" si="2"/>
        <v>0.10548523206751054</v>
      </c>
      <c r="O139" s="1" t="s">
        <v>940</v>
      </c>
      <c r="P139">
        <f>150*(C139-B139)/(SUM(B64:B138)+SUM(B140:B214)+SUM(C64:C138)+SUM(C140:C214))</f>
        <v>0.10548523206751055</v>
      </c>
    </row>
    <row r="140" spans="1:16" x14ac:dyDescent="0.25">
      <c r="A140" t="s">
        <v>939</v>
      </c>
      <c r="B140">
        <v>20</v>
      </c>
      <c r="C140">
        <v>32</v>
      </c>
      <c r="K140" t="s">
        <v>939</v>
      </c>
      <c r="N140">
        <f t="shared" si="2"/>
        <v>0</v>
      </c>
      <c r="O140" t="s">
        <v>939</v>
      </c>
    </row>
    <row r="141" spans="1:16" x14ac:dyDescent="0.25">
      <c r="A141" t="s">
        <v>938</v>
      </c>
      <c r="B141">
        <v>19</v>
      </c>
      <c r="C141">
        <v>21</v>
      </c>
      <c r="K141" t="s">
        <v>938</v>
      </c>
      <c r="N141">
        <f t="shared" si="2"/>
        <v>0</v>
      </c>
      <c r="O141" t="s">
        <v>938</v>
      </c>
    </row>
    <row r="142" spans="1:16" x14ac:dyDescent="0.25">
      <c r="A142" s="1" t="s">
        <v>937</v>
      </c>
      <c r="B142">
        <v>19</v>
      </c>
      <c r="C142">
        <v>22</v>
      </c>
      <c r="H142" s="1"/>
      <c r="J142" s="1"/>
      <c r="K142" s="1" t="s">
        <v>937</v>
      </c>
      <c r="L142">
        <f>150*(B142)/(SUM(B67:B141)+SUM(B143:B217)+SUM(C67:C141)+SUM(C143:C217))</f>
        <v>0.24873450864025134</v>
      </c>
      <c r="M142">
        <f>150*(C142)/(SUM(B67:B141)+SUM(B143:B217)+SUM(C67:C141)+SUM(C143:C217))</f>
        <v>0.28800837842555421</v>
      </c>
      <c r="N142">
        <f t="shared" si="2"/>
        <v>3.9273869785302867E-2</v>
      </c>
      <c r="O142" s="1" t="s">
        <v>937</v>
      </c>
      <c r="P142">
        <f>150*(C142-B142)/(SUM(B67:B141)+SUM(B143:B217)+SUM(C67:C141)+SUM(C143:C217))</f>
        <v>3.9273869785302847E-2</v>
      </c>
    </row>
    <row r="143" spans="1:16" x14ac:dyDescent="0.25">
      <c r="A143" t="s">
        <v>936</v>
      </c>
      <c r="B143">
        <v>29</v>
      </c>
      <c r="C143">
        <v>22</v>
      </c>
      <c r="K143" t="s">
        <v>936</v>
      </c>
      <c r="N143">
        <f t="shared" si="2"/>
        <v>0</v>
      </c>
      <c r="O143" t="s">
        <v>936</v>
      </c>
    </row>
    <row r="144" spans="1:16" x14ac:dyDescent="0.25">
      <c r="A144" t="s">
        <v>935</v>
      </c>
      <c r="B144">
        <v>16</v>
      </c>
      <c r="C144">
        <v>30</v>
      </c>
      <c r="K144" t="s">
        <v>935</v>
      </c>
      <c r="N144">
        <f t="shared" si="2"/>
        <v>0</v>
      </c>
      <c r="O144" t="s">
        <v>935</v>
      </c>
    </row>
    <row r="145" spans="1:16" x14ac:dyDescent="0.25">
      <c r="A145" t="s">
        <v>934</v>
      </c>
      <c r="B145">
        <v>13</v>
      </c>
      <c r="C145">
        <v>27</v>
      </c>
      <c r="K145" t="s">
        <v>934</v>
      </c>
      <c r="N145">
        <f t="shared" si="2"/>
        <v>0</v>
      </c>
      <c r="O145" t="s">
        <v>934</v>
      </c>
    </row>
    <row r="146" spans="1:16" x14ac:dyDescent="0.25">
      <c r="A146" s="1" t="s">
        <v>933</v>
      </c>
      <c r="B146">
        <v>20</v>
      </c>
      <c r="C146">
        <v>29</v>
      </c>
      <c r="H146" s="1"/>
      <c r="J146" s="1"/>
      <c r="K146" s="1" t="s">
        <v>933</v>
      </c>
      <c r="L146">
        <f>150*(B146)/(SUM(B71:B145)+SUM(B147:B221)+SUM(C71:C145)+SUM(C147:C221))</f>
        <v>0.26093763590501873</v>
      </c>
      <c r="M146">
        <f>150*(C146)/(SUM(B71:B145)+SUM(B147:B221)+SUM(C71:C145)+SUM(C147:C221))</f>
        <v>0.37835957206227711</v>
      </c>
      <c r="N146">
        <f t="shared" si="2"/>
        <v>0.11742193615725838</v>
      </c>
      <c r="O146" s="1" t="s">
        <v>933</v>
      </c>
      <c r="P146">
        <f>150*(C146-B146)/(SUM(B71:B145)+SUM(B147:B221)+SUM(C71:C145)+SUM(C147:C221))</f>
        <v>0.11742193615725842</v>
      </c>
    </row>
    <row r="147" spans="1:16" x14ac:dyDescent="0.25">
      <c r="A147" s="1" t="s">
        <v>932</v>
      </c>
      <c r="B147">
        <v>17</v>
      </c>
      <c r="C147">
        <v>37</v>
      </c>
      <c r="H147" s="1"/>
      <c r="J147" s="1"/>
      <c r="K147" s="1" t="s">
        <v>932</v>
      </c>
      <c r="L147">
        <f>150*(B147)/(SUM(B72:B146)+SUM(B148:B222)+SUM(C72:C146)+SUM(C148:C222))</f>
        <v>0.22093224744411713</v>
      </c>
      <c r="M147">
        <f>150*(C147)/(SUM(B72:B146)+SUM(B148:B222)+SUM(C72:C146)+SUM(C148:C222))</f>
        <v>0.48085253855484317</v>
      </c>
      <c r="N147">
        <f t="shared" si="2"/>
        <v>0.25992029111072601</v>
      </c>
      <c r="O147" s="1" t="s">
        <v>932</v>
      </c>
      <c r="P147">
        <f>150*(C147-B147)/(SUM(B72:B146)+SUM(B148:B222)+SUM(C72:C146)+SUM(C148:C222))</f>
        <v>0.25992029111072606</v>
      </c>
    </row>
    <row r="148" spans="1:16" x14ac:dyDescent="0.25">
      <c r="A148" s="1" t="s">
        <v>931</v>
      </c>
      <c r="B148">
        <v>28</v>
      </c>
      <c r="C148">
        <v>36</v>
      </c>
      <c r="H148" s="1"/>
      <c r="J148" s="1"/>
      <c r="K148" s="1" t="s">
        <v>931</v>
      </c>
      <c r="L148">
        <f>150*(B148)/(SUM(B73:B147)+SUM(B149:B223)+SUM(C73:C147)+SUM(C149:C223))</f>
        <v>0.36210018105009051</v>
      </c>
      <c r="M148">
        <f>150*(C148)/(SUM(B73:B147)+SUM(B149:B223)+SUM(C73:C147)+SUM(C149:C223))</f>
        <v>0.46555737563583066</v>
      </c>
      <c r="N148">
        <f t="shared" si="2"/>
        <v>0.10345719458574015</v>
      </c>
      <c r="O148" s="1" t="s">
        <v>931</v>
      </c>
      <c r="P148">
        <f>150*(C148-B148)/(SUM(B73:B147)+SUM(B149:B223)+SUM(C73:C147)+SUM(C149:C223))</f>
        <v>0.10345719458574015</v>
      </c>
    </row>
    <row r="149" spans="1:16" x14ac:dyDescent="0.25">
      <c r="A149" t="s">
        <v>930</v>
      </c>
      <c r="B149">
        <v>12</v>
      </c>
      <c r="C149">
        <v>20</v>
      </c>
      <c r="K149" t="s">
        <v>930</v>
      </c>
      <c r="N149">
        <f t="shared" si="2"/>
        <v>0</v>
      </c>
      <c r="O149" t="s">
        <v>930</v>
      </c>
    </row>
    <row r="150" spans="1:16" x14ac:dyDescent="0.25">
      <c r="A150" t="s">
        <v>929</v>
      </c>
      <c r="B150">
        <v>9</v>
      </c>
      <c r="C150">
        <v>5</v>
      </c>
      <c r="K150" t="s">
        <v>929</v>
      </c>
      <c r="N150">
        <f t="shared" si="2"/>
        <v>0</v>
      </c>
      <c r="O150" t="s">
        <v>929</v>
      </c>
    </row>
    <row r="151" spans="1:16" x14ac:dyDescent="0.25">
      <c r="A151" t="s">
        <v>928</v>
      </c>
      <c r="B151">
        <v>3</v>
      </c>
      <c r="C151">
        <v>8</v>
      </c>
      <c r="K151" t="s">
        <v>928</v>
      </c>
      <c r="N151">
        <f t="shared" si="2"/>
        <v>0</v>
      </c>
      <c r="O151" t="s">
        <v>928</v>
      </c>
    </row>
    <row r="152" spans="1:16" x14ac:dyDescent="0.25">
      <c r="A152" t="s">
        <v>927</v>
      </c>
      <c r="B152">
        <v>2</v>
      </c>
      <c r="C152">
        <v>6</v>
      </c>
      <c r="K152" t="s">
        <v>927</v>
      </c>
      <c r="N152">
        <f t="shared" si="2"/>
        <v>0</v>
      </c>
      <c r="O152" t="s">
        <v>927</v>
      </c>
    </row>
    <row r="153" spans="1:16" x14ac:dyDescent="0.25">
      <c r="A153" s="1" t="s">
        <v>926</v>
      </c>
      <c r="B153">
        <v>10</v>
      </c>
      <c r="C153">
        <v>26</v>
      </c>
      <c r="H153" s="1"/>
      <c r="J153" s="1"/>
      <c r="K153" s="1" t="s">
        <v>926</v>
      </c>
      <c r="L153">
        <f>150*(B153)/(SUM(B78:B152)+SUM(B154:B228)+SUM(C78:C152)+SUM(C154:C228))</f>
        <v>0.125</v>
      </c>
      <c r="M153">
        <f>150*(C153)/(SUM(B78:B152)+SUM(B154:B228)+SUM(C78:C152)+SUM(C154:C228))</f>
        <v>0.32500000000000001</v>
      </c>
      <c r="N153">
        <f t="shared" si="2"/>
        <v>0.2</v>
      </c>
      <c r="O153" s="1" t="s">
        <v>926</v>
      </c>
      <c r="P153">
        <f>150*(C153-B153)/(SUM(B78:B152)+SUM(B154:B228)+SUM(C78:C152)+SUM(C154:C228))</f>
        <v>0.2</v>
      </c>
    </row>
    <row r="154" spans="1:16" x14ac:dyDescent="0.25">
      <c r="A154" t="s">
        <v>925</v>
      </c>
      <c r="B154">
        <v>13</v>
      </c>
      <c r="C154">
        <v>27</v>
      </c>
      <c r="K154" t="s">
        <v>925</v>
      </c>
      <c r="N154">
        <f t="shared" si="2"/>
        <v>0</v>
      </c>
      <c r="O154" t="s">
        <v>925</v>
      </c>
    </row>
    <row r="155" spans="1:16" x14ac:dyDescent="0.25">
      <c r="A155" t="s">
        <v>924</v>
      </c>
      <c r="B155">
        <v>20</v>
      </c>
      <c r="C155">
        <v>20</v>
      </c>
      <c r="K155" t="s">
        <v>924</v>
      </c>
      <c r="N155">
        <f t="shared" si="2"/>
        <v>0</v>
      </c>
      <c r="O155" t="s">
        <v>924</v>
      </c>
    </row>
    <row r="156" spans="1:16" x14ac:dyDescent="0.25">
      <c r="A156" t="s">
        <v>923</v>
      </c>
      <c r="B156">
        <v>16</v>
      </c>
      <c r="C156">
        <v>16</v>
      </c>
      <c r="K156" t="s">
        <v>923</v>
      </c>
      <c r="N156">
        <f t="shared" si="2"/>
        <v>0</v>
      </c>
      <c r="O156" t="s">
        <v>923</v>
      </c>
    </row>
    <row r="157" spans="1:16" x14ac:dyDescent="0.25">
      <c r="A157" s="1" t="s">
        <v>922</v>
      </c>
      <c r="B157">
        <v>31</v>
      </c>
      <c r="C157">
        <v>46</v>
      </c>
      <c r="H157" s="1"/>
      <c r="J157" s="1"/>
      <c r="K157" s="1" t="s">
        <v>922</v>
      </c>
      <c r="L157">
        <f>150*(B157)/(SUM(B82:B156)+SUM(B158:B232)+SUM(C82:C156)+SUM(C158:C232))</f>
        <v>0.38413878562577447</v>
      </c>
      <c r="M157">
        <f>150*(C157)/(SUM(B82:B156)+SUM(B158:B232)+SUM(C82:C156)+SUM(C158:C232))</f>
        <v>0.57001239157372985</v>
      </c>
      <c r="N157">
        <f t="shared" si="2"/>
        <v>0.18587360594795538</v>
      </c>
      <c r="O157" s="1" t="s">
        <v>922</v>
      </c>
      <c r="P157">
        <f>150*(C157-B157)/(SUM(B82:B156)+SUM(B158:B232)+SUM(C82:C156)+SUM(C158:C232))</f>
        <v>0.18587360594795538</v>
      </c>
    </row>
    <row r="158" spans="1:16" x14ac:dyDescent="0.25">
      <c r="A158" s="1" t="s">
        <v>921</v>
      </c>
      <c r="B158">
        <v>24</v>
      </c>
      <c r="C158">
        <v>52</v>
      </c>
      <c r="H158" s="1"/>
      <c r="J158" s="1"/>
      <c r="K158" s="1" t="s">
        <v>921</v>
      </c>
      <c r="L158">
        <f>150*(B158)/(SUM(B83:B157)+SUM(B159:B233)+SUM(C83:C157)+SUM(C159:C233))</f>
        <v>0.29749607470456985</v>
      </c>
      <c r="M158">
        <f>150*(C158)/(SUM(B83:B157)+SUM(B159:B233)+SUM(C83:C157)+SUM(C159:C233))</f>
        <v>0.644574828526568</v>
      </c>
      <c r="N158">
        <f t="shared" si="2"/>
        <v>0.34707875382199815</v>
      </c>
      <c r="O158" s="1" t="s">
        <v>921</v>
      </c>
      <c r="P158">
        <f>150*(C158-B158)/(SUM(B83:B157)+SUM(B159:B233)+SUM(C83:C157)+SUM(C159:C233))</f>
        <v>0.34707875382199821</v>
      </c>
    </row>
    <row r="159" spans="1:16" x14ac:dyDescent="0.25">
      <c r="A159" s="1" t="s">
        <v>920</v>
      </c>
      <c r="B159">
        <v>29</v>
      </c>
      <c r="C159">
        <v>36</v>
      </c>
      <c r="H159" s="1"/>
      <c r="J159" s="1"/>
      <c r="K159" s="1" t="s">
        <v>920</v>
      </c>
      <c r="L159">
        <f>150*(B159)/(SUM(B84:B158)+SUM(B160:B234)+SUM(C84:C158)+SUM(C160:C234))</f>
        <v>0.35846724351050679</v>
      </c>
      <c r="M159">
        <f>150*(C159)/(SUM(B84:B158)+SUM(B160:B234)+SUM(C84:C158)+SUM(C160:C234))</f>
        <v>0.44499381953028433</v>
      </c>
      <c r="N159">
        <f t="shared" si="2"/>
        <v>8.6526576019777535E-2</v>
      </c>
      <c r="O159" s="1" t="s">
        <v>920</v>
      </c>
      <c r="P159">
        <f>150*(C159-B159)/(SUM(B84:B158)+SUM(B160:B234)+SUM(C84:C158)+SUM(C160:C234))</f>
        <v>8.6526576019777507E-2</v>
      </c>
    </row>
    <row r="160" spans="1:16" x14ac:dyDescent="0.25">
      <c r="A160" s="1" t="s">
        <v>919</v>
      </c>
      <c r="B160">
        <v>51</v>
      </c>
      <c r="C160">
        <v>76</v>
      </c>
      <c r="H160" s="1"/>
      <c r="J160" s="1"/>
      <c r="K160" s="1" t="s">
        <v>919</v>
      </c>
      <c r="L160">
        <f>150*(B160)/(SUM(B85:B159)+SUM(B161:B235)+SUM(C85:C159)+SUM(C161:C235))</f>
        <v>0.63155287707421781</v>
      </c>
      <c r="M160">
        <f>150*(C160)/(SUM(B85:B159)+SUM(B161:B235)+SUM(C85:C159)+SUM(C161:C235))</f>
        <v>0.94113762073805007</v>
      </c>
      <c r="N160">
        <f t="shared" si="2"/>
        <v>0.30958474366383226</v>
      </c>
      <c r="O160" s="1" t="s">
        <v>919</v>
      </c>
      <c r="P160">
        <f>150*(C160-B160)/(SUM(B85:B159)+SUM(B161:B235)+SUM(C85:C159)+SUM(C161:C235))</f>
        <v>0.30958474366383226</v>
      </c>
    </row>
    <row r="161" spans="1:16" x14ac:dyDescent="0.25">
      <c r="A161" t="s">
        <v>918</v>
      </c>
      <c r="B161">
        <v>120</v>
      </c>
      <c r="C161">
        <v>69</v>
      </c>
      <c r="K161" t="s">
        <v>918</v>
      </c>
      <c r="N161">
        <f t="shared" si="2"/>
        <v>0</v>
      </c>
      <c r="O161" t="s">
        <v>918</v>
      </c>
    </row>
    <row r="162" spans="1:16" x14ac:dyDescent="0.25">
      <c r="A162" t="s">
        <v>917</v>
      </c>
      <c r="B162">
        <v>25</v>
      </c>
      <c r="C162">
        <v>20</v>
      </c>
      <c r="K162" t="s">
        <v>917</v>
      </c>
      <c r="N162">
        <f t="shared" si="2"/>
        <v>0</v>
      </c>
      <c r="O162" t="s">
        <v>917</v>
      </c>
    </row>
    <row r="163" spans="1:16" x14ac:dyDescent="0.25">
      <c r="A163" t="s">
        <v>916</v>
      </c>
      <c r="B163">
        <v>47</v>
      </c>
      <c r="C163">
        <v>15</v>
      </c>
      <c r="K163" t="s">
        <v>916</v>
      </c>
      <c r="N163">
        <f t="shared" si="2"/>
        <v>0</v>
      </c>
      <c r="O163" t="s">
        <v>916</v>
      </c>
    </row>
    <row r="164" spans="1:16" x14ac:dyDescent="0.25">
      <c r="A164" s="1" t="s">
        <v>915</v>
      </c>
      <c r="B164">
        <v>23</v>
      </c>
      <c r="C164">
        <v>33</v>
      </c>
      <c r="H164" s="1"/>
      <c r="J164" s="1"/>
      <c r="K164" s="1" t="s">
        <v>915</v>
      </c>
      <c r="L164">
        <f>150*(B164)/(SUM(B89:B163)+SUM(B165:B239)+SUM(C89:C163)+SUM(C165:C239))</f>
        <v>0.28007793472966391</v>
      </c>
      <c r="M164">
        <f>150*(C164)/(SUM(B89:B163)+SUM(B165:B239)+SUM(C89:C163)+SUM(C165:C239))</f>
        <v>0.4018509498295178</v>
      </c>
      <c r="N164">
        <f t="shared" si="2"/>
        <v>0.12177301509985389</v>
      </c>
      <c r="O164" s="1" t="s">
        <v>915</v>
      </c>
      <c r="P164">
        <f>150*(C164-B164)/(SUM(B89:B163)+SUM(B165:B239)+SUM(C89:C163)+SUM(C165:C239))</f>
        <v>0.12177301509985387</v>
      </c>
    </row>
    <row r="165" spans="1:16" x14ac:dyDescent="0.25">
      <c r="A165" t="s">
        <v>914</v>
      </c>
      <c r="B165">
        <v>18</v>
      </c>
      <c r="C165">
        <v>36</v>
      </c>
      <c r="K165" t="s">
        <v>914</v>
      </c>
      <c r="N165">
        <f t="shared" si="2"/>
        <v>0</v>
      </c>
      <c r="O165" t="s">
        <v>914</v>
      </c>
    </row>
    <row r="166" spans="1:16" x14ac:dyDescent="0.25">
      <c r="A166" t="s">
        <v>913</v>
      </c>
      <c r="B166">
        <v>22</v>
      </c>
      <c r="C166">
        <v>14</v>
      </c>
      <c r="K166" t="s">
        <v>913</v>
      </c>
      <c r="N166">
        <f t="shared" si="2"/>
        <v>0</v>
      </c>
      <c r="O166" t="s">
        <v>913</v>
      </c>
    </row>
    <row r="167" spans="1:16" x14ac:dyDescent="0.25">
      <c r="A167" s="1" t="s">
        <v>912</v>
      </c>
      <c r="B167">
        <v>17</v>
      </c>
      <c r="C167">
        <v>25</v>
      </c>
      <c r="H167" s="1"/>
      <c r="J167" s="1"/>
      <c r="K167" s="1" t="s">
        <v>912</v>
      </c>
      <c r="L167">
        <f>150*(B167)/(SUM(B92:B166)+SUM(B168:B242)+SUM(C92:C166)+SUM(C168:C242))</f>
        <v>0.20586098328893193</v>
      </c>
      <c r="M167">
        <f>150*(C167)/(SUM(B92:B166)+SUM(B168:B242)+SUM(C92:C166)+SUM(C168:C242))</f>
        <v>0.30273674013078228</v>
      </c>
      <c r="N167">
        <f t="shared" si="2"/>
        <v>9.6875756841850347E-2</v>
      </c>
      <c r="O167" s="1" t="s">
        <v>912</v>
      </c>
      <c r="P167">
        <f>150*(C167-B167)/(SUM(B92:B166)+SUM(B168:B242)+SUM(C92:C166)+SUM(C168:C242))</f>
        <v>9.6875756841850333E-2</v>
      </c>
    </row>
    <row r="168" spans="1:16" x14ac:dyDescent="0.25">
      <c r="A168" t="s">
        <v>911</v>
      </c>
      <c r="B168">
        <v>21</v>
      </c>
      <c r="C168">
        <v>50</v>
      </c>
      <c r="K168" t="s">
        <v>911</v>
      </c>
      <c r="N168">
        <f t="shared" si="2"/>
        <v>0</v>
      </c>
      <c r="O168" t="s">
        <v>911</v>
      </c>
    </row>
    <row r="169" spans="1:16" x14ac:dyDescent="0.25">
      <c r="A169" t="s">
        <v>910</v>
      </c>
      <c r="B169">
        <v>22</v>
      </c>
      <c r="C169">
        <v>25</v>
      </c>
      <c r="K169" t="s">
        <v>910</v>
      </c>
      <c r="N169">
        <f t="shared" si="2"/>
        <v>0</v>
      </c>
      <c r="O169" t="s">
        <v>910</v>
      </c>
    </row>
    <row r="170" spans="1:16" x14ac:dyDescent="0.25">
      <c r="A170" s="1" t="s">
        <v>909</v>
      </c>
      <c r="B170">
        <v>32</v>
      </c>
      <c r="C170">
        <v>72</v>
      </c>
      <c r="H170" s="1"/>
      <c r="J170" s="1"/>
      <c r="K170" s="1" t="s">
        <v>909</v>
      </c>
      <c r="L170">
        <f>150*(B170)/(SUM(B95:B169)+SUM(B171:B245)+SUM(C95:C169)+SUM(C171:C245))</f>
        <v>0.38913660316173487</v>
      </c>
      <c r="M170">
        <f>150*(C170)/(SUM(B95:B169)+SUM(B171:B245)+SUM(C95:C169)+SUM(C171:C245))</f>
        <v>0.87555735711390348</v>
      </c>
      <c r="N170">
        <f t="shared" si="2"/>
        <v>0.48642075395216861</v>
      </c>
      <c r="O170" s="1" t="s">
        <v>909</v>
      </c>
      <c r="P170">
        <f>150*(C170-B170)/(SUM(B95:B169)+SUM(B171:B245)+SUM(C95:C169)+SUM(C171:C245))</f>
        <v>0.48642075395216861</v>
      </c>
    </row>
    <row r="171" spans="1:16" x14ac:dyDescent="0.25">
      <c r="A171" s="1" t="s">
        <v>908</v>
      </c>
      <c r="B171">
        <v>40</v>
      </c>
      <c r="C171">
        <v>49</v>
      </c>
      <c r="H171" s="1"/>
      <c r="J171" s="1"/>
      <c r="K171" s="1" t="s">
        <v>908</v>
      </c>
      <c r="L171">
        <f>150*(B171)/(SUM(B96:B170)+SUM(B172:B246)+SUM(C96:C170)+SUM(C172:C246))</f>
        <v>0.48559404337973455</v>
      </c>
      <c r="M171">
        <f>150*(C171)/(SUM(B96:B170)+SUM(B172:B246)+SUM(C96:C170)+SUM(C172:C246))</f>
        <v>0.5948527031401748</v>
      </c>
      <c r="N171">
        <f t="shared" si="2"/>
        <v>0.10925865976044025</v>
      </c>
      <c r="O171" s="1" t="s">
        <v>908</v>
      </c>
      <c r="P171">
        <f>150*(C171-B171)/(SUM(B96:B170)+SUM(B172:B246)+SUM(C96:C170)+SUM(C172:C246))</f>
        <v>0.10925865976044027</v>
      </c>
    </row>
    <row r="172" spans="1:16" x14ac:dyDescent="0.25">
      <c r="A172" s="1" t="s">
        <v>907</v>
      </c>
      <c r="B172">
        <v>51</v>
      </c>
      <c r="C172">
        <v>46</v>
      </c>
      <c r="H172" s="1"/>
      <c r="J172" s="1"/>
      <c r="K172" s="1" t="s">
        <v>907</v>
      </c>
      <c r="L172">
        <f>150*(B172)/(SUM(B97:B171)+SUM(B173:B247)+SUM(C97:C171)+SUM(C173:C247))</f>
        <v>0.6071910469084848</v>
      </c>
      <c r="M172">
        <f>150*(C172)/(SUM(B97:B171)+SUM(B173:B247)+SUM(C97:C171)+SUM(C173:C247))</f>
        <v>0.54766251289784906</v>
      </c>
      <c r="N172">
        <f t="shared" si="2"/>
        <v>-5.9528534010635736E-2</v>
      </c>
      <c r="O172" s="1" t="s">
        <v>907</v>
      </c>
      <c r="P172">
        <f>150*(C172-B172)/(SUM(B97:B171)+SUM(B173:B247)+SUM(C97:C171)+SUM(C173:C247))</f>
        <v>-5.9528534010635764E-2</v>
      </c>
    </row>
    <row r="173" spans="1:16" x14ac:dyDescent="0.25">
      <c r="A173" s="1" t="s">
        <v>906</v>
      </c>
      <c r="B173">
        <v>34</v>
      </c>
      <c r="C173">
        <v>40</v>
      </c>
      <c r="H173" s="1"/>
      <c r="J173" s="1"/>
      <c r="K173" s="1" t="s">
        <v>906</v>
      </c>
      <c r="L173">
        <f>150*(B173)/(SUM(B98:B172)+SUM(B174:B248)+SUM(C98:C172)+SUM(C174:C248))</f>
        <v>0.40364068064899089</v>
      </c>
      <c r="M173">
        <f>150*(C173)/(SUM(B98:B172)+SUM(B174:B248)+SUM(C98:C172)+SUM(C174:C248))</f>
        <v>0.47487138899881282</v>
      </c>
      <c r="N173">
        <f t="shared" si="2"/>
        <v>7.1230708349821925E-2</v>
      </c>
      <c r="O173" s="1" t="s">
        <v>906</v>
      </c>
      <c r="P173">
        <f>150*(C173-B173)/(SUM(B98:B172)+SUM(B174:B248)+SUM(C98:C172)+SUM(C174:C248))</f>
        <v>7.1230708349821925E-2</v>
      </c>
    </row>
    <row r="174" spans="1:16" x14ac:dyDescent="0.25">
      <c r="A174" t="s">
        <v>905</v>
      </c>
      <c r="B174">
        <v>27</v>
      </c>
      <c r="C174">
        <v>25</v>
      </c>
      <c r="K174" t="s">
        <v>905</v>
      </c>
      <c r="N174">
        <f t="shared" si="2"/>
        <v>0</v>
      </c>
      <c r="O174" t="s">
        <v>905</v>
      </c>
    </row>
    <row r="175" spans="1:16" x14ac:dyDescent="0.25">
      <c r="A175" t="s">
        <v>904</v>
      </c>
      <c r="B175">
        <v>16</v>
      </c>
      <c r="C175">
        <v>17</v>
      </c>
      <c r="K175" t="s">
        <v>904</v>
      </c>
      <c r="N175">
        <f t="shared" si="2"/>
        <v>0</v>
      </c>
      <c r="O175" t="s">
        <v>904</v>
      </c>
    </row>
    <row r="176" spans="1:16" x14ac:dyDescent="0.25">
      <c r="A176" t="s">
        <v>903</v>
      </c>
      <c r="B176">
        <v>21</v>
      </c>
      <c r="C176">
        <v>19</v>
      </c>
      <c r="K176" t="s">
        <v>903</v>
      </c>
      <c r="N176">
        <f t="shared" si="2"/>
        <v>0</v>
      </c>
      <c r="O176" t="s">
        <v>903</v>
      </c>
    </row>
    <row r="177" spans="1:16" x14ac:dyDescent="0.25">
      <c r="A177" t="s">
        <v>902</v>
      </c>
      <c r="B177">
        <v>21</v>
      </c>
      <c r="C177">
        <v>16</v>
      </c>
      <c r="K177" t="s">
        <v>902</v>
      </c>
      <c r="N177">
        <f t="shared" si="2"/>
        <v>0</v>
      </c>
      <c r="O177" t="s">
        <v>902</v>
      </c>
    </row>
    <row r="178" spans="1:16" x14ac:dyDescent="0.25">
      <c r="A178" t="s">
        <v>901</v>
      </c>
      <c r="B178">
        <v>10</v>
      </c>
      <c r="C178">
        <v>18</v>
      </c>
      <c r="K178" t="s">
        <v>901</v>
      </c>
      <c r="N178">
        <f t="shared" si="2"/>
        <v>0</v>
      </c>
      <c r="O178" t="s">
        <v>901</v>
      </c>
    </row>
    <row r="179" spans="1:16" x14ac:dyDescent="0.25">
      <c r="A179" t="s">
        <v>900</v>
      </c>
      <c r="B179">
        <v>13</v>
      </c>
      <c r="C179">
        <v>17</v>
      </c>
      <c r="K179" t="s">
        <v>900</v>
      </c>
      <c r="N179">
        <f t="shared" si="2"/>
        <v>0</v>
      </c>
      <c r="O179" t="s">
        <v>900</v>
      </c>
    </row>
    <row r="180" spans="1:16" x14ac:dyDescent="0.25">
      <c r="A180" s="1" t="s">
        <v>899</v>
      </c>
      <c r="B180">
        <v>29</v>
      </c>
      <c r="C180">
        <v>22</v>
      </c>
      <c r="H180" s="1"/>
      <c r="J180" s="1"/>
      <c r="K180" s="1" t="s">
        <v>899</v>
      </c>
      <c r="L180">
        <f>150*(B180)/(SUM(B105:B179)+SUM(B181:B255)+SUM(C105:C179)+SUM(C181:C255))</f>
        <v>0.33952544489541053</v>
      </c>
      <c r="M180">
        <f>150*(C180)/(SUM(B105:B179)+SUM(B181:B255)+SUM(C105:C179)+SUM(C181:C255))</f>
        <v>0.25757102716203562</v>
      </c>
      <c r="N180">
        <f t="shared" si="2"/>
        <v>-8.1954417733374918E-2</v>
      </c>
      <c r="O180" s="1" t="s">
        <v>899</v>
      </c>
      <c r="P180">
        <f>150*(C180-B180)/(SUM(B105:B179)+SUM(B181:B255)+SUM(C105:C179)+SUM(C181:C255))</f>
        <v>-8.195441773337496E-2</v>
      </c>
    </row>
    <row r="181" spans="1:16" x14ac:dyDescent="0.25">
      <c r="A181" s="1" t="s">
        <v>898</v>
      </c>
      <c r="B181">
        <v>22</v>
      </c>
      <c r="C181">
        <v>21</v>
      </c>
      <c r="H181" s="1"/>
      <c r="J181" s="1"/>
      <c r="K181" s="1" t="s">
        <v>898</v>
      </c>
      <c r="L181">
        <f>150*(B181)/(SUM(B106:B180)+SUM(B182:B256)+SUM(C106:C180)+SUM(C182:C256))</f>
        <v>0.25702936365760576</v>
      </c>
      <c r="M181">
        <f>150*(C181)/(SUM(B106:B180)+SUM(B182:B256)+SUM(C106:C180)+SUM(C182:C256))</f>
        <v>0.2453462107640782</v>
      </c>
      <c r="N181">
        <f t="shared" si="2"/>
        <v>-1.168315289352756E-2</v>
      </c>
      <c r="O181" s="1" t="s">
        <v>898</v>
      </c>
      <c r="P181">
        <f>150*(C181-B181)/(SUM(B106:B180)+SUM(B182:B256)+SUM(C106:C180)+SUM(C182:C256))</f>
        <v>-1.1683152893527534E-2</v>
      </c>
    </row>
    <row r="182" spans="1:16" x14ac:dyDescent="0.25">
      <c r="A182" t="s">
        <v>897</v>
      </c>
      <c r="B182">
        <v>29</v>
      </c>
      <c r="C182">
        <v>19</v>
      </c>
      <c r="K182" t="s">
        <v>897</v>
      </c>
      <c r="N182">
        <f t="shared" si="2"/>
        <v>0</v>
      </c>
      <c r="O182" t="s">
        <v>897</v>
      </c>
    </row>
    <row r="183" spans="1:16" x14ac:dyDescent="0.25">
      <c r="A183" t="s">
        <v>896</v>
      </c>
      <c r="B183">
        <v>22</v>
      </c>
      <c r="C183">
        <v>14</v>
      </c>
      <c r="K183" t="s">
        <v>896</v>
      </c>
      <c r="N183">
        <f t="shared" si="2"/>
        <v>0</v>
      </c>
      <c r="O183" t="s">
        <v>896</v>
      </c>
    </row>
    <row r="184" spans="1:16" x14ac:dyDescent="0.25">
      <c r="A184" t="s">
        <v>895</v>
      </c>
      <c r="B184">
        <v>43</v>
      </c>
      <c r="C184">
        <v>27</v>
      </c>
      <c r="K184" t="s">
        <v>895</v>
      </c>
      <c r="N184">
        <f t="shared" si="2"/>
        <v>0</v>
      </c>
      <c r="O184" t="s">
        <v>895</v>
      </c>
    </row>
    <row r="185" spans="1:16" x14ac:dyDescent="0.25">
      <c r="A185" t="s">
        <v>894</v>
      </c>
      <c r="B185">
        <v>43</v>
      </c>
      <c r="C185">
        <v>28</v>
      </c>
      <c r="K185" t="s">
        <v>894</v>
      </c>
      <c r="N185">
        <f t="shared" si="2"/>
        <v>0</v>
      </c>
      <c r="O185" t="s">
        <v>894</v>
      </c>
    </row>
    <row r="186" spans="1:16" x14ac:dyDescent="0.25">
      <c r="A186" s="1" t="s">
        <v>893</v>
      </c>
      <c r="B186">
        <v>33</v>
      </c>
      <c r="C186">
        <v>18</v>
      </c>
      <c r="H186" s="1"/>
      <c r="J186" s="1"/>
      <c r="K186" s="1" t="s">
        <v>893</v>
      </c>
      <c r="L186">
        <f>150*(B186)/(SUM(B111:B185)+SUM(B187:B261)+SUM(C111:C185)+SUM(C187:C261))</f>
        <v>0.38071065989847713</v>
      </c>
      <c r="M186">
        <f>150*(C186)/(SUM(B111:B185)+SUM(B187:B261)+SUM(C111:C185)+SUM(C187:C261))</f>
        <v>0.2076603599446239</v>
      </c>
      <c r="N186">
        <f t="shared" si="2"/>
        <v>-0.17305029995385324</v>
      </c>
      <c r="O186" s="1" t="s">
        <v>893</v>
      </c>
      <c r="P186">
        <f>150*(C186-B186)/(SUM(B111:B185)+SUM(B187:B261)+SUM(C111:C185)+SUM(C187:C261))</f>
        <v>-0.17305029995385326</v>
      </c>
    </row>
    <row r="187" spans="1:16" x14ac:dyDescent="0.25">
      <c r="A187" t="s">
        <v>892</v>
      </c>
      <c r="B187">
        <v>40</v>
      </c>
      <c r="C187">
        <v>9</v>
      </c>
      <c r="K187" t="s">
        <v>892</v>
      </c>
      <c r="N187">
        <f t="shared" si="2"/>
        <v>0</v>
      </c>
      <c r="O187" t="s">
        <v>892</v>
      </c>
    </row>
    <row r="188" spans="1:16" x14ac:dyDescent="0.25">
      <c r="A188" t="s">
        <v>891</v>
      </c>
      <c r="B188">
        <v>11</v>
      </c>
      <c r="C188">
        <v>14</v>
      </c>
      <c r="K188" t="s">
        <v>891</v>
      </c>
      <c r="N188">
        <f t="shared" si="2"/>
        <v>0</v>
      </c>
      <c r="O188" t="s">
        <v>891</v>
      </c>
    </row>
    <row r="189" spans="1:16" x14ac:dyDescent="0.25">
      <c r="A189" t="s">
        <v>890</v>
      </c>
      <c r="B189">
        <v>53</v>
      </c>
      <c r="C189">
        <v>8</v>
      </c>
      <c r="K189" t="s">
        <v>890</v>
      </c>
      <c r="N189">
        <f t="shared" si="2"/>
        <v>0</v>
      </c>
      <c r="O189" t="s">
        <v>890</v>
      </c>
    </row>
    <row r="190" spans="1:16" x14ac:dyDescent="0.25">
      <c r="A190" t="s">
        <v>889</v>
      </c>
      <c r="B190">
        <v>15</v>
      </c>
      <c r="C190">
        <v>12</v>
      </c>
      <c r="K190" t="s">
        <v>889</v>
      </c>
      <c r="N190">
        <f t="shared" si="2"/>
        <v>0</v>
      </c>
      <c r="O190" t="s">
        <v>889</v>
      </c>
    </row>
    <row r="191" spans="1:16" x14ac:dyDescent="0.25">
      <c r="A191" t="s">
        <v>888</v>
      </c>
      <c r="B191">
        <v>26</v>
      </c>
      <c r="C191">
        <v>18</v>
      </c>
      <c r="K191" t="s">
        <v>888</v>
      </c>
      <c r="N191">
        <f t="shared" si="2"/>
        <v>0</v>
      </c>
      <c r="O191" t="s">
        <v>888</v>
      </c>
    </row>
    <row r="192" spans="1:16" x14ac:dyDescent="0.25">
      <c r="A192" t="s">
        <v>887</v>
      </c>
      <c r="B192">
        <v>19</v>
      </c>
      <c r="C192">
        <v>10</v>
      </c>
      <c r="K192" t="s">
        <v>887</v>
      </c>
      <c r="N192">
        <f t="shared" si="2"/>
        <v>0</v>
      </c>
      <c r="O192" t="s">
        <v>887</v>
      </c>
    </row>
    <row r="193" spans="1:16" x14ac:dyDescent="0.25">
      <c r="A193" s="1" t="s">
        <v>886</v>
      </c>
      <c r="B193">
        <v>19</v>
      </c>
      <c r="C193">
        <v>29</v>
      </c>
      <c r="H193" s="1"/>
      <c r="J193" s="1"/>
      <c r="K193" s="1" t="s">
        <v>886</v>
      </c>
      <c r="L193">
        <f>150*(B193)/(SUM(B118:B192)+SUM(B194:B268)+SUM(C118:C192)+SUM(C194:C268))</f>
        <v>0.29411764705882354</v>
      </c>
      <c r="M193">
        <f>150*(C193)/(SUM(B118:B192)+SUM(B194:B268)+SUM(C118:C192)+SUM(C194:C268))</f>
        <v>0.44891640866873067</v>
      </c>
      <c r="N193">
        <f t="shared" si="2"/>
        <v>0.15479876160990713</v>
      </c>
      <c r="O193" s="1" t="s">
        <v>886</v>
      </c>
      <c r="P193">
        <f>150*(C193-B193)/(SUM(B118:B192)+SUM(B194:B268)+SUM(C118:C192)+SUM(C194:C268))</f>
        <v>0.15479876160990713</v>
      </c>
    </row>
    <row r="194" spans="1:16" x14ac:dyDescent="0.25">
      <c r="A194" t="s">
        <v>885</v>
      </c>
      <c r="B194">
        <v>11</v>
      </c>
      <c r="C194">
        <v>15</v>
      </c>
      <c r="K194" t="s">
        <v>885</v>
      </c>
      <c r="N194">
        <f t="shared" si="2"/>
        <v>0</v>
      </c>
      <c r="O194" t="s">
        <v>885</v>
      </c>
    </row>
    <row r="195" spans="1:16" x14ac:dyDescent="0.25">
      <c r="A195" s="1" t="s">
        <v>884</v>
      </c>
      <c r="B195">
        <v>21</v>
      </c>
      <c r="C195">
        <v>28</v>
      </c>
      <c r="H195" s="1"/>
      <c r="J195" s="1"/>
      <c r="K195" s="1" t="s">
        <v>884</v>
      </c>
      <c r="L195">
        <f>150*(B195)/(SUM(B120:B194)+SUM(B196:B270)+SUM(C120:C194)+SUM(C196:C270))</f>
        <v>0.32517807370703006</v>
      </c>
      <c r="M195">
        <f>150*(C195)/(SUM(B120:B194)+SUM(B196:B270)+SUM(C120:C194)+SUM(C196:C270))</f>
        <v>0.43357076494270674</v>
      </c>
      <c r="N195">
        <f t="shared" si="2"/>
        <v>0.10839269123567669</v>
      </c>
      <c r="O195" s="1" t="s">
        <v>884</v>
      </c>
      <c r="P195">
        <f>150*(C195-B195)/(SUM(B120:B194)+SUM(B196:B270)+SUM(C120:C194)+SUM(C196:C270))</f>
        <v>0.10839269123567669</v>
      </c>
    </row>
    <row r="196" spans="1:16" x14ac:dyDescent="0.25">
      <c r="A196" t="s">
        <v>883</v>
      </c>
      <c r="B196">
        <v>19</v>
      </c>
      <c r="C196">
        <v>15</v>
      </c>
      <c r="K196" t="s">
        <v>883</v>
      </c>
      <c r="N196">
        <f t="shared" si="2"/>
        <v>0</v>
      </c>
      <c r="O196" t="s">
        <v>883</v>
      </c>
    </row>
    <row r="197" spans="1:16" x14ac:dyDescent="0.25">
      <c r="A197" t="s">
        <v>882</v>
      </c>
      <c r="B197">
        <v>23</v>
      </c>
      <c r="C197">
        <v>22</v>
      </c>
      <c r="K197" t="s">
        <v>882</v>
      </c>
      <c r="N197">
        <f t="shared" si="2"/>
        <v>0</v>
      </c>
      <c r="O197" t="s">
        <v>882</v>
      </c>
    </row>
    <row r="198" spans="1:16" x14ac:dyDescent="0.25">
      <c r="A198" s="1" t="s">
        <v>881</v>
      </c>
      <c r="B198">
        <v>30</v>
      </c>
      <c r="C198">
        <v>33</v>
      </c>
      <c r="H198" s="1"/>
      <c r="J198" s="1"/>
      <c r="K198" s="1" t="s">
        <v>881</v>
      </c>
      <c r="L198">
        <f>150*(B198)/(SUM(B123:B197)+SUM(B199:B273)+SUM(C123:C197)+SUM(C199:C273))</f>
        <v>0.46239210850801482</v>
      </c>
      <c r="M198">
        <f>150*(C198)/(SUM(B123:B197)+SUM(B199:B273)+SUM(C123:C197)+SUM(C199:C273))</f>
        <v>0.50863131935881623</v>
      </c>
      <c r="N198">
        <f t="shared" si="2"/>
        <v>4.6239210850801404E-2</v>
      </c>
      <c r="O198" s="1" t="s">
        <v>881</v>
      </c>
      <c r="P198">
        <f>150*(C198-B198)/(SUM(B123:B197)+SUM(B199:B273)+SUM(C123:C197)+SUM(C199:C273))</f>
        <v>4.6239210850801481E-2</v>
      </c>
    </row>
    <row r="199" spans="1:16" x14ac:dyDescent="0.25">
      <c r="A199" t="s">
        <v>880</v>
      </c>
      <c r="B199">
        <v>25</v>
      </c>
      <c r="C199">
        <v>31</v>
      </c>
      <c r="K199" t="s">
        <v>880</v>
      </c>
      <c r="N199">
        <f t="shared" ref="N199:N262" si="3">M199-L199</f>
        <v>0</v>
      </c>
      <c r="O199" t="s">
        <v>880</v>
      </c>
    </row>
    <row r="200" spans="1:16" x14ac:dyDescent="0.25">
      <c r="A200" t="s">
        <v>879</v>
      </c>
      <c r="B200">
        <v>22</v>
      </c>
      <c r="C200">
        <v>28</v>
      </c>
      <c r="K200" t="s">
        <v>879</v>
      </c>
      <c r="N200">
        <f t="shared" si="3"/>
        <v>0</v>
      </c>
      <c r="O200" t="s">
        <v>879</v>
      </c>
    </row>
    <row r="201" spans="1:16" x14ac:dyDescent="0.25">
      <c r="A201" t="s">
        <v>878</v>
      </c>
      <c r="B201">
        <v>20</v>
      </c>
      <c r="C201">
        <v>27</v>
      </c>
      <c r="K201" t="s">
        <v>878</v>
      </c>
      <c r="N201">
        <f t="shared" si="3"/>
        <v>0</v>
      </c>
      <c r="O201" t="s">
        <v>878</v>
      </c>
    </row>
    <row r="202" spans="1:16" x14ac:dyDescent="0.25">
      <c r="A202" t="s">
        <v>877</v>
      </c>
      <c r="B202">
        <v>21</v>
      </c>
      <c r="C202">
        <v>29</v>
      </c>
      <c r="K202" t="s">
        <v>877</v>
      </c>
      <c r="N202">
        <f t="shared" si="3"/>
        <v>0</v>
      </c>
      <c r="O202" t="s">
        <v>877</v>
      </c>
    </row>
    <row r="203" spans="1:16" x14ac:dyDescent="0.25">
      <c r="A203" t="s">
        <v>876</v>
      </c>
      <c r="B203">
        <v>8</v>
      </c>
      <c r="C203">
        <v>28</v>
      </c>
      <c r="K203" t="s">
        <v>876</v>
      </c>
      <c r="N203">
        <f t="shared" si="3"/>
        <v>0</v>
      </c>
      <c r="O203" t="s">
        <v>876</v>
      </c>
    </row>
    <row r="204" spans="1:16" x14ac:dyDescent="0.25">
      <c r="A204" t="s">
        <v>875</v>
      </c>
      <c r="B204">
        <v>14</v>
      </c>
      <c r="C204">
        <v>30</v>
      </c>
      <c r="K204" t="s">
        <v>875</v>
      </c>
      <c r="N204">
        <f t="shared" si="3"/>
        <v>0</v>
      </c>
      <c r="O204" t="s">
        <v>875</v>
      </c>
    </row>
    <row r="205" spans="1:16" x14ac:dyDescent="0.25">
      <c r="A205" t="s">
        <v>874</v>
      </c>
      <c r="B205">
        <v>256</v>
      </c>
      <c r="C205">
        <v>64</v>
      </c>
      <c r="K205" t="s">
        <v>874</v>
      </c>
      <c r="N205">
        <f t="shared" si="3"/>
        <v>0</v>
      </c>
      <c r="O205" t="s">
        <v>874</v>
      </c>
    </row>
    <row r="206" spans="1:16" x14ac:dyDescent="0.25">
      <c r="A206" t="s">
        <v>873</v>
      </c>
      <c r="B206">
        <v>64</v>
      </c>
      <c r="C206">
        <v>55</v>
      </c>
      <c r="K206" t="s">
        <v>873</v>
      </c>
      <c r="N206">
        <f t="shared" si="3"/>
        <v>0</v>
      </c>
      <c r="O206" t="s">
        <v>873</v>
      </c>
    </row>
    <row r="207" spans="1:16" x14ac:dyDescent="0.25">
      <c r="A207" t="s">
        <v>872</v>
      </c>
      <c r="B207">
        <v>10</v>
      </c>
      <c r="C207">
        <v>23</v>
      </c>
      <c r="K207" t="s">
        <v>872</v>
      </c>
      <c r="N207">
        <f t="shared" si="3"/>
        <v>0</v>
      </c>
      <c r="O207" t="s">
        <v>872</v>
      </c>
    </row>
    <row r="208" spans="1:16" x14ac:dyDescent="0.25">
      <c r="A208" t="s">
        <v>871</v>
      </c>
      <c r="B208">
        <v>30</v>
      </c>
      <c r="C208">
        <v>72</v>
      </c>
      <c r="K208" t="s">
        <v>871</v>
      </c>
      <c r="N208">
        <f t="shared" si="3"/>
        <v>0</v>
      </c>
      <c r="O208" t="s">
        <v>871</v>
      </c>
    </row>
    <row r="209" spans="1:16" x14ac:dyDescent="0.25">
      <c r="A209" t="s">
        <v>870</v>
      </c>
      <c r="B209">
        <v>14</v>
      </c>
      <c r="C209">
        <v>42</v>
      </c>
      <c r="K209" t="s">
        <v>870</v>
      </c>
      <c r="N209">
        <f t="shared" si="3"/>
        <v>0</v>
      </c>
      <c r="O209" t="s">
        <v>870</v>
      </c>
    </row>
    <row r="210" spans="1:16" x14ac:dyDescent="0.25">
      <c r="A210" t="s">
        <v>869</v>
      </c>
      <c r="B210">
        <v>25</v>
      </c>
      <c r="C210">
        <v>44</v>
      </c>
      <c r="K210" t="s">
        <v>869</v>
      </c>
      <c r="N210">
        <f t="shared" si="3"/>
        <v>0</v>
      </c>
      <c r="O210" t="s">
        <v>869</v>
      </c>
    </row>
    <row r="211" spans="1:16" x14ac:dyDescent="0.25">
      <c r="A211" t="s">
        <v>868</v>
      </c>
      <c r="B211">
        <v>22</v>
      </c>
      <c r="C211">
        <v>45</v>
      </c>
      <c r="K211" t="s">
        <v>868</v>
      </c>
      <c r="N211">
        <f t="shared" si="3"/>
        <v>0</v>
      </c>
      <c r="O211" t="s">
        <v>868</v>
      </c>
    </row>
    <row r="212" spans="1:16" x14ac:dyDescent="0.25">
      <c r="A212" t="s">
        <v>867</v>
      </c>
      <c r="B212">
        <v>27</v>
      </c>
      <c r="C212">
        <v>32</v>
      </c>
      <c r="K212" t="s">
        <v>867</v>
      </c>
      <c r="N212">
        <f t="shared" si="3"/>
        <v>0</v>
      </c>
      <c r="O212" t="s">
        <v>867</v>
      </c>
    </row>
    <row r="213" spans="1:16" x14ac:dyDescent="0.25">
      <c r="A213" t="s">
        <v>866</v>
      </c>
      <c r="B213">
        <v>20</v>
      </c>
      <c r="C213">
        <v>29</v>
      </c>
      <c r="K213" t="s">
        <v>866</v>
      </c>
      <c r="N213">
        <f t="shared" si="3"/>
        <v>0</v>
      </c>
      <c r="O213" t="s">
        <v>866</v>
      </c>
    </row>
    <row r="214" spans="1:16" x14ac:dyDescent="0.25">
      <c r="A214" t="s">
        <v>865</v>
      </c>
      <c r="B214">
        <v>32</v>
      </c>
      <c r="C214">
        <v>43</v>
      </c>
      <c r="K214" t="s">
        <v>865</v>
      </c>
      <c r="N214">
        <f t="shared" si="3"/>
        <v>0</v>
      </c>
      <c r="O214" t="s">
        <v>865</v>
      </c>
    </row>
    <row r="215" spans="1:16" x14ac:dyDescent="0.25">
      <c r="A215" t="s">
        <v>864</v>
      </c>
      <c r="B215">
        <v>28</v>
      </c>
      <c r="C215">
        <v>27</v>
      </c>
      <c r="K215" t="s">
        <v>864</v>
      </c>
      <c r="N215">
        <f t="shared" si="3"/>
        <v>0</v>
      </c>
      <c r="O215" t="s">
        <v>864</v>
      </c>
    </row>
    <row r="216" spans="1:16" x14ac:dyDescent="0.25">
      <c r="A216" t="s">
        <v>863</v>
      </c>
      <c r="B216">
        <v>39</v>
      </c>
      <c r="C216">
        <v>31</v>
      </c>
      <c r="K216" t="s">
        <v>863</v>
      </c>
      <c r="N216">
        <f t="shared" si="3"/>
        <v>0</v>
      </c>
      <c r="O216" t="s">
        <v>863</v>
      </c>
    </row>
    <row r="217" spans="1:16" x14ac:dyDescent="0.25">
      <c r="A217" s="1" t="s">
        <v>862</v>
      </c>
      <c r="B217">
        <v>38</v>
      </c>
      <c r="C217">
        <v>39</v>
      </c>
      <c r="H217" s="1"/>
      <c r="J217" s="1"/>
      <c r="K217" s="1" t="s">
        <v>862</v>
      </c>
      <c r="L217">
        <f>150*(B217)/(SUM(B142:B216)+SUM(B218:B292)+SUM(C142:C216)+SUM(C218:C292))</f>
        <v>0.56190851735015768</v>
      </c>
      <c r="M217">
        <f>150*(C217)/(SUM(B142:B216)+SUM(B218:B292)+SUM(C142:C216)+SUM(C218:C292))</f>
        <v>0.57669558359621453</v>
      </c>
      <c r="N217">
        <f t="shared" si="3"/>
        <v>1.4787066246056857E-2</v>
      </c>
      <c r="O217" s="1" t="s">
        <v>862</v>
      </c>
      <c r="P217">
        <f>150*(C217-B217)/(SUM(B142:B216)+SUM(B218:B292)+SUM(C142:C216)+SUM(C218:C292))</f>
        <v>1.4787066246056782E-2</v>
      </c>
    </row>
    <row r="218" spans="1:16" x14ac:dyDescent="0.25">
      <c r="A218" t="s">
        <v>861</v>
      </c>
      <c r="B218">
        <v>18</v>
      </c>
      <c r="C218">
        <v>21</v>
      </c>
      <c r="K218" t="s">
        <v>861</v>
      </c>
      <c r="N218">
        <f t="shared" si="3"/>
        <v>0</v>
      </c>
      <c r="O218" t="s">
        <v>861</v>
      </c>
    </row>
    <row r="219" spans="1:16" x14ac:dyDescent="0.25">
      <c r="A219" s="1" t="s">
        <v>860</v>
      </c>
      <c r="B219">
        <v>23</v>
      </c>
      <c r="C219">
        <v>74</v>
      </c>
      <c r="H219" s="1"/>
      <c r="J219" s="1"/>
      <c r="K219" s="1" t="s">
        <v>860</v>
      </c>
      <c r="L219">
        <f>150*(B219)/(SUM(B144:B218)+SUM(B220:B294)+SUM(C144:C218)+SUM(C220:C294))</f>
        <v>0.33410807669959325</v>
      </c>
      <c r="M219">
        <f>150*(C219)/(SUM(B144:B218)+SUM(B220:B294)+SUM(C144:C218)+SUM(C220:C294))</f>
        <v>1.0749564206856479</v>
      </c>
      <c r="N219">
        <f t="shared" si="3"/>
        <v>0.7408483439860547</v>
      </c>
      <c r="O219" s="1" t="s">
        <v>860</v>
      </c>
      <c r="P219">
        <f>150*(C219-B219)/(SUM(B144:B218)+SUM(B220:B294)+SUM(C144:C218)+SUM(C220:C294))</f>
        <v>0.74084834398605459</v>
      </c>
    </row>
    <row r="220" spans="1:16" x14ac:dyDescent="0.25">
      <c r="A220" t="s">
        <v>859</v>
      </c>
      <c r="B220">
        <v>54</v>
      </c>
      <c r="C220">
        <v>51</v>
      </c>
      <c r="K220" t="s">
        <v>859</v>
      </c>
      <c r="N220">
        <f t="shared" si="3"/>
        <v>0</v>
      </c>
      <c r="O220" t="s">
        <v>859</v>
      </c>
    </row>
    <row r="221" spans="1:16" x14ac:dyDescent="0.25">
      <c r="A221" t="s">
        <v>858</v>
      </c>
      <c r="B221">
        <v>14</v>
      </c>
      <c r="C221">
        <v>39</v>
      </c>
      <c r="K221" t="s">
        <v>858</v>
      </c>
      <c r="N221">
        <f t="shared" si="3"/>
        <v>0</v>
      </c>
      <c r="O221" t="s">
        <v>858</v>
      </c>
    </row>
    <row r="222" spans="1:16" x14ac:dyDescent="0.25">
      <c r="A222" t="s">
        <v>857</v>
      </c>
      <c r="B222">
        <v>46</v>
      </c>
      <c r="C222">
        <v>60</v>
      </c>
      <c r="K222" t="s">
        <v>857</v>
      </c>
      <c r="N222">
        <f t="shared" si="3"/>
        <v>0</v>
      </c>
      <c r="O222" t="s">
        <v>857</v>
      </c>
    </row>
    <row r="223" spans="1:16" x14ac:dyDescent="0.25">
      <c r="A223" t="s">
        <v>856</v>
      </c>
      <c r="B223">
        <v>47</v>
      </c>
      <c r="C223">
        <v>76</v>
      </c>
      <c r="K223" t="s">
        <v>856</v>
      </c>
      <c r="N223">
        <f t="shared" si="3"/>
        <v>0</v>
      </c>
      <c r="O223" t="s">
        <v>856</v>
      </c>
    </row>
    <row r="224" spans="1:16" x14ac:dyDescent="0.25">
      <c r="A224" t="s">
        <v>855</v>
      </c>
      <c r="B224">
        <v>67</v>
      </c>
      <c r="C224">
        <v>99</v>
      </c>
      <c r="K224" t="s">
        <v>855</v>
      </c>
      <c r="N224">
        <f t="shared" si="3"/>
        <v>0</v>
      </c>
      <c r="O224" t="s">
        <v>855</v>
      </c>
    </row>
    <row r="225" spans="1:16" x14ac:dyDescent="0.25">
      <c r="A225" s="1" t="s">
        <v>854</v>
      </c>
      <c r="B225">
        <v>53</v>
      </c>
      <c r="C225">
        <v>119</v>
      </c>
      <c r="H225" s="1"/>
      <c r="J225" s="1"/>
      <c r="K225" s="1" t="s">
        <v>854</v>
      </c>
      <c r="L225">
        <f>150*(B225)/(SUM(B150:B224)+SUM(B226:B300)+SUM(C150:C224)+SUM(C226:C300))</f>
        <v>0.74746145167356148</v>
      </c>
      <c r="M225">
        <f>150*(C225)/(SUM(B150:B224)+SUM(B226:B300)+SUM(C150:C224)+SUM(C226:C300))</f>
        <v>1.6782625047010153</v>
      </c>
      <c r="N225">
        <f t="shared" si="3"/>
        <v>0.93080105302745386</v>
      </c>
      <c r="O225" s="1" t="s">
        <v>854</v>
      </c>
      <c r="P225">
        <f>150*(C225-B225)/(SUM(B150:B224)+SUM(B226:B300)+SUM(C150:C224)+SUM(C226:C300))</f>
        <v>0.93080105302745397</v>
      </c>
    </row>
    <row r="226" spans="1:16" x14ac:dyDescent="0.25">
      <c r="A226" t="s">
        <v>853</v>
      </c>
      <c r="B226">
        <v>30</v>
      </c>
      <c r="C226">
        <v>52</v>
      </c>
      <c r="K226" t="s">
        <v>853</v>
      </c>
      <c r="N226">
        <f t="shared" si="3"/>
        <v>0</v>
      </c>
      <c r="O226" t="s">
        <v>853</v>
      </c>
    </row>
    <row r="227" spans="1:16" x14ac:dyDescent="0.25">
      <c r="A227" s="1" t="s">
        <v>852</v>
      </c>
      <c r="B227">
        <v>60</v>
      </c>
      <c r="C227">
        <v>74</v>
      </c>
      <c r="H227" s="1"/>
      <c r="J227" s="1"/>
      <c r="K227" s="1" t="s">
        <v>852</v>
      </c>
      <c r="L227">
        <f>150*(B227)/(SUM(B152:B226)+SUM(B228:B302)+SUM(C152:C226)+SUM(C228:C302))</f>
        <v>0.83736509117975433</v>
      </c>
      <c r="M227">
        <f>150*(C227)/(SUM(B152:B226)+SUM(B228:B302)+SUM(C152:C226)+SUM(C228:C302))</f>
        <v>1.0327502791216971</v>
      </c>
      <c r="N227">
        <f t="shared" si="3"/>
        <v>0.19538518794194282</v>
      </c>
      <c r="O227" s="1" t="s">
        <v>852</v>
      </c>
      <c r="P227">
        <f>150*(C227-B227)/(SUM(B152:B226)+SUM(B228:B302)+SUM(C152:C226)+SUM(C228:C302))</f>
        <v>0.19538518794194268</v>
      </c>
    </row>
    <row r="228" spans="1:16" x14ac:dyDescent="0.25">
      <c r="A228" t="s">
        <v>851</v>
      </c>
      <c r="B228">
        <v>39</v>
      </c>
      <c r="C228">
        <v>50</v>
      </c>
      <c r="K228" t="s">
        <v>851</v>
      </c>
      <c r="N228">
        <f t="shared" si="3"/>
        <v>0</v>
      </c>
      <c r="O228" t="s">
        <v>851</v>
      </c>
    </row>
    <row r="229" spans="1:16" x14ac:dyDescent="0.25">
      <c r="A229" t="s">
        <v>850</v>
      </c>
      <c r="B229">
        <v>35</v>
      </c>
      <c r="C229">
        <v>75</v>
      </c>
      <c r="K229" t="s">
        <v>850</v>
      </c>
      <c r="N229">
        <f t="shared" si="3"/>
        <v>0</v>
      </c>
      <c r="O229" t="s">
        <v>850</v>
      </c>
    </row>
    <row r="230" spans="1:16" x14ac:dyDescent="0.25">
      <c r="A230" t="s">
        <v>849</v>
      </c>
      <c r="B230">
        <v>18</v>
      </c>
      <c r="C230">
        <v>31</v>
      </c>
      <c r="K230" t="s">
        <v>849</v>
      </c>
      <c r="N230">
        <f t="shared" si="3"/>
        <v>0</v>
      </c>
      <c r="O230" t="s">
        <v>849</v>
      </c>
    </row>
    <row r="231" spans="1:16" x14ac:dyDescent="0.25">
      <c r="A231" s="1" t="s">
        <v>848</v>
      </c>
      <c r="B231">
        <v>45</v>
      </c>
      <c r="C231">
        <v>76</v>
      </c>
      <c r="H231" s="1"/>
      <c r="J231" s="1"/>
      <c r="K231" s="1" t="s">
        <v>848</v>
      </c>
      <c r="L231">
        <f>150*(B231)/(SUM(B156:B230)+SUM(B232:B306)+SUM(C156:C230)+SUM(C232:C306))</f>
        <v>0.62413314840499301</v>
      </c>
      <c r="M231">
        <f>150*(C231)/(SUM(B156:B230)+SUM(B232:B306)+SUM(C156:C230)+SUM(C232:C306))</f>
        <v>1.0540915395284327</v>
      </c>
      <c r="N231">
        <f t="shared" si="3"/>
        <v>0.4299583911234397</v>
      </c>
      <c r="O231" s="1" t="s">
        <v>848</v>
      </c>
      <c r="P231">
        <f>150*(C231-B231)/(SUM(B156:B230)+SUM(B232:B306)+SUM(C156:C230)+SUM(C232:C306))</f>
        <v>0.42995839112343964</v>
      </c>
    </row>
    <row r="232" spans="1:16" x14ac:dyDescent="0.25">
      <c r="A232" t="s">
        <v>847</v>
      </c>
      <c r="B232">
        <v>15</v>
      </c>
      <c r="C232">
        <v>44</v>
      </c>
      <c r="K232" t="s">
        <v>847</v>
      </c>
      <c r="N232">
        <f t="shared" si="3"/>
        <v>0</v>
      </c>
      <c r="O232" t="s">
        <v>847</v>
      </c>
    </row>
    <row r="233" spans="1:16" x14ac:dyDescent="0.25">
      <c r="A233" t="s">
        <v>846</v>
      </c>
      <c r="B233">
        <v>9</v>
      </c>
      <c r="C233">
        <v>18</v>
      </c>
      <c r="K233" t="s">
        <v>846</v>
      </c>
      <c r="N233">
        <f t="shared" si="3"/>
        <v>0</v>
      </c>
      <c r="O233" t="s">
        <v>846</v>
      </c>
    </row>
    <row r="234" spans="1:16" x14ac:dyDescent="0.25">
      <c r="A234" t="s">
        <v>845</v>
      </c>
      <c r="B234">
        <v>52</v>
      </c>
      <c r="C234">
        <v>28</v>
      </c>
      <c r="K234" t="s">
        <v>845</v>
      </c>
      <c r="N234">
        <f t="shared" si="3"/>
        <v>0</v>
      </c>
      <c r="O234" t="s">
        <v>845</v>
      </c>
    </row>
    <row r="235" spans="1:16" x14ac:dyDescent="0.25">
      <c r="A235" t="s">
        <v>844</v>
      </c>
      <c r="B235">
        <v>38</v>
      </c>
      <c r="C235">
        <v>52</v>
      </c>
      <c r="K235" t="s">
        <v>844</v>
      </c>
      <c r="N235">
        <f t="shared" si="3"/>
        <v>0</v>
      </c>
      <c r="O235" t="s">
        <v>844</v>
      </c>
    </row>
    <row r="236" spans="1:16" x14ac:dyDescent="0.25">
      <c r="A236" t="s">
        <v>843</v>
      </c>
      <c r="B236">
        <v>42</v>
      </c>
      <c r="C236">
        <v>50</v>
      </c>
      <c r="K236" t="s">
        <v>843</v>
      </c>
      <c r="N236">
        <f t="shared" si="3"/>
        <v>0</v>
      </c>
      <c r="O236" t="s">
        <v>843</v>
      </c>
    </row>
    <row r="237" spans="1:16" x14ac:dyDescent="0.25">
      <c r="A237" t="s">
        <v>842</v>
      </c>
      <c r="B237">
        <v>44</v>
      </c>
      <c r="C237">
        <v>34</v>
      </c>
      <c r="K237" t="s">
        <v>842</v>
      </c>
      <c r="N237">
        <f t="shared" si="3"/>
        <v>0</v>
      </c>
      <c r="O237" t="s">
        <v>842</v>
      </c>
    </row>
    <row r="238" spans="1:16" x14ac:dyDescent="0.25">
      <c r="A238" t="s">
        <v>841</v>
      </c>
      <c r="B238">
        <v>41</v>
      </c>
      <c r="C238">
        <v>34</v>
      </c>
      <c r="K238" t="s">
        <v>841</v>
      </c>
      <c r="N238">
        <f t="shared" si="3"/>
        <v>0</v>
      </c>
      <c r="O238" t="s">
        <v>841</v>
      </c>
    </row>
    <row r="239" spans="1:16" x14ac:dyDescent="0.25">
      <c r="A239" t="s">
        <v>840</v>
      </c>
      <c r="B239">
        <v>37</v>
      </c>
      <c r="C239">
        <v>48</v>
      </c>
      <c r="K239" t="s">
        <v>840</v>
      </c>
      <c r="N239">
        <f t="shared" si="3"/>
        <v>0</v>
      </c>
      <c r="O239" t="s">
        <v>840</v>
      </c>
    </row>
    <row r="240" spans="1:16" x14ac:dyDescent="0.25">
      <c r="A240" t="s">
        <v>839</v>
      </c>
      <c r="B240">
        <v>39</v>
      </c>
      <c r="C240">
        <v>57</v>
      </c>
      <c r="K240" t="s">
        <v>839</v>
      </c>
      <c r="N240">
        <f t="shared" si="3"/>
        <v>0</v>
      </c>
      <c r="O240" t="s">
        <v>839</v>
      </c>
    </row>
    <row r="241" spans="1:16" x14ac:dyDescent="0.25">
      <c r="A241" t="s">
        <v>838</v>
      </c>
      <c r="B241">
        <v>20</v>
      </c>
      <c r="C241">
        <v>43</v>
      </c>
      <c r="K241" t="s">
        <v>838</v>
      </c>
      <c r="N241">
        <f t="shared" si="3"/>
        <v>0</v>
      </c>
      <c r="O241" t="s">
        <v>838</v>
      </c>
    </row>
    <row r="242" spans="1:16" x14ac:dyDescent="0.25">
      <c r="A242" t="s">
        <v>837</v>
      </c>
      <c r="B242">
        <v>31</v>
      </c>
      <c r="C242">
        <v>37</v>
      </c>
      <c r="K242" t="s">
        <v>837</v>
      </c>
      <c r="N242">
        <f t="shared" si="3"/>
        <v>0</v>
      </c>
      <c r="O242" t="s">
        <v>837</v>
      </c>
    </row>
    <row r="243" spans="1:16" x14ac:dyDescent="0.25">
      <c r="A243" t="s">
        <v>836</v>
      </c>
      <c r="B243">
        <v>24</v>
      </c>
      <c r="C243">
        <v>40</v>
      </c>
      <c r="K243" t="s">
        <v>836</v>
      </c>
      <c r="N243">
        <f t="shared" si="3"/>
        <v>0</v>
      </c>
      <c r="O243" t="s">
        <v>836</v>
      </c>
    </row>
    <row r="244" spans="1:16" x14ac:dyDescent="0.25">
      <c r="A244" t="s">
        <v>835</v>
      </c>
      <c r="B244">
        <v>36</v>
      </c>
      <c r="C244">
        <v>25</v>
      </c>
      <c r="K244" t="s">
        <v>835</v>
      </c>
      <c r="N244">
        <f t="shared" si="3"/>
        <v>0</v>
      </c>
      <c r="O244" t="s">
        <v>835</v>
      </c>
    </row>
    <row r="245" spans="1:16" x14ac:dyDescent="0.25">
      <c r="A245" t="s">
        <v>834</v>
      </c>
      <c r="B245">
        <v>26</v>
      </c>
      <c r="C245">
        <v>26</v>
      </c>
      <c r="K245" t="s">
        <v>834</v>
      </c>
      <c r="N245">
        <f t="shared" si="3"/>
        <v>0</v>
      </c>
      <c r="O245" t="s">
        <v>834</v>
      </c>
    </row>
    <row r="246" spans="1:16" x14ac:dyDescent="0.25">
      <c r="A246" t="s">
        <v>833</v>
      </c>
      <c r="B246">
        <v>25</v>
      </c>
      <c r="C246">
        <v>33</v>
      </c>
      <c r="K246" t="s">
        <v>833</v>
      </c>
      <c r="N246">
        <f t="shared" si="3"/>
        <v>0</v>
      </c>
      <c r="O246" t="s">
        <v>833</v>
      </c>
    </row>
    <row r="247" spans="1:16" x14ac:dyDescent="0.25">
      <c r="A247" t="s">
        <v>832</v>
      </c>
      <c r="B247">
        <v>270</v>
      </c>
      <c r="C247">
        <v>11</v>
      </c>
      <c r="K247" t="s">
        <v>832</v>
      </c>
      <c r="N247">
        <f t="shared" si="3"/>
        <v>0</v>
      </c>
      <c r="O247" t="s">
        <v>832</v>
      </c>
    </row>
    <row r="248" spans="1:16" x14ac:dyDescent="0.25">
      <c r="A248" t="s">
        <v>831</v>
      </c>
      <c r="B248">
        <v>23</v>
      </c>
      <c r="C248">
        <v>32</v>
      </c>
      <c r="K248" t="s">
        <v>831</v>
      </c>
      <c r="N248">
        <f t="shared" si="3"/>
        <v>0</v>
      </c>
      <c r="O248" t="s">
        <v>831</v>
      </c>
    </row>
    <row r="249" spans="1:16" x14ac:dyDescent="0.25">
      <c r="A249" t="s">
        <v>830</v>
      </c>
      <c r="B249">
        <v>39</v>
      </c>
      <c r="C249">
        <v>32</v>
      </c>
      <c r="K249" t="s">
        <v>830</v>
      </c>
      <c r="N249">
        <f t="shared" si="3"/>
        <v>0</v>
      </c>
      <c r="O249" t="s">
        <v>830</v>
      </c>
    </row>
    <row r="250" spans="1:16" x14ac:dyDescent="0.25">
      <c r="A250" t="s">
        <v>829</v>
      </c>
      <c r="B250">
        <v>32</v>
      </c>
      <c r="C250">
        <v>31</v>
      </c>
      <c r="K250" t="s">
        <v>829</v>
      </c>
      <c r="N250">
        <f t="shared" si="3"/>
        <v>0</v>
      </c>
      <c r="O250" t="s">
        <v>829</v>
      </c>
    </row>
    <row r="251" spans="1:16" x14ac:dyDescent="0.25">
      <c r="A251" s="1" t="s">
        <v>828</v>
      </c>
      <c r="B251">
        <v>41</v>
      </c>
      <c r="C251">
        <v>57</v>
      </c>
      <c r="H251" s="1"/>
      <c r="J251" s="1"/>
      <c r="K251" s="1" t="s">
        <v>828</v>
      </c>
      <c r="L251">
        <f>150*(B251)/(SUM(B176:B250)+SUM(B252:B326)+SUM(C176:C250)+SUM(C252:C326))</f>
        <v>0.56965542793627266</v>
      </c>
      <c r="M251">
        <f>150*(C251)/(SUM(B176:B250)+SUM(B252:B326)+SUM(C176:C250)+SUM(C252:C326))</f>
        <v>0.79195998517969624</v>
      </c>
      <c r="N251">
        <f t="shared" si="3"/>
        <v>0.22230455724342357</v>
      </c>
      <c r="O251" s="1" t="s">
        <v>828</v>
      </c>
      <c r="P251">
        <f>150*(C251-B251)/(SUM(B176:B250)+SUM(B252:B326)+SUM(C176:C250)+SUM(C252:C326))</f>
        <v>0.22230455724342349</v>
      </c>
    </row>
    <row r="252" spans="1:16" x14ac:dyDescent="0.25">
      <c r="A252" t="s">
        <v>827</v>
      </c>
      <c r="B252">
        <v>25</v>
      </c>
      <c r="C252">
        <v>44</v>
      </c>
      <c r="K252" t="s">
        <v>827</v>
      </c>
      <c r="N252">
        <f t="shared" si="3"/>
        <v>0</v>
      </c>
      <c r="O252" t="s">
        <v>827</v>
      </c>
    </row>
    <row r="253" spans="1:16" x14ac:dyDescent="0.25">
      <c r="A253" t="s">
        <v>826</v>
      </c>
      <c r="B253">
        <v>26</v>
      </c>
      <c r="C253">
        <v>40</v>
      </c>
      <c r="K253" t="s">
        <v>826</v>
      </c>
      <c r="N253">
        <f t="shared" si="3"/>
        <v>0</v>
      </c>
      <c r="O253" t="s">
        <v>826</v>
      </c>
    </row>
    <row r="254" spans="1:16" x14ac:dyDescent="0.25">
      <c r="A254" t="s">
        <v>825</v>
      </c>
      <c r="B254">
        <v>21</v>
      </c>
      <c r="C254">
        <v>51</v>
      </c>
      <c r="K254" t="s">
        <v>825</v>
      </c>
      <c r="N254">
        <f t="shared" si="3"/>
        <v>0</v>
      </c>
      <c r="O254" t="s">
        <v>825</v>
      </c>
    </row>
    <row r="255" spans="1:16" x14ac:dyDescent="0.25">
      <c r="A255" t="s">
        <v>824</v>
      </c>
      <c r="B255">
        <v>24</v>
      </c>
      <c r="C255">
        <v>32</v>
      </c>
      <c r="K255" t="s">
        <v>824</v>
      </c>
      <c r="N255">
        <f t="shared" si="3"/>
        <v>0</v>
      </c>
      <c r="O255" t="s">
        <v>824</v>
      </c>
    </row>
    <row r="256" spans="1:16" x14ac:dyDescent="0.25">
      <c r="A256" s="1" t="s">
        <v>823</v>
      </c>
      <c r="B256">
        <v>31</v>
      </c>
      <c r="C256">
        <v>49</v>
      </c>
      <c r="H256" s="1"/>
      <c r="J256" s="1"/>
      <c r="K256" s="1" t="s">
        <v>823</v>
      </c>
      <c r="L256">
        <f>150*(B256)/(SUM(B181:B255)+SUM(B257:B331)+SUM(C181:C255)+SUM(C257:C331))</f>
        <v>0.4125266146202981</v>
      </c>
      <c r="M256">
        <f>150*(C256)/(SUM(B181:B255)+SUM(B257:B331)+SUM(C181:C255)+SUM(C257:C331))</f>
        <v>0.65205819730305181</v>
      </c>
      <c r="N256">
        <f t="shared" si="3"/>
        <v>0.23953158268275371</v>
      </c>
      <c r="O256" s="1" t="s">
        <v>823</v>
      </c>
      <c r="P256">
        <f>150*(C256-B256)/(SUM(B181:B255)+SUM(B257:B331)+SUM(C181:C255)+SUM(C257:C331))</f>
        <v>0.23953158268275374</v>
      </c>
    </row>
    <row r="257" spans="1:16" x14ac:dyDescent="0.25">
      <c r="A257" s="1" t="s">
        <v>822</v>
      </c>
      <c r="B257">
        <v>22</v>
      </c>
      <c r="C257">
        <v>44</v>
      </c>
      <c r="H257" s="1"/>
      <c r="J257" s="1"/>
      <c r="K257" s="1" t="s">
        <v>822</v>
      </c>
      <c r="L257">
        <f>150*(B257)/(SUM(B182:B256)+SUM(B258:B332)+SUM(C182:C256)+SUM(C258:C332))</f>
        <v>0.29054410987849971</v>
      </c>
      <c r="M257">
        <f>150*(C257)/(SUM(B182:B256)+SUM(B258:B332)+SUM(C182:C256)+SUM(C258:C332))</f>
        <v>0.58108821975699942</v>
      </c>
      <c r="N257">
        <f t="shared" si="3"/>
        <v>0.29054410987849971</v>
      </c>
      <c r="O257" s="1" t="s">
        <v>822</v>
      </c>
      <c r="P257">
        <f>150*(C257-B257)/(SUM(B182:B256)+SUM(B258:B332)+SUM(C182:C256)+SUM(C258:C332))</f>
        <v>0.29054410987849971</v>
      </c>
    </row>
    <row r="258" spans="1:16" x14ac:dyDescent="0.25">
      <c r="A258" s="1" t="s">
        <v>821</v>
      </c>
      <c r="B258">
        <v>33</v>
      </c>
      <c r="C258">
        <v>52</v>
      </c>
      <c r="H258" s="1"/>
      <c r="J258" s="1"/>
      <c r="K258" s="1" t="s">
        <v>821</v>
      </c>
      <c r="L258">
        <f>150*(B258)/(SUM(B183:B257)+SUM(B259:B333)+SUM(C183:C257)+SUM(C259:C333))</f>
        <v>0.43489720611491828</v>
      </c>
      <c r="M258">
        <f>150*(C258)/(SUM(B183:B257)+SUM(B259:B333)+SUM(C183:C257)+SUM(C259:C333))</f>
        <v>0.68529256721138643</v>
      </c>
      <c r="N258">
        <f t="shared" si="3"/>
        <v>0.25039536109646815</v>
      </c>
      <c r="O258" s="1" t="s">
        <v>821</v>
      </c>
      <c r="P258">
        <f>150*(C258-B258)/(SUM(B183:B257)+SUM(B259:B333)+SUM(C183:C257)+SUM(C259:C333))</f>
        <v>0.25039536109646809</v>
      </c>
    </row>
    <row r="259" spans="1:16" x14ac:dyDescent="0.25">
      <c r="A259" t="s">
        <v>820</v>
      </c>
      <c r="B259">
        <v>28</v>
      </c>
      <c r="C259">
        <v>49</v>
      </c>
      <c r="K259" t="s">
        <v>820</v>
      </c>
      <c r="N259">
        <f t="shared" si="3"/>
        <v>0</v>
      </c>
      <c r="O259" t="s">
        <v>820</v>
      </c>
    </row>
    <row r="260" spans="1:16" x14ac:dyDescent="0.25">
      <c r="A260" t="s">
        <v>819</v>
      </c>
      <c r="B260">
        <v>31</v>
      </c>
      <c r="C260">
        <v>25</v>
      </c>
      <c r="K260" t="s">
        <v>819</v>
      </c>
      <c r="N260">
        <f t="shared" si="3"/>
        <v>0</v>
      </c>
      <c r="O260" t="s">
        <v>819</v>
      </c>
    </row>
    <row r="261" spans="1:16" x14ac:dyDescent="0.25">
      <c r="A261" t="s">
        <v>818</v>
      </c>
      <c r="B261">
        <v>22</v>
      </c>
      <c r="C261">
        <v>30</v>
      </c>
      <c r="K261" t="s">
        <v>818</v>
      </c>
      <c r="N261">
        <f t="shared" si="3"/>
        <v>0</v>
      </c>
      <c r="O261" t="s">
        <v>818</v>
      </c>
    </row>
    <row r="262" spans="1:16" x14ac:dyDescent="0.25">
      <c r="A262" t="s">
        <v>817</v>
      </c>
      <c r="B262">
        <v>16</v>
      </c>
      <c r="C262">
        <v>42</v>
      </c>
      <c r="K262" t="s">
        <v>817</v>
      </c>
      <c r="N262">
        <f t="shared" si="3"/>
        <v>0</v>
      </c>
      <c r="O262" t="s">
        <v>817</v>
      </c>
    </row>
    <row r="263" spans="1:16" x14ac:dyDescent="0.25">
      <c r="A263" t="s">
        <v>816</v>
      </c>
      <c r="B263">
        <v>16</v>
      </c>
      <c r="C263">
        <v>35</v>
      </c>
      <c r="K263" t="s">
        <v>816</v>
      </c>
      <c r="N263">
        <f t="shared" ref="N263:N326" si="4">M263-L263</f>
        <v>0</v>
      </c>
      <c r="O263" t="s">
        <v>816</v>
      </c>
    </row>
    <row r="264" spans="1:16" x14ac:dyDescent="0.25">
      <c r="A264" t="s">
        <v>815</v>
      </c>
      <c r="B264">
        <v>8</v>
      </c>
      <c r="C264">
        <v>29</v>
      </c>
      <c r="K264" t="s">
        <v>815</v>
      </c>
      <c r="N264">
        <f t="shared" si="4"/>
        <v>0</v>
      </c>
      <c r="O264" t="s">
        <v>815</v>
      </c>
    </row>
    <row r="265" spans="1:16" x14ac:dyDescent="0.25">
      <c r="A265" t="s">
        <v>814</v>
      </c>
      <c r="B265">
        <v>18</v>
      </c>
      <c r="C265">
        <v>32</v>
      </c>
      <c r="K265" t="s">
        <v>814</v>
      </c>
      <c r="N265">
        <f t="shared" si="4"/>
        <v>0</v>
      </c>
      <c r="O265" t="s">
        <v>814</v>
      </c>
    </row>
    <row r="266" spans="1:16" x14ac:dyDescent="0.25">
      <c r="A266" t="s">
        <v>813</v>
      </c>
      <c r="B266">
        <v>20</v>
      </c>
      <c r="C266">
        <v>15</v>
      </c>
      <c r="K266" t="s">
        <v>813</v>
      </c>
      <c r="N266">
        <f t="shared" si="4"/>
        <v>0</v>
      </c>
      <c r="O266" t="s">
        <v>813</v>
      </c>
    </row>
    <row r="267" spans="1:16" x14ac:dyDescent="0.25">
      <c r="A267" t="s">
        <v>812</v>
      </c>
      <c r="B267">
        <v>46</v>
      </c>
      <c r="C267">
        <v>77</v>
      </c>
      <c r="K267" t="s">
        <v>812</v>
      </c>
      <c r="N267">
        <f t="shared" si="4"/>
        <v>0</v>
      </c>
      <c r="O267" t="s">
        <v>812</v>
      </c>
    </row>
    <row r="268" spans="1:16" x14ac:dyDescent="0.25">
      <c r="A268" t="s">
        <v>811</v>
      </c>
      <c r="B268">
        <v>76</v>
      </c>
      <c r="C268">
        <v>48</v>
      </c>
      <c r="K268" t="s">
        <v>811</v>
      </c>
      <c r="N268">
        <f t="shared" si="4"/>
        <v>0</v>
      </c>
      <c r="O268" t="s">
        <v>811</v>
      </c>
    </row>
    <row r="269" spans="1:16" x14ac:dyDescent="0.25">
      <c r="A269" t="s">
        <v>810</v>
      </c>
      <c r="B269">
        <v>29</v>
      </c>
      <c r="C269">
        <v>43</v>
      </c>
      <c r="K269" t="s">
        <v>810</v>
      </c>
      <c r="N269">
        <f t="shared" si="4"/>
        <v>0</v>
      </c>
      <c r="O269" t="s">
        <v>810</v>
      </c>
    </row>
    <row r="270" spans="1:16" x14ac:dyDescent="0.25">
      <c r="A270" s="1" t="s">
        <v>809</v>
      </c>
      <c r="B270">
        <v>33</v>
      </c>
      <c r="C270">
        <v>73</v>
      </c>
      <c r="H270" s="1"/>
      <c r="J270" s="1"/>
      <c r="K270" s="1" t="s">
        <v>809</v>
      </c>
      <c r="L270">
        <f>150*(B270)/(SUM(B195:B269)+SUM(B271:B345)+SUM(C195:C269)+SUM(C271:C345))</f>
        <v>0.3962218842551829</v>
      </c>
      <c r="M270">
        <f>150*(C270)/(SUM(B195:B269)+SUM(B271:B345)+SUM(C195:C269)+SUM(C271:C345))</f>
        <v>0.87649083486752577</v>
      </c>
      <c r="N270">
        <f t="shared" si="4"/>
        <v>0.48026895061234287</v>
      </c>
      <c r="O270" s="1" t="s">
        <v>809</v>
      </c>
      <c r="P270">
        <f>150*(C270-B270)/(SUM(B195:B269)+SUM(B271:B345)+SUM(C195:C269)+SUM(C271:C345))</f>
        <v>0.48026895061234293</v>
      </c>
    </row>
    <row r="271" spans="1:16" x14ac:dyDescent="0.25">
      <c r="A271" s="1" t="s">
        <v>808</v>
      </c>
      <c r="B271">
        <v>26</v>
      </c>
      <c r="C271">
        <v>43</v>
      </c>
      <c r="H271" s="1"/>
      <c r="J271" s="1"/>
      <c r="K271" s="1" t="s">
        <v>808</v>
      </c>
      <c r="L271">
        <f>150*(B271)/(SUM(B196:B270)+SUM(B272:B346)+SUM(C196:C270)+SUM(C272:C346))</f>
        <v>0.3105590062111801</v>
      </c>
      <c r="M271">
        <f>150*(C271)/(SUM(B196:B270)+SUM(B272:B346)+SUM(C196:C270)+SUM(C272:C346))</f>
        <v>0.51361681796464409</v>
      </c>
      <c r="N271">
        <f t="shared" si="4"/>
        <v>0.20305781175346399</v>
      </c>
      <c r="O271" s="1" t="s">
        <v>808</v>
      </c>
      <c r="P271">
        <f>150*(C271-B271)/(SUM(B196:B270)+SUM(B272:B346)+SUM(C196:C270)+SUM(C272:C346))</f>
        <v>0.20305781175346393</v>
      </c>
    </row>
    <row r="272" spans="1:16" x14ac:dyDescent="0.25">
      <c r="A272" t="s">
        <v>807</v>
      </c>
      <c r="B272">
        <v>36</v>
      </c>
      <c r="C272">
        <v>47</v>
      </c>
      <c r="K272" t="s">
        <v>807</v>
      </c>
      <c r="N272">
        <f t="shared" si="4"/>
        <v>0</v>
      </c>
      <c r="O272" t="s">
        <v>807</v>
      </c>
    </row>
    <row r="273" spans="1:16" x14ac:dyDescent="0.25">
      <c r="A273" t="s">
        <v>806</v>
      </c>
      <c r="B273">
        <v>24</v>
      </c>
      <c r="C273">
        <v>33</v>
      </c>
      <c r="K273" t="s">
        <v>806</v>
      </c>
      <c r="N273">
        <f t="shared" si="4"/>
        <v>0</v>
      </c>
      <c r="O273" t="s">
        <v>806</v>
      </c>
    </row>
    <row r="274" spans="1:16" x14ac:dyDescent="0.25">
      <c r="A274" t="s">
        <v>805</v>
      </c>
      <c r="B274">
        <v>20</v>
      </c>
      <c r="C274">
        <v>11</v>
      </c>
      <c r="K274" t="s">
        <v>805</v>
      </c>
      <c r="N274">
        <f t="shared" si="4"/>
        <v>0</v>
      </c>
      <c r="O274" t="s">
        <v>805</v>
      </c>
    </row>
    <row r="275" spans="1:16" x14ac:dyDescent="0.25">
      <c r="A275" t="s">
        <v>804</v>
      </c>
      <c r="B275">
        <v>35</v>
      </c>
      <c r="C275">
        <v>42</v>
      </c>
      <c r="K275" t="s">
        <v>804</v>
      </c>
      <c r="N275">
        <f t="shared" si="4"/>
        <v>0</v>
      </c>
      <c r="O275" t="s">
        <v>804</v>
      </c>
    </row>
    <row r="276" spans="1:16" x14ac:dyDescent="0.25">
      <c r="A276" s="1" t="s">
        <v>803</v>
      </c>
      <c r="B276">
        <v>20</v>
      </c>
      <c r="C276">
        <v>28</v>
      </c>
      <c r="H276" s="1"/>
      <c r="J276" s="1"/>
      <c r="K276" s="1" t="s">
        <v>803</v>
      </c>
      <c r="L276">
        <f>150*(B276)/(SUM(B201:B275)+SUM(B277:B351)+SUM(C201:C275)+SUM(C277:C351))</f>
        <v>0.23670506548840145</v>
      </c>
      <c r="M276">
        <f>150*(C276)/(SUM(B201:B275)+SUM(B277:B351)+SUM(C201:C275)+SUM(C277:C351))</f>
        <v>0.33138709168376201</v>
      </c>
      <c r="N276">
        <f t="shared" si="4"/>
        <v>9.4682026195360564E-2</v>
      </c>
      <c r="O276" s="1" t="s">
        <v>803</v>
      </c>
      <c r="P276">
        <f>150*(C276-B276)/(SUM(B201:B275)+SUM(B277:B351)+SUM(C201:C275)+SUM(C277:C351))</f>
        <v>9.4682026195360577E-2</v>
      </c>
    </row>
    <row r="277" spans="1:16" x14ac:dyDescent="0.25">
      <c r="A277" t="s">
        <v>802</v>
      </c>
      <c r="B277">
        <v>18</v>
      </c>
      <c r="C277">
        <v>35</v>
      </c>
      <c r="K277" t="s">
        <v>802</v>
      </c>
      <c r="N277">
        <f t="shared" si="4"/>
        <v>0</v>
      </c>
      <c r="O277" t="s">
        <v>802</v>
      </c>
    </row>
    <row r="278" spans="1:16" x14ac:dyDescent="0.25">
      <c r="A278" t="s">
        <v>801</v>
      </c>
      <c r="B278">
        <v>22</v>
      </c>
      <c r="C278">
        <v>35</v>
      </c>
      <c r="K278" t="s">
        <v>801</v>
      </c>
      <c r="N278">
        <f t="shared" si="4"/>
        <v>0</v>
      </c>
      <c r="O278" t="s">
        <v>801</v>
      </c>
    </row>
    <row r="279" spans="1:16" x14ac:dyDescent="0.25">
      <c r="A279" t="s">
        <v>800</v>
      </c>
      <c r="B279">
        <v>19</v>
      </c>
      <c r="C279">
        <v>31</v>
      </c>
      <c r="K279" t="s">
        <v>800</v>
      </c>
      <c r="N279">
        <f t="shared" si="4"/>
        <v>0</v>
      </c>
      <c r="O279" t="s">
        <v>800</v>
      </c>
    </row>
    <row r="280" spans="1:16" x14ac:dyDescent="0.25">
      <c r="A280" t="s">
        <v>799</v>
      </c>
      <c r="B280">
        <v>29</v>
      </c>
      <c r="C280">
        <v>26</v>
      </c>
      <c r="K280" t="s">
        <v>799</v>
      </c>
      <c r="N280">
        <f t="shared" si="4"/>
        <v>0</v>
      </c>
      <c r="O280" t="s">
        <v>799</v>
      </c>
    </row>
    <row r="281" spans="1:16" x14ac:dyDescent="0.25">
      <c r="A281" t="s">
        <v>798</v>
      </c>
      <c r="B281">
        <v>47</v>
      </c>
      <c r="C281">
        <v>49</v>
      </c>
      <c r="K281" t="s">
        <v>798</v>
      </c>
      <c r="N281">
        <f t="shared" si="4"/>
        <v>0</v>
      </c>
      <c r="O281" t="s">
        <v>798</v>
      </c>
    </row>
    <row r="282" spans="1:16" x14ac:dyDescent="0.25">
      <c r="A282" t="s">
        <v>797</v>
      </c>
      <c r="B282">
        <v>15</v>
      </c>
      <c r="C282">
        <v>13</v>
      </c>
      <c r="K282" t="s">
        <v>797</v>
      </c>
      <c r="N282">
        <f t="shared" si="4"/>
        <v>0</v>
      </c>
      <c r="O282" t="s">
        <v>797</v>
      </c>
    </row>
    <row r="283" spans="1:16" x14ac:dyDescent="0.25">
      <c r="A283" s="1" t="s">
        <v>796</v>
      </c>
      <c r="B283">
        <v>41</v>
      </c>
      <c r="C283">
        <v>45</v>
      </c>
      <c r="H283" s="1"/>
      <c r="J283" s="1"/>
      <c r="K283" s="1" t="s">
        <v>796</v>
      </c>
      <c r="L283">
        <f>150*(B283)/(SUM(B208:B282)+SUM(B284:B358)+SUM(C208:C282)+SUM(C284:C358))</f>
        <v>0.4929069487857658</v>
      </c>
      <c r="M283">
        <f>150*(C283)/(SUM(B208:B282)+SUM(B284:B358)+SUM(C208:C282)+SUM(C284:C358))</f>
        <v>0.54099543159413321</v>
      </c>
      <c r="N283">
        <f t="shared" si="4"/>
        <v>4.8088482808367417E-2</v>
      </c>
      <c r="O283" s="1" t="s">
        <v>796</v>
      </c>
      <c r="P283">
        <f>150*(C283-B283)/(SUM(B208:B282)+SUM(B284:B358)+SUM(C208:C282)+SUM(C284:C358))</f>
        <v>4.8088482808367396E-2</v>
      </c>
    </row>
    <row r="284" spans="1:16" x14ac:dyDescent="0.25">
      <c r="A284" t="s">
        <v>795</v>
      </c>
      <c r="B284">
        <v>27</v>
      </c>
      <c r="C284">
        <v>16</v>
      </c>
      <c r="K284" t="s">
        <v>795</v>
      </c>
      <c r="N284">
        <f t="shared" si="4"/>
        <v>0</v>
      </c>
      <c r="O284" t="s">
        <v>795</v>
      </c>
    </row>
    <row r="285" spans="1:16" x14ac:dyDescent="0.25">
      <c r="A285" s="1" t="s">
        <v>794</v>
      </c>
      <c r="B285">
        <v>9</v>
      </c>
      <c r="C285">
        <v>18</v>
      </c>
      <c r="H285" s="1"/>
      <c r="J285" s="1"/>
      <c r="K285" s="1" t="s">
        <v>794</v>
      </c>
      <c r="L285">
        <f>150*(B285)/(SUM(B210:B284)+SUM(B286:B360)+SUM(C210:C284)+SUM(C286:C360))</f>
        <v>0.10808646917534027</v>
      </c>
      <c r="M285">
        <f>150*(C285)/(SUM(B210:B284)+SUM(B286:B360)+SUM(C210:C284)+SUM(C286:C360))</f>
        <v>0.21617293835068055</v>
      </c>
      <c r="N285">
        <f t="shared" si="4"/>
        <v>0.10808646917534027</v>
      </c>
      <c r="O285" s="1" t="s">
        <v>794</v>
      </c>
      <c r="P285">
        <f>150*(C285-B285)/(SUM(B210:B284)+SUM(B286:B360)+SUM(C210:C284)+SUM(C286:C360))</f>
        <v>0.10808646917534027</v>
      </c>
    </row>
    <row r="286" spans="1:16" x14ac:dyDescent="0.25">
      <c r="A286" t="s">
        <v>793</v>
      </c>
      <c r="B286">
        <v>21</v>
      </c>
      <c r="C286">
        <v>35</v>
      </c>
      <c r="K286" t="s">
        <v>793</v>
      </c>
      <c r="N286">
        <f t="shared" si="4"/>
        <v>0</v>
      </c>
      <c r="O286" t="s">
        <v>793</v>
      </c>
    </row>
    <row r="287" spans="1:16" x14ac:dyDescent="0.25">
      <c r="A287" t="s">
        <v>792</v>
      </c>
      <c r="B287">
        <v>16</v>
      </c>
      <c r="C287">
        <v>15</v>
      </c>
      <c r="K287" t="s">
        <v>792</v>
      </c>
      <c r="N287">
        <f t="shared" si="4"/>
        <v>0</v>
      </c>
      <c r="O287" t="s">
        <v>792</v>
      </c>
    </row>
    <row r="288" spans="1:16" x14ac:dyDescent="0.25">
      <c r="A288" t="s">
        <v>791</v>
      </c>
      <c r="B288">
        <v>11</v>
      </c>
      <c r="C288">
        <v>28</v>
      </c>
      <c r="K288" t="s">
        <v>791</v>
      </c>
      <c r="N288">
        <f t="shared" si="4"/>
        <v>0</v>
      </c>
      <c r="O288" t="s">
        <v>791</v>
      </c>
    </row>
    <row r="289" spans="1:16" x14ac:dyDescent="0.25">
      <c r="A289" t="s">
        <v>790</v>
      </c>
      <c r="B289">
        <v>15</v>
      </c>
      <c r="C289">
        <v>29</v>
      </c>
      <c r="K289" t="s">
        <v>790</v>
      </c>
      <c r="N289">
        <f t="shared" si="4"/>
        <v>0</v>
      </c>
      <c r="O289" t="s">
        <v>790</v>
      </c>
    </row>
    <row r="290" spans="1:16" x14ac:dyDescent="0.25">
      <c r="A290" s="1" t="s">
        <v>789</v>
      </c>
      <c r="B290">
        <v>31</v>
      </c>
      <c r="C290">
        <v>108</v>
      </c>
      <c r="H290" s="1"/>
      <c r="J290" s="1"/>
      <c r="K290" s="1" t="s">
        <v>789</v>
      </c>
      <c r="L290">
        <f>150*(B290)/(SUM(B215:B289)+SUM(B291:B365)+SUM(C215:C289)+SUM(C291:C365))</f>
        <v>0.37424547283702214</v>
      </c>
      <c r="M290">
        <f>150*(C290)/(SUM(B215:B289)+SUM(B291:B365)+SUM(C215:C289)+SUM(C291:C365))</f>
        <v>1.3038229376257546</v>
      </c>
      <c r="N290">
        <f t="shared" si="4"/>
        <v>0.92957746478873249</v>
      </c>
      <c r="O290" s="1" t="s">
        <v>789</v>
      </c>
      <c r="P290">
        <f>150*(C290-B290)/(SUM(B215:B289)+SUM(B291:B365)+SUM(C215:C289)+SUM(C291:C365))</f>
        <v>0.92957746478873238</v>
      </c>
    </row>
    <row r="291" spans="1:16" x14ac:dyDescent="0.25">
      <c r="A291" t="s">
        <v>788</v>
      </c>
      <c r="B291">
        <v>26</v>
      </c>
      <c r="C291">
        <v>38</v>
      </c>
      <c r="K291" t="s">
        <v>788</v>
      </c>
      <c r="N291">
        <f t="shared" si="4"/>
        <v>0</v>
      </c>
      <c r="O291" t="s">
        <v>788</v>
      </c>
    </row>
    <row r="292" spans="1:16" x14ac:dyDescent="0.25">
      <c r="A292" t="s">
        <v>787</v>
      </c>
      <c r="B292">
        <v>47</v>
      </c>
      <c r="C292">
        <v>151</v>
      </c>
      <c r="K292" t="s">
        <v>787</v>
      </c>
      <c r="N292">
        <f t="shared" si="4"/>
        <v>0</v>
      </c>
      <c r="O292" t="s">
        <v>787</v>
      </c>
    </row>
    <row r="293" spans="1:16" x14ac:dyDescent="0.25">
      <c r="A293" t="s">
        <v>786</v>
      </c>
      <c r="B293">
        <v>93</v>
      </c>
      <c r="C293">
        <v>56</v>
      </c>
      <c r="K293" t="s">
        <v>786</v>
      </c>
      <c r="N293">
        <f t="shared" si="4"/>
        <v>0</v>
      </c>
      <c r="O293" t="s">
        <v>786</v>
      </c>
    </row>
    <row r="294" spans="1:16" x14ac:dyDescent="0.25">
      <c r="A294" t="s">
        <v>785</v>
      </c>
      <c r="B294">
        <v>51</v>
      </c>
      <c r="C294">
        <v>94</v>
      </c>
      <c r="K294" t="s">
        <v>785</v>
      </c>
      <c r="N294">
        <f t="shared" si="4"/>
        <v>0</v>
      </c>
      <c r="O294" t="s">
        <v>785</v>
      </c>
    </row>
    <row r="295" spans="1:16" x14ac:dyDescent="0.25">
      <c r="A295" t="s">
        <v>784</v>
      </c>
      <c r="B295">
        <v>67</v>
      </c>
      <c r="C295">
        <v>94</v>
      </c>
      <c r="K295" t="s">
        <v>784</v>
      </c>
      <c r="N295">
        <f t="shared" si="4"/>
        <v>0</v>
      </c>
      <c r="O295" t="s">
        <v>784</v>
      </c>
    </row>
    <row r="296" spans="1:16" x14ac:dyDescent="0.25">
      <c r="A296" t="s">
        <v>783</v>
      </c>
      <c r="B296">
        <v>28</v>
      </c>
      <c r="C296">
        <v>60</v>
      </c>
      <c r="K296" t="s">
        <v>783</v>
      </c>
      <c r="N296">
        <f t="shared" si="4"/>
        <v>0</v>
      </c>
      <c r="O296" t="s">
        <v>783</v>
      </c>
    </row>
    <row r="297" spans="1:16" x14ac:dyDescent="0.25">
      <c r="A297" s="1" t="s">
        <v>782</v>
      </c>
      <c r="B297">
        <v>43</v>
      </c>
      <c r="C297">
        <v>113</v>
      </c>
      <c r="H297" s="1"/>
      <c r="J297" s="1"/>
      <c r="K297" s="1" t="s">
        <v>782</v>
      </c>
      <c r="L297">
        <f>150*(B297)/(SUM(B222:B296)+SUM(B298:B372)+SUM(C222:C296)+SUM(C298:C372))</f>
        <v>0.51571120172703289</v>
      </c>
      <c r="M297">
        <f>150*(C297)/(SUM(B222:B296)+SUM(B298:B372)+SUM(C222:C296)+SUM(C298:C372))</f>
        <v>1.355241065003598</v>
      </c>
      <c r="N297">
        <f t="shared" si="4"/>
        <v>0.83952986327656509</v>
      </c>
      <c r="O297" s="1" t="s">
        <v>782</v>
      </c>
      <c r="P297">
        <f>150*(C297-B297)/(SUM(B222:B296)+SUM(B298:B372)+SUM(C222:C296)+SUM(C298:C372))</f>
        <v>0.83952986327656509</v>
      </c>
    </row>
    <row r="298" spans="1:16" x14ac:dyDescent="0.25">
      <c r="A298" s="1" t="s">
        <v>781</v>
      </c>
      <c r="B298">
        <v>26</v>
      </c>
      <c r="C298">
        <v>70</v>
      </c>
      <c r="H298" s="1"/>
      <c r="J298" s="1"/>
      <c r="K298" s="1" t="s">
        <v>781</v>
      </c>
      <c r="L298">
        <f>150*(B298)/(SUM(B223:B297)+SUM(B299:B373)+SUM(C223:C297)+SUM(C299:C373))</f>
        <v>0.31172568140036766</v>
      </c>
      <c r="M298">
        <f>150*(C298)/(SUM(B223:B297)+SUM(B299:B373)+SUM(C223:C297)+SUM(C299:C373))</f>
        <v>0.83926144992406682</v>
      </c>
      <c r="N298">
        <f t="shared" si="4"/>
        <v>0.52753576852369921</v>
      </c>
      <c r="O298" s="1" t="s">
        <v>781</v>
      </c>
      <c r="P298">
        <f>150*(C298-B298)/(SUM(B223:B297)+SUM(B299:B373)+SUM(C223:C297)+SUM(C299:C373))</f>
        <v>0.5275357685236991</v>
      </c>
    </row>
    <row r="299" spans="1:16" x14ac:dyDescent="0.25">
      <c r="A299" t="s">
        <v>780</v>
      </c>
      <c r="B299">
        <v>35</v>
      </c>
      <c r="C299">
        <v>59</v>
      </c>
      <c r="K299" t="s">
        <v>780</v>
      </c>
      <c r="N299">
        <f t="shared" si="4"/>
        <v>0</v>
      </c>
      <c r="O299" t="s">
        <v>780</v>
      </c>
    </row>
    <row r="300" spans="1:16" x14ac:dyDescent="0.25">
      <c r="A300" t="s">
        <v>779</v>
      </c>
      <c r="B300">
        <v>25</v>
      </c>
      <c r="C300">
        <v>50</v>
      </c>
      <c r="K300" t="s">
        <v>779</v>
      </c>
      <c r="N300">
        <f t="shared" si="4"/>
        <v>0</v>
      </c>
      <c r="O300" t="s">
        <v>779</v>
      </c>
    </row>
    <row r="301" spans="1:16" x14ac:dyDescent="0.25">
      <c r="A301" t="s">
        <v>778</v>
      </c>
      <c r="B301">
        <v>27</v>
      </c>
      <c r="C301">
        <v>36</v>
      </c>
      <c r="K301" t="s">
        <v>778</v>
      </c>
      <c r="N301">
        <f t="shared" si="4"/>
        <v>0</v>
      </c>
      <c r="O301" t="s">
        <v>778</v>
      </c>
    </row>
    <row r="302" spans="1:16" x14ac:dyDescent="0.25">
      <c r="A302" t="s">
        <v>777</v>
      </c>
      <c r="B302">
        <v>8</v>
      </c>
      <c r="C302">
        <v>28</v>
      </c>
      <c r="K302" t="s">
        <v>777</v>
      </c>
      <c r="N302">
        <f t="shared" si="4"/>
        <v>0</v>
      </c>
      <c r="O302" t="s">
        <v>777</v>
      </c>
    </row>
    <row r="303" spans="1:16" x14ac:dyDescent="0.25">
      <c r="A303" t="s">
        <v>776</v>
      </c>
      <c r="B303">
        <v>9</v>
      </c>
      <c r="C303">
        <v>22</v>
      </c>
      <c r="K303" t="s">
        <v>776</v>
      </c>
      <c r="N303">
        <f t="shared" si="4"/>
        <v>0</v>
      </c>
      <c r="O303" t="s">
        <v>776</v>
      </c>
    </row>
    <row r="304" spans="1:16" x14ac:dyDescent="0.25">
      <c r="A304" s="1" t="s">
        <v>775</v>
      </c>
      <c r="B304">
        <v>13</v>
      </c>
      <c r="C304">
        <v>34</v>
      </c>
      <c r="H304" s="1"/>
      <c r="J304" s="1"/>
      <c r="K304" s="1" t="s">
        <v>775</v>
      </c>
      <c r="L304">
        <f>150*(B304)/(SUM(B229:B303)+SUM(B305:B379)+SUM(C229:C303)+SUM(C305:C379))</f>
        <v>0.1611037673496365</v>
      </c>
      <c r="M304">
        <f>150*(C304)/(SUM(B229:B303)+SUM(B305:B379)+SUM(C229:C303)+SUM(C305:C379))</f>
        <v>0.42134831460674155</v>
      </c>
      <c r="N304">
        <f t="shared" si="4"/>
        <v>0.26024454725710505</v>
      </c>
      <c r="O304" s="1" t="s">
        <v>775</v>
      </c>
      <c r="P304">
        <f>150*(C304-B304)/(SUM(B229:B303)+SUM(B305:B379)+SUM(C229:C303)+SUM(C305:C379))</f>
        <v>0.26024454725710511</v>
      </c>
    </row>
    <row r="305" spans="1:16" x14ac:dyDescent="0.25">
      <c r="A305" s="1" t="s">
        <v>774</v>
      </c>
      <c r="B305">
        <v>26</v>
      </c>
      <c r="C305">
        <v>37</v>
      </c>
      <c r="H305" s="1"/>
      <c r="J305" s="1"/>
      <c r="K305" s="1" t="s">
        <v>774</v>
      </c>
      <c r="L305">
        <f>150*(B305)/(SUM(B230:B304)+SUM(B306:B380)+SUM(C230:C304)+SUM(C306:C380))</f>
        <v>0.32365145228215769</v>
      </c>
      <c r="M305">
        <f>150*(C305)/(SUM(B230:B304)+SUM(B306:B380)+SUM(C230:C304)+SUM(C306:C380))</f>
        <v>0.46058091286307051</v>
      </c>
      <c r="N305">
        <f t="shared" si="4"/>
        <v>0.13692946058091282</v>
      </c>
      <c r="O305" s="1" t="s">
        <v>774</v>
      </c>
      <c r="P305">
        <f>150*(C305-B305)/(SUM(B230:B304)+SUM(B306:B380)+SUM(C230:C304)+SUM(C306:C380))</f>
        <v>0.13692946058091288</v>
      </c>
    </row>
    <row r="306" spans="1:16" x14ac:dyDescent="0.25">
      <c r="A306" t="s">
        <v>773</v>
      </c>
      <c r="B306">
        <v>23</v>
      </c>
      <c r="C306">
        <v>14</v>
      </c>
      <c r="K306" t="s">
        <v>773</v>
      </c>
      <c r="N306">
        <f t="shared" si="4"/>
        <v>0</v>
      </c>
      <c r="O306" t="s">
        <v>773</v>
      </c>
    </row>
    <row r="307" spans="1:16" x14ac:dyDescent="0.25">
      <c r="A307" s="1" t="s">
        <v>772</v>
      </c>
      <c r="B307">
        <v>13</v>
      </c>
      <c r="C307">
        <v>30</v>
      </c>
      <c r="H307" s="1"/>
      <c r="J307" s="1"/>
      <c r="K307" s="1" t="s">
        <v>772</v>
      </c>
      <c r="L307">
        <f>150*(B307)/(SUM(B232:B306)+SUM(B308:B382)+SUM(C232:C306)+SUM(C308:C382))</f>
        <v>0.16090436504662101</v>
      </c>
      <c r="M307">
        <f>150*(C307)/(SUM(B232:B306)+SUM(B308:B382)+SUM(C232:C306)+SUM(C308:C382))</f>
        <v>0.3713177654922023</v>
      </c>
      <c r="N307">
        <f t="shared" si="4"/>
        <v>0.21041340044558129</v>
      </c>
      <c r="O307" s="1" t="s">
        <v>772</v>
      </c>
      <c r="P307">
        <f>150*(C307-B307)/(SUM(B232:B306)+SUM(B308:B382)+SUM(C232:C306)+SUM(C308:C382))</f>
        <v>0.21041340044558132</v>
      </c>
    </row>
    <row r="308" spans="1:16" x14ac:dyDescent="0.25">
      <c r="A308" s="1" t="s">
        <v>771</v>
      </c>
      <c r="B308">
        <v>19</v>
      </c>
      <c r="C308">
        <v>27</v>
      </c>
      <c r="H308" s="1"/>
      <c r="J308" s="1"/>
      <c r="K308" s="1" t="s">
        <v>771</v>
      </c>
      <c r="L308">
        <f>150*(B308)/(SUM(B233:B307)+SUM(B309:B383)+SUM(C233:C307)+SUM(C309:C383))</f>
        <v>0.23547880690737832</v>
      </c>
      <c r="M308">
        <f>150*(C308)/(SUM(B233:B307)+SUM(B309:B383)+SUM(C233:C307)+SUM(C309:C383))</f>
        <v>0.33462777823680079</v>
      </c>
      <c r="N308">
        <f t="shared" si="4"/>
        <v>9.9148971329422464E-2</v>
      </c>
      <c r="O308" s="1" t="s">
        <v>771</v>
      </c>
      <c r="P308">
        <f>150*(C308-B308)/(SUM(B233:B307)+SUM(B309:B383)+SUM(C233:C307)+SUM(C309:C383))</f>
        <v>9.9148971329422464E-2</v>
      </c>
    </row>
    <row r="309" spans="1:16" x14ac:dyDescent="0.25">
      <c r="A309" t="s">
        <v>770</v>
      </c>
      <c r="B309">
        <v>22</v>
      </c>
      <c r="C309">
        <v>17</v>
      </c>
      <c r="K309" t="s">
        <v>770</v>
      </c>
      <c r="N309">
        <f t="shared" si="4"/>
        <v>0</v>
      </c>
      <c r="O309" t="s">
        <v>770</v>
      </c>
    </row>
    <row r="310" spans="1:16" x14ac:dyDescent="0.25">
      <c r="A310" t="s">
        <v>769</v>
      </c>
      <c r="B310">
        <v>26</v>
      </c>
      <c r="C310">
        <v>25</v>
      </c>
      <c r="K310" t="s">
        <v>769</v>
      </c>
      <c r="N310">
        <f t="shared" si="4"/>
        <v>0</v>
      </c>
      <c r="O310" t="s">
        <v>769</v>
      </c>
    </row>
    <row r="311" spans="1:16" x14ac:dyDescent="0.25">
      <c r="A311" t="s">
        <v>768</v>
      </c>
      <c r="B311">
        <v>29</v>
      </c>
      <c r="C311">
        <v>22</v>
      </c>
      <c r="K311" t="s">
        <v>768</v>
      </c>
      <c r="N311">
        <f t="shared" si="4"/>
        <v>0</v>
      </c>
      <c r="O311" t="s">
        <v>768</v>
      </c>
    </row>
    <row r="312" spans="1:16" x14ac:dyDescent="0.25">
      <c r="A312" s="1" t="s">
        <v>767</v>
      </c>
      <c r="B312">
        <v>25</v>
      </c>
      <c r="C312">
        <v>38</v>
      </c>
      <c r="H312" s="1"/>
      <c r="J312" s="1"/>
      <c r="K312" s="1" t="s">
        <v>767</v>
      </c>
      <c r="L312">
        <f>150*(B312)/(SUM(B237:B311)+SUM(B313:B387)+SUM(C237:C311)+SUM(C313:C387))</f>
        <v>0.31307396894306228</v>
      </c>
      <c r="M312">
        <f>150*(C312)/(SUM(B237:B311)+SUM(B313:B387)+SUM(C237:C311)+SUM(C313:C387))</f>
        <v>0.47587243279345465</v>
      </c>
      <c r="N312">
        <f t="shared" si="4"/>
        <v>0.16279846385039237</v>
      </c>
      <c r="O312" s="1" t="s">
        <v>767</v>
      </c>
      <c r="P312">
        <f>150*(C312-B312)/(SUM(B237:B311)+SUM(B313:B387)+SUM(C237:C311)+SUM(C313:C387))</f>
        <v>0.1627984638503924</v>
      </c>
    </row>
    <row r="313" spans="1:16" x14ac:dyDescent="0.25">
      <c r="A313" s="1" t="s">
        <v>766</v>
      </c>
      <c r="B313">
        <v>48</v>
      </c>
      <c r="C313">
        <v>44</v>
      </c>
      <c r="H313" s="1"/>
      <c r="J313" s="1"/>
      <c r="K313" s="1" t="s">
        <v>766</v>
      </c>
      <c r="L313">
        <f>150*(B313)/(SUM(B238:B312)+SUM(B314:B388)+SUM(C238:C312)+SUM(C314:C388))</f>
        <v>0.60438176781667086</v>
      </c>
      <c r="M313">
        <f>150*(C313)/(SUM(B238:B312)+SUM(B314:B388)+SUM(C238:C312)+SUM(C314:C388))</f>
        <v>0.554016620498615</v>
      </c>
      <c r="N313">
        <f t="shared" si="4"/>
        <v>-5.0365147318055858E-2</v>
      </c>
      <c r="O313" s="1" t="s">
        <v>766</v>
      </c>
      <c r="P313">
        <f>150*(C313-B313)/(SUM(B238:B312)+SUM(B314:B388)+SUM(C238:C312)+SUM(C314:C388))</f>
        <v>-5.0365147318055907E-2</v>
      </c>
    </row>
    <row r="314" spans="1:16" x14ac:dyDescent="0.25">
      <c r="A314" t="s">
        <v>765</v>
      </c>
      <c r="B314">
        <v>33</v>
      </c>
      <c r="C314">
        <v>45</v>
      </c>
      <c r="K314" t="s">
        <v>765</v>
      </c>
      <c r="N314">
        <f t="shared" si="4"/>
        <v>0</v>
      </c>
      <c r="O314" t="s">
        <v>765</v>
      </c>
    </row>
    <row r="315" spans="1:16" x14ac:dyDescent="0.25">
      <c r="A315" t="s">
        <v>764</v>
      </c>
      <c r="B315">
        <v>39</v>
      </c>
      <c r="C315">
        <v>64</v>
      </c>
      <c r="K315" t="s">
        <v>764</v>
      </c>
      <c r="N315">
        <f t="shared" si="4"/>
        <v>0</v>
      </c>
      <c r="O315" t="s">
        <v>764</v>
      </c>
    </row>
    <row r="316" spans="1:16" x14ac:dyDescent="0.25">
      <c r="A316" t="s">
        <v>763</v>
      </c>
      <c r="B316">
        <v>24</v>
      </c>
      <c r="C316">
        <v>21</v>
      </c>
      <c r="K316" t="s">
        <v>763</v>
      </c>
      <c r="N316">
        <f t="shared" si="4"/>
        <v>0</v>
      </c>
      <c r="O316" t="s">
        <v>763</v>
      </c>
    </row>
    <row r="317" spans="1:16" x14ac:dyDescent="0.25">
      <c r="A317" s="1" t="s">
        <v>762</v>
      </c>
      <c r="B317">
        <v>42</v>
      </c>
      <c r="C317">
        <v>33</v>
      </c>
      <c r="H317" s="1"/>
      <c r="J317" s="1"/>
      <c r="K317" s="1" t="s">
        <v>762</v>
      </c>
      <c r="L317">
        <f>150*(B317)/(SUM(B242:B316)+SUM(B318:B392)+SUM(C242:C316)+SUM(C318:C392))</f>
        <v>0.53066037735849059</v>
      </c>
      <c r="M317">
        <f>150*(C317)/(SUM(B242:B316)+SUM(B318:B392)+SUM(C242:C316)+SUM(C318:C392))</f>
        <v>0.41694743935309975</v>
      </c>
      <c r="N317">
        <f t="shared" si="4"/>
        <v>-0.11371293800539084</v>
      </c>
      <c r="O317" s="1" t="s">
        <v>762</v>
      </c>
      <c r="P317">
        <f>150*(C317-B317)/(SUM(B242:B316)+SUM(B318:B392)+SUM(C242:C316)+SUM(C318:C392))</f>
        <v>-0.11371293800539084</v>
      </c>
    </row>
    <row r="318" spans="1:16" x14ac:dyDescent="0.25">
      <c r="A318" s="1" t="s">
        <v>761</v>
      </c>
      <c r="B318">
        <v>36</v>
      </c>
      <c r="C318">
        <v>30</v>
      </c>
      <c r="H318" s="1"/>
      <c r="J318" s="1"/>
      <c r="K318" s="1" t="s">
        <v>761</v>
      </c>
      <c r="L318">
        <f>150*(B318)/(SUM(B243:B317)+SUM(B319:B393)+SUM(C243:C317)+SUM(C319:C393))</f>
        <v>0.45427778245141753</v>
      </c>
      <c r="M318">
        <f>150*(C318)/(SUM(B243:B317)+SUM(B319:B393)+SUM(C243:C317)+SUM(C319:C393))</f>
        <v>0.37856481870951458</v>
      </c>
      <c r="N318">
        <f t="shared" si="4"/>
        <v>-7.571296374190295E-2</v>
      </c>
      <c r="O318" s="1" t="s">
        <v>761</v>
      </c>
      <c r="P318">
        <f>150*(C318-B318)/(SUM(B243:B317)+SUM(B319:B393)+SUM(C243:C317)+SUM(C319:C393))</f>
        <v>-7.5712963741902922E-2</v>
      </c>
    </row>
    <row r="319" spans="1:16" x14ac:dyDescent="0.25">
      <c r="A319" t="s">
        <v>760</v>
      </c>
      <c r="B319">
        <v>41</v>
      </c>
      <c r="C319">
        <v>30</v>
      </c>
      <c r="K319" t="s">
        <v>760</v>
      </c>
      <c r="N319">
        <f t="shared" si="4"/>
        <v>0</v>
      </c>
      <c r="O319" t="s">
        <v>760</v>
      </c>
    </row>
    <row r="320" spans="1:16" x14ac:dyDescent="0.25">
      <c r="A320" t="s">
        <v>759</v>
      </c>
      <c r="B320">
        <v>29</v>
      </c>
      <c r="C320">
        <v>14</v>
      </c>
      <c r="K320" t="s">
        <v>759</v>
      </c>
      <c r="N320">
        <f t="shared" si="4"/>
        <v>0</v>
      </c>
      <c r="O320" t="s">
        <v>759</v>
      </c>
    </row>
    <row r="321" spans="1:16" x14ac:dyDescent="0.25">
      <c r="A321" t="s">
        <v>758</v>
      </c>
      <c r="B321">
        <v>41</v>
      </c>
      <c r="C321">
        <v>36</v>
      </c>
      <c r="K321" t="s">
        <v>758</v>
      </c>
      <c r="N321">
        <f t="shared" si="4"/>
        <v>0</v>
      </c>
      <c r="O321" t="s">
        <v>758</v>
      </c>
    </row>
    <row r="322" spans="1:16" x14ac:dyDescent="0.25">
      <c r="A322" s="1" t="s">
        <v>757</v>
      </c>
      <c r="B322">
        <v>56</v>
      </c>
      <c r="C322">
        <v>61</v>
      </c>
      <c r="H322" s="1"/>
      <c r="J322" s="1"/>
      <c r="K322" s="1" t="s">
        <v>757</v>
      </c>
      <c r="L322">
        <f>150*(B322)/(SUM(B247:B321)+SUM(B323:B397)+SUM(C247:C321)+SUM(C323:C397))</f>
        <v>0.70481624433629808</v>
      </c>
      <c r="M322">
        <f>150*(C322)/(SUM(B247:B321)+SUM(B323:B397)+SUM(C247:C321)+SUM(C323:C397))</f>
        <v>0.76774626615203889</v>
      </c>
      <c r="N322">
        <f t="shared" si="4"/>
        <v>6.2930021815740811E-2</v>
      </c>
      <c r="O322" s="1" t="s">
        <v>757</v>
      </c>
      <c r="P322">
        <f>150*(C322-B322)/(SUM(B247:B321)+SUM(B323:B397)+SUM(C247:C321)+SUM(C323:C397))</f>
        <v>6.2930021815740894E-2</v>
      </c>
    </row>
    <row r="323" spans="1:16" x14ac:dyDescent="0.25">
      <c r="A323" t="s">
        <v>756</v>
      </c>
      <c r="B323">
        <v>26</v>
      </c>
      <c r="C323">
        <v>32</v>
      </c>
      <c r="K323" t="s">
        <v>756</v>
      </c>
      <c r="N323">
        <f t="shared" si="4"/>
        <v>0</v>
      </c>
      <c r="O323" t="s">
        <v>756</v>
      </c>
    </row>
    <row r="324" spans="1:16" x14ac:dyDescent="0.25">
      <c r="A324" s="1" t="s">
        <v>755</v>
      </c>
      <c r="B324">
        <v>51</v>
      </c>
      <c r="C324">
        <v>84</v>
      </c>
      <c r="H324" s="1"/>
      <c r="J324" s="1"/>
      <c r="K324" s="1" t="s">
        <v>755</v>
      </c>
      <c r="L324">
        <f>150*(B324)/(SUM(B249:B323)+SUM(B325:B399)+SUM(C249:C323)+SUM(C325:C399))</f>
        <v>0.64622402432843384</v>
      </c>
      <c r="M324">
        <f>150*(C324)/(SUM(B249:B323)+SUM(B325:B399)+SUM(C249:C323)+SUM(C325:C399))</f>
        <v>1.0643689812468322</v>
      </c>
      <c r="N324">
        <f t="shared" si="4"/>
        <v>0.41814495691839837</v>
      </c>
      <c r="O324" s="1" t="s">
        <v>755</v>
      </c>
      <c r="P324">
        <f>150*(C324-B324)/(SUM(B249:B323)+SUM(B325:B399)+SUM(C249:C323)+SUM(C325:C399))</f>
        <v>0.41814495691839837</v>
      </c>
    </row>
    <row r="325" spans="1:16" x14ac:dyDescent="0.25">
      <c r="A325" t="s">
        <v>754</v>
      </c>
      <c r="B325">
        <v>27</v>
      </c>
      <c r="C325">
        <v>46</v>
      </c>
      <c r="K325" t="s">
        <v>754</v>
      </c>
      <c r="N325">
        <f t="shared" si="4"/>
        <v>0</v>
      </c>
      <c r="O325" t="s">
        <v>754</v>
      </c>
    </row>
    <row r="326" spans="1:16" x14ac:dyDescent="0.25">
      <c r="A326" t="s">
        <v>753</v>
      </c>
      <c r="B326">
        <v>26</v>
      </c>
      <c r="C326">
        <v>34</v>
      </c>
      <c r="K326" t="s">
        <v>753</v>
      </c>
      <c r="N326">
        <f t="shared" si="4"/>
        <v>0</v>
      </c>
      <c r="O326" t="s">
        <v>753</v>
      </c>
    </row>
    <row r="327" spans="1:16" x14ac:dyDescent="0.25">
      <c r="A327" t="s">
        <v>752</v>
      </c>
      <c r="B327">
        <v>49</v>
      </c>
      <c r="C327">
        <v>70</v>
      </c>
      <c r="K327" t="s">
        <v>752</v>
      </c>
      <c r="N327">
        <f t="shared" ref="N327:N390" si="5">M327-L327</f>
        <v>0</v>
      </c>
      <c r="O327" t="s">
        <v>752</v>
      </c>
    </row>
    <row r="328" spans="1:16" x14ac:dyDescent="0.25">
      <c r="A328" t="s">
        <v>751</v>
      </c>
      <c r="B328">
        <v>50</v>
      </c>
      <c r="C328">
        <v>89</v>
      </c>
      <c r="K328" t="s">
        <v>751</v>
      </c>
      <c r="N328">
        <f t="shared" si="5"/>
        <v>0</v>
      </c>
      <c r="O328" t="s">
        <v>751</v>
      </c>
    </row>
    <row r="329" spans="1:16" x14ac:dyDescent="0.25">
      <c r="A329" t="s">
        <v>750</v>
      </c>
      <c r="B329">
        <v>62</v>
      </c>
      <c r="C329">
        <v>63</v>
      </c>
      <c r="K329" t="s">
        <v>750</v>
      </c>
      <c r="N329">
        <f t="shared" si="5"/>
        <v>0</v>
      </c>
      <c r="O329" t="s">
        <v>750</v>
      </c>
    </row>
    <row r="330" spans="1:16" x14ac:dyDescent="0.25">
      <c r="A330" t="s">
        <v>749</v>
      </c>
      <c r="B330">
        <v>71</v>
      </c>
      <c r="C330">
        <v>96</v>
      </c>
      <c r="K330" t="s">
        <v>749</v>
      </c>
      <c r="N330">
        <f t="shared" si="5"/>
        <v>0</v>
      </c>
      <c r="O330" t="s">
        <v>749</v>
      </c>
    </row>
    <row r="331" spans="1:16" x14ac:dyDescent="0.25">
      <c r="A331" t="s">
        <v>748</v>
      </c>
      <c r="B331">
        <v>45</v>
      </c>
      <c r="C331">
        <v>49</v>
      </c>
      <c r="K331" t="s">
        <v>748</v>
      </c>
      <c r="N331">
        <f t="shared" si="5"/>
        <v>0</v>
      </c>
      <c r="O331" t="s">
        <v>748</v>
      </c>
    </row>
    <row r="332" spans="1:16" x14ac:dyDescent="0.25">
      <c r="A332" t="s">
        <v>747</v>
      </c>
      <c r="B332">
        <v>73</v>
      </c>
      <c r="C332">
        <v>42</v>
      </c>
      <c r="K332" t="s">
        <v>747</v>
      </c>
      <c r="N332">
        <f t="shared" si="5"/>
        <v>0</v>
      </c>
      <c r="O332" t="s">
        <v>747</v>
      </c>
    </row>
    <row r="333" spans="1:16" x14ac:dyDescent="0.25">
      <c r="A333" t="s">
        <v>746</v>
      </c>
      <c r="B333">
        <v>38</v>
      </c>
      <c r="C333">
        <v>53</v>
      </c>
      <c r="K333" t="s">
        <v>746</v>
      </c>
      <c r="N333">
        <f t="shared" si="5"/>
        <v>0</v>
      </c>
      <c r="O333" t="s">
        <v>746</v>
      </c>
    </row>
    <row r="334" spans="1:16" x14ac:dyDescent="0.25">
      <c r="A334" s="1" t="s">
        <v>745</v>
      </c>
      <c r="B334">
        <v>46</v>
      </c>
      <c r="C334">
        <v>47</v>
      </c>
      <c r="H334" s="1"/>
      <c r="J334" s="1"/>
      <c r="K334" s="1" t="s">
        <v>745</v>
      </c>
      <c r="L334">
        <f>150*(B334)/(SUM(B259:B333)+SUM(B335:B409)+SUM(C259:C333)+SUM(C335:C409))</f>
        <v>0.56949488279960381</v>
      </c>
      <c r="M334">
        <f>150*(C334)/(SUM(B259:B333)+SUM(B335:B409)+SUM(C259:C333)+SUM(C335:C409))</f>
        <v>0.58187520633872569</v>
      </c>
      <c r="N334">
        <f t="shared" si="5"/>
        <v>1.2380323539121885E-2</v>
      </c>
      <c r="O334" s="1" t="s">
        <v>745</v>
      </c>
      <c r="P334">
        <f>150*(C334-B334)/(SUM(B259:B333)+SUM(B335:B409)+SUM(C259:C333)+SUM(C335:C409))</f>
        <v>1.2380323539121822E-2</v>
      </c>
    </row>
    <row r="335" spans="1:16" x14ac:dyDescent="0.25">
      <c r="A335" s="1" t="s">
        <v>744</v>
      </c>
      <c r="B335">
        <v>121</v>
      </c>
      <c r="C335">
        <v>45</v>
      </c>
      <c r="H335" s="1"/>
      <c r="J335" s="1"/>
      <c r="K335" s="1" t="s">
        <v>744</v>
      </c>
      <c r="L335">
        <f>150*(B335)/(SUM(B260:B334)+SUM(B336:B410)+SUM(C260:C334)+SUM(C336:C410))</f>
        <v>1.5031055900621118</v>
      </c>
      <c r="M335">
        <f>150*(C335)/(SUM(B260:B334)+SUM(B336:B410)+SUM(C260:C334)+SUM(C336:C410))</f>
        <v>0.55900621118012417</v>
      </c>
      <c r="N335">
        <f t="shared" si="5"/>
        <v>-0.94409937888198758</v>
      </c>
      <c r="O335" s="1" t="s">
        <v>744</v>
      </c>
      <c r="P335">
        <f>150*(C335-B335)/(SUM(B260:B334)+SUM(B336:B410)+SUM(C260:C334)+SUM(C336:C410))</f>
        <v>-0.94409937888198758</v>
      </c>
    </row>
    <row r="336" spans="1:16" x14ac:dyDescent="0.25">
      <c r="A336" t="s">
        <v>743</v>
      </c>
      <c r="B336">
        <v>45</v>
      </c>
      <c r="C336">
        <v>25</v>
      </c>
      <c r="K336" t="s">
        <v>743</v>
      </c>
      <c r="N336">
        <f t="shared" si="5"/>
        <v>0</v>
      </c>
      <c r="O336" t="s">
        <v>743</v>
      </c>
    </row>
    <row r="337" spans="1:16" x14ac:dyDescent="0.25">
      <c r="A337" s="1" t="s">
        <v>742</v>
      </c>
      <c r="B337">
        <v>38</v>
      </c>
      <c r="C337">
        <v>80</v>
      </c>
      <c r="H337" s="1"/>
      <c r="J337" s="1"/>
      <c r="K337" s="1" t="s">
        <v>742</v>
      </c>
      <c r="L337">
        <f>150*(B337)/(SUM(B262:B336)+SUM(B338:B412)+SUM(C262:C336)+SUM(C338:C412))</f>
        <v>0.46683046683046681</v>
      </c>
      <c r="M337">
        <f>150*(C337)/(SUM(B262:B336)+SUM(B338:B412)+SUM(C262:C336)+SUM(C338:C412))</f>
        <v>0.98280098280098283</v>
      </c>
      <c r="N337">
        <f t="shared" si="5"/>
        <v>0.51597051597051602</v>
      </c>
      <c r="O337" s="1" t="s">
        <v>742</v>
      </c>
      <c r="P337">
        <f>150*(C337-B337)/(SUM(B262:B336)+SUM(B338:B412)+SUM(C262:C336)+SUM(C338:C412))</f>
        <v>0.51597051597051602</v>
      </c>
    </row>
    <row r="338" spans="1:16" x14ac:dyDescent="0.25">
      <c r="A338" t="s">
        <v>741</v>
      </c>
      <c r="B338">
        <v>79</v>
      </c>
      <c r="C338">
        <v>66</v>
      </c>
      <c r="K338" t="s">
        <v>741</v>
      </c>
      <c r="N338">
        <f t="shared" si="5"/>
        <v>0</v>
      </c>
      <c r="O338" t="s">
        <v>741</v>
      </c>
    </row>
    <row r="339" spans="1:16" x14ac:dyDescent="0.25">
      <c r="A339" t="s">
        <v>740</v>
      </c>
      <c r="B339">
        <v>88</v>
      </c>
      <c r="C339">
        <v>91</v>
      </c>
      <c r="K339" t="s">
        <v>740</v>
      </c>
      <c r="N339">
        <f t="shared" si="5"/>
        <v>0</v>
      </c>
      <c r="O339" t="s">
        <v>740</v>
      </c>
    </row>
    <row r="340" spans="1:16" x14ac:dyDescent="0.25">
      <c r="A340" t="s">
        <v>739</v>
      </c>
      <c r="B340">
        <v>77</v>
      </c>
      <c r="C340">
        <v>57</v>
      </c>
      <c r="K340" t="s">
        <v>739</v>
      </c>
      <c r="N340">
        <f t="shared" si="5"/>
        <v>0</v>
      </c>
      <c r="O340" t="s">
        <v>739</v>
      </c>
    </row>
    <row r="341" spans="1:16" x14ac:dyDescent="0.25">
      <c r="A341" t="s">
        <v>738</v>
      </c>
      <c r="B341">
        <v>109</v>
      </c>
      <c r="C341">
        <v>58</v>
      </c>
      <c r="K341" t="s">
        <v>738</v>
      </c>
      <c r="N341">
        <f t="shared" si="5"/>
        <v>0</v>
      </c>
      <c r="O341" t="s">
        <v>738</v>
      </c>
    </row>
    <row r="342" spans="1:16" x14ac:dyDescent="0.25">
      <c r="A342" t="s">
        <v>737</v>
      </c>
      <c r="B342">
        <v>176</v>
      </c>
      <c r="C342">
        <v>77</v>
      </c>
      <c r="K342" t="s">
        <v>737</v>
      </c>
      <c r="N342">
        <f t="shared" si="5"/>
        <v>0</v>
      </c>
      <c r="O342" t="s">
        <v>737</v>
      </c>
    </row>
    <row r="343" spans="1:16" x14ac:dyDescent="0.25">
      <c r="A343" t="s">
        <v>736</v>
      </c>
      <c r="B343">
        <v>139</v>
      </c>
      <c r="C343">
        <v>68</v>
      </c>
      <c r="K343" t="s">
        <v>736</v>
      </c>
      <c r="N343">
        <f t="shared" si="5"/>
        <v>0</v>
      </c>
      <c r="O343" t="s">
        <v>736</v>
      </c>
    </row>
    <row r="344" spans="1:16" x14ac:dyDescent="0.25">
      <c r="A344" t="s">
        <v>735</v>
      </c>
      <c r="B344">
        <v>31</v>
      </c>
      <c r="C344">
        <v>41</v>
      </c>
      <c r="K344" t="s">
        <v>735</v>
      </c>
      <c r="N344">
        <f t="shared" si="5"/>
        <v>0</v>
      </c>
      <c r="O344" t="s">
        <v>735</v>
      </c>
    </row>
    <row r="345" spans="1:16" x14ac:dyDescent="0.25">
      <c r="A345" s="1" t="s">
        <v>734</v>
      </c>
      <c r="B345">
        <v>25</v>
      </c>
      <c r="C345">
        <v>40</v>
      </c>
      <c r="H345" s="1"/>
      <c r="J345" s="1"/>
      <c r="K345" s="1" t="s">
        <v>734</v>
      </c>
      <c r="L345">
        <f>150*(B345)/(SUM(B270:B344)+SUM(B346:B420)+SUM(C270:C344)+SUM(C346:C420))</f>
        <v>0.30227309366435595</v>
      </c>
      <c r="M345">
        <f>150*(C345)/(SUM(B270:B344)+SUM(B346:B420)+SUM(C270:C344)+SUM(C346:C420))</f>
        <v>0.48363694986296951</v>
      </c>
      <c r="N345">
        <f t="shared" si="5"/>
        <v>0.18136385619861356</v>
      </c>
      <c r="O345" s="1" t="s">
        <v>734</v>
      </c>
      <c r="P345">
        <f>150*(C345-B345)/(SUM(B270:B344)+SUM(B346:B420)+SUM(C270:C344)+SUM(C346:C420))</f>
        <v>0.18136385619861359</v>
      </c>
    </row>
    <row r="346" spans="1:16" x14ac:dyDescent="0.25">
      <c r="A346" s="1" t="s">
        <v>733</v>
      </c>
      <c r="B346">
        <v>34</v>
      </c>
      <c r="C346">
        <v>43</v>
      </c>
      <c r="H346" s="1"/>
      <c r="J346" s="1"/>
      <c r="K346" s="1" t="s">
        <v>733</v>
      </c>
      <c r="L346">
        <f>150*(B346)/(SUM(B271:B345)+SUM(B347:B421)+SUM(C271:C345)+SUM(C347:C421))</f>
        <v>0.41262135922330095</v>
      </c>
      <c r="M346">
        <f>150*(C346)/(SUM(B271:B345)+SUM(B347:B421)+SUM(C271:C345)+SUM(C347:C421))</f>
        <v>0.52184466019417475</v>
      </c>
      <c r="N346">
        <f t="shared" si="5"/>
        <v>0.10922330097087379</v>
      </c>
      <c r="O346" s="1" t="s">
        <v>733</v>
      </c>
      <c r="P346">
        <f>150*(C346-B346)/(SUM(B271:B345)+SUM(B347:B421)+SUM(C271:C345)+SUM(C347:C421))</f>
        <v>0.10922330097087378</v>
      </c>
    </row>
    <row r="347" spans="1:16" x14ac:dyDescent="0.25">
      <c r="A347" s="1" t="s">
        <v>732</v>
      </c>
      <c r="B347">
        <v>25</v>
      </c>
      <c r="C347">
        <v>26</v>
      </c>
      <c r="H347" s="1"/>
      <c r="J347" s="1"/>
      <c r="K347" s="1" t="s">
        <v>732</v>
      </c>
      <c r="L347">
        <f>150*(B347)/(SUM(B272:B346)+SUM(B348:B422)+SUM(C272:C346)+SUM(C348:C422))</f>
        <v>0.30229746070133012</v>
      </c>
      <c r="M347">
        <f>150*(C347)/(SUM(B272:B346)+SUM(B348:B422)+SUM(C272:C346)+SUM(C348:C422))</f>
        <v>0.31438935912938332</v>
      </c>
      <c r="N347">
        <f t="shared" si="5"/>
        <v>1.2091898428053194E-2</v>
      </c>
      <c r="O347" s="1" t="s">
        <v>732</v>
      </c>
      <c r="P347">
        <f>150*(C347-B347)/(SUM(B272:B346)+SUM(B348:B422)+SUM(C272:C346)+SUM(C348:C422))</f>
        <v>1.2091898428053204E-2</v>
      </c>
    </row>
    <row r="348" spans="1:16" x14ac:dyDescent="0.25">
      <c r="A348" s="1" t="s">
        <v>731</v>
      </c>
      <c r="B348">
        <v>46</v>
      </c>
      <c r="C348">
        <v>49</v>
      </c>
      <c r="H348" s="1"/>
      <c r="J348" s="1"/>
      <c r="K348" s="1" t="s">
        <v>731</v>
      </c>
      <c r="L348">
        <f>150*(B348)/(SUM(B273:B347)+SUM(B349:B423)+SUM(C273:C347)+SUM(C349:C423))</f>
        <v>0.55838795824229182</v>
      </c>
      <c r="M348">
        <f>150*(C348)/(SUM(B273:B347)+SUM(B349:B423)+SUM(C273:C347)+SUM(C349:C423))</f>
        <v>0.59480456421461525</v>
      </c>
      <c r="N348">
        <f t="shared" si="5"/>
        <v>3.6416605972323435E-2</v>
      </c>
      <c r="O348" s="1" t="s">
        <v>731</v>
      </c>
      <c r="P348">
        <f>150*(C348-B348)/(SUM(B273:B347)+SUM(B349:B423)+SUM(C273:C347)+SUM(C349:C423))</f>
        <v>3.6416605972323379E-2</v>
      </c>
    </row>
    <row r="349" spans="1:16" x14ac:dyDescent="0.25">
      <c r="A349" t="s">
        <v>730</v>
      </c>
      <c r="B349">
        <v>46</v>
      </c>
      <c r="C349">
        <v>35</v>
      </c>
      <c r="K349" t="s">
        <v>730</v>
      </c>
      <c r="N349">
        <f t="shared" si="5"/>
        <v>0</v>
      </c>
      <c r="O349" t="s">
        <v>730</v>
      </c>
    </row>
    <row r="350" spans="1:16" x14ac:dyDescent="0.25">
      <c r="A350" s="1" t="s">
        <v>729</v>
      </c>
      <c r="B350">
        <v>38</v>
      </c>
      <c r="C350">
        <v>30</v>
      </c>
      <c r="H350" s="1"/>
      <c r="J350" s="1"/>
      <c r="K350" s="1" t="s">
        <v>729</v>
      </c>
      <c r="L350">
        <f>150*(B350)/(SUM(B275:B349)+SUM(B351:B425)+SUM(C275:C349)+SUM(C351:C425))</f>
        <v>0.45724370287181132</v>
      </c>
      <c r="M350">
        <f>150*(C350)/(SUM(B275:B349)+SUM(B351:B425)+SUM(C275:C349)+SUM(C351:C425))</f>
        <v>0.36098187068827209</v>
      </c>
      <c r="N350">
        <f t="shared" si="5"/>
        <v>-9.6261832183539231E-2</v>
      </c>
      <c r="O350" s="1" t="s">
        <v>729</v>
      </c>
      <c r="P350">
        <f>150*(C350-B350)/(SUM(B275:B349)+SUM(B351:B425)+SUM(C275:C349)+SUM(C351:C425))</f>
        <v>-9.6261832183539231E-2</v>
      </c>
    </row>
    <row r="351" spans="1:16" x14ac:dyDescent="0.25">
      <c r="A351" t="s">
        <v>728</v>
      </c>
      <c r="B351">
        <v>23</v>
      </c>
      <c r="C351">
        <v>25</v>
      </c>
      <c r="K351" t="s">
        <v>728</v>
      </c>
      <c r="N351">
        <f t="shared" si="5"/>
        <v>0</v>
      </c>
      <c r="O351" t="s">
        <v>728</v>
      </c>
    </row>
    <row r="352" spans="1:16" x14ac:dyDescent="0.25">
      <c r="A352" t="s">
        <v>727</v>
      </c>
      <c r="B352">
        <v>18</v>
      </c>
      <c r="C352">
        <v>15</v>
      </c>
      <c r="K352" t="s">
        <v>727</v>
      </c>
      <c r="N352">
        <f t="shared" si="5"/>
        <v>0</v>
      </c>
      <c r="O352" t="s">
        <v>727</v>
      </c>
    </row>
    <row r="353" spans="1:16" x14ac:dyDescent="0.25">
      <c r="A353" s="1" t="s">
        <v>726</v>
      </c>
      <c r="B353">
        <v>47</v>
      </c>
      <c r="C353">
        <v>63</v>
      </c>
      <c r="H353" s="1"/>
      <c r="J353" s="1"/>
      <c r="K353" s="1" t="s">
        <v>726</v>
      </c>
      <c r="L353">
        <f>150*(B353)/(SUM(B278:B352)+SUM(B354:B428)+SUM(C278:C352)+SUM(C354:C428))</f>
        <v>0.56923698021800562</v>
      </c>
      <c r="M353">
        <f>150*(C353)/(SUM(B278:B352)+SUM(B354:B428)+SUM(C278:C352)+SUM(C354:C428))</f>
        <v>0.76301978199434806</v>
      </c>
      <c r="N353">
        <f t="shared" si="5"/>
        <v>0.19378280177634244</v>
      </c>
      <c r="O353" s="1" t="s">
        <v>726</v>
      </c>
      <c r="P353">
        <f>150*(C353-B353)/(SUM(B278:B352)+SUM(B354:B428)+SUM(C278:C352)+SUM(C354:C428))</f>
        <v>0.19378280177634236</v>
      </c>
    </row>
    <row r="354" spans="1:16" x14ac:dyDescent="0.25">
      <c r="A354" t="s">
        <v>725</v>
      </c>
      <c r="B354">
        <v>34</v>
      </c>
      <c r="C354">
        <v>36</v>
      </c>
      <c r="K354" t="s">
        <v>725</v>
      </c>
      <c r="N354">
        <f t="shared" si="5"/>
        <v>0</v>
      </c>
      <c r="O354" t="s">
        <v>725</v>
      </c>
    </row>
    <row r="355" spans="1:16" x14ac:dyDescent="0.25">
      <c r="A355" s="1" t="s">
        <v>724</v>
      </c>
      <c r="B355">
        <v>33</v>
      </c>
      <c r="C355">
        <v>60</v>
      </c>
      <c r="H355" s="1"/>
      <c r="J355" s="1"/>
      <c r="K355" s="1" t="s">
        <v>724</v>
      </c>
      <c r="L355">
        <f>150*(B355)/(SUM(B280:B354)+SUM(B356:B430)+SUM(C280:C354)+SUM(C356:C430))</f>
        <v>0.39644401729937528</v>
      </c>
      <c r="M355">
        <f>150*(C355)/(SUM(B280:B354)+SUM(B356:B430)+SUM(C280:C354)+SUM(C356:C430))</f>
        <v>0.7208073041806824</v>
      </c>
      <c r="N355">
        <f t="shared" si="5"/>
        <v>0.32436328688130711</v>
      </c>
      <c r="O355" s="1" t="s">
        <v>724</v>
      </c>
      <c r="P355">
        <f>150*(C355-B355)/(SUM(B280:B354)+SUM(B356:B430)+SUM(C280:C354)+SUM(C356:C430))</f>
        <v>0.32436328688130706</v>
      </c>
    </row>
    <row r="356" spans="1:16" x14ac:dyDescent="0.25">
      <c r="A356" t="s">
        <v>723</v>
      </c>
      <c r="B356">
        <v>40</v>
      </c>
      <c r="C356">
        <v>39</v>
      </c>
      <c r="K356" t="s">
        <v>723</v>
      </c>
      <c r="N356">
        <f t="shared" si="5"/>
        <v>0</v>
      </c>
      <c r="O356" t="s">
        <v>723</v>
      </c>
    </row>
    <row r="357" spans="1:16" x14ac:dyDescent="0.25">
      <c r="A357" t="s">
        <v>722</v>
      </c>
      <c r="B357">
        <v>22</v>
      </c>
      <c r="C357">
        <v>16</v>
      </c>
      <c r="K357" t="s">
        <v>722</v>
      </c>
      <c r="N357">
        <f t="shared" si="5"/>
        <v>0</v>
      </c>
      <c r="O357" t="s">
        <v>722</v>
      </c>
    </row>
    <row r="358" spans="1:16" x14ac:dyDescent="0.25">
      <c r="A358" t="s">
        <v>721</v>
      </c>
      <c r="B358">
        <v>41</v>
      </c>
      <c r="C358">
        <v>26</v>
      </c>
      <c r="K358" t="s">
        <v>721</v>
      </c>
      <c r="N358">
        <f t="shared" si="5"/>
        <v>0</v>
      </c>
      <c r="O358" t="s">
        <v>721</v>
      </c>
    </row>
    <row r="359" spans="1:16" x14ac:dyDescent="0.25">
      <c r="A359" t="s">
        <v>720</v>
      </c>
      <c r="B359">
        <v>19</v>
      </c>
      <c r="C359">
        <v>27</v>
      </c>
      <c r="K359" t="s">
        <v>720</v>
      </c>
      <c r="N359">
        <f t="shared" si="5"/>
        <v>0</v>
      </c>
      <c r="O359" t="s">
        <v>720</v>
      </c>
    </row>
    <row r="360" spans="1:16" x14ac:dyDescent="0.25">
      <c r="A360" t="s">
        <v>719</v>
      </c>
      <c r="B360">
        <v>43</v>
      </c>
      <c r="C360">
        <v>23</v>
      </c>
      <c r="K360" t="s">
        <v>719</v>
      </c>
      <c r="N360">
        <f t="shared" si="5"/>
        <v>0</v>
      </c>
      <c r="O360" t="s">
        <v>719</v>
      </c>
    </row>
    <row r="361" spans="1:16" x14ac:dyDescent="0.25">
      <c r="A361" t="s">
        <v>718</v>
      </c>
      <c r="B361">
        <v>28</v>
      </c>
      <c r="C361">
        <v>29</v>
      </c>
      <c r="K361" t="s">
        <v>718</v>
      </c>
      <c r="N361">
        <f t="shared" si="5"/>
        <v>0</v>
      </c>
      <c r="O361" t="s">
        <v>718</v>
      </c>
    </row>
    <row r="362" spans="1:16" x14ac:dyDescent="0.25">
      <c r="A362" t="s">
        <v>717</v>
      </c>
      <c r="B362">
        <v>18</v>
      </c>
      <c r="C362">
        <v>42</v>
      </c>
      <c r="K362" t="s">
        <v>717</v>
      </c>
      <c r="N362">
        <f t="shared" si="5"/>
        <v>0</v>
      </c>
      <c r="O362" t="s">
        <v>717</v>
      </c>
    </row>
    <row r="363" spans="1:16" x14ac:dyDescent="0.25">
      <c r="A363" s="1" t="s">
        <v>716</v>
      </c>
      <c r="B363">
        <v>27</v>
      </c>
      <c r="C363">
        <v>31</v>
      </c>
      <c r="H363" s="1"/>
      <c r="J363" s="1"/>
      <c r="K363" s="1" t="s">
        <v>716</v>
      </c>
      <c r="L363">
        <f>150*(B363)/(SUM(B288:B362)+SUM(B364:B438)+SUM(C288:C362)+SUM(C364:C438))</f>
        <v>0.30775075987841943</v>
      </c>
      <c r="M363">
        <f>150*(C363)/(SUM(B288:B362)+SUM(B364:B438)+SUM(C288:C362)+SUM(C364:C438))</f>
        <v>0.35334346504559272</v>
      </c>
      <c r="N363">
        <f t="shared" si="5"/>
        <v>4.5592705167173286E-2</v>
      </c>
      <c r="O363" s="1" t="s">
        <v>716</v>
      </c>
      <c r="P363">
        <f>150*(C363-B363)/(SUM(B288:B362)+SUM(B364:B438)+SUM(C288:C362)+SUM(C364:C438))</f>
        <v>4.5592705167173252E-2</v>
      </c>
    </row>
    <row r="364" spans="1:16" x14ac:dyDescent="0.25">
      <c r="A364" t="s">
        <v>715</v>
      </c>
      <c r="B364">
        <v>31</v>
      </c>
      <c r="C364">
        <v>64</v>
      </c>
      <c r="K364" t="s">
        <v>715</v>
      </c>
      <c r="N364">
        <f t="shared" si="5"/>
        <v>0</v>
      </c>
      <c r="O364" t="s">
        <v>715</v>
      </c>
    </row>
    <row r="365" spans="1:16" x14ac:dyDescent="0.25">
      <c r="A365" t="s">
        <v>714</v>
      </c>
      <c r="B365">
        <v>52</v>
      </c>
      <c r="C365">
        <v>44</v>
      </c>
      <c r="K365" t="s">
        <v>714</v>
      </c>
      <c r="N365">
        <f t="shared" si="5"/>
        <v>0</v>
      </c>
      <c r="O365" t="s">
        <v>714</v>
      </c>
    </row>
    <row r="366" spans="1:16" x14ac:dyDescent="0.25">
      <c r="A366" s="1" t="s">
        <v>713</v>
      </c>
      <c r="B366">
        <v>42</v>
      </c>
      <c r="C366">
        <v>60</v>
      </c>
      <c r="H366" s="1"/>
      <c r="J366" s="1"/>
      <c r="K366" s="1" t="s">
        <v>713</v>
      </c>
      <c r="L366">
        <f>150*(B366)/(SUM(B291:B365)+SUM(B367:B441)+SUM(C291:C365)+SUM(C367:C441))</f>
        <v>0.47329276538201487</v>
      </c>
      <c r="M366">
        <f>150*(C366)/(SUM(B291:B365)+SUM(B367:B441)+SUM(C291:C365)+SUM(C367:C441))</f>
        <v>0.67613252197430695</v>
      </c>
      <c r="N366">
        <f t="shared" si="5"/>
        <v>0.20283975659229209</v>
      </c>
      <c r="O366" s="1" t="s">
        <v>713</v>
      </c>
      <c r="P366">
        <f>150*(C366-B366)/(SUM(B291:B365)+SUM(B367:B441)+SUM(C291:C365)+SUM(C367:C441))</f>
        <v>0.20283975659229209</v>
      </c>
    </row>
    <row r="367" spans="1:16" x14ac:dyDescent="0.25">
      <c r="A367" s="1" t="s">
        <v>712</v>
      </c>
      <c r="B367">
        <v>28</v>
      </c>
      <c r="C367">
        <v>55</v>
      </c>
      <c r="H367" s="1"/>
      <c r="J367" s="1"/>
      <c r="K367" s="1" t="s">
        <v>712</v>
      </c>
      <c r="L367">
        <f>150*(B367)/(SUM(B292:B366)+SUM(B368:B442)+SUM(C292:C366)+SUM(C368:C442))</f>
        <v>0.31441832609672105</v>
      </c>
      <c r="M367">
        <f>150*(C367)/(SUM(B292:B366)+SUM(B368:B442)+SUM(C292:C366)+SUM(C368:C442))</f>
        <v>0.6176074262614164</v>
      </c>
      <c r="N367">
        <f t="shared" si="5"/>
        <v>0.30318910016469536</v>
      </c>
      <c r="O367" s="1" t="s">
        <v>712</v>
      </c>
      <c r="P367">
        <f>150*(C367-B367)/(SUM(B292:B366)+SUM(B368:B442)+SUM(C292:C366)+SUM(C368:C442))</f>
        <v>0.3031891001646953</v>
      </c>
    </row>
    <row r="368" spans="1:16" x14ac:dyDescent="0.25">
      <c r="A368" t="s">
        <v>711</v>
      </c>
      <c r="B368">
        <v>35</v>
      </c>
      <c r="C368">
        <v>44</v>
      </c>
      <c r="K368" t="s">
        <v>711</v>
      </c>
      <c r="N368">
        <f t="shared" si="5"/>
        <v>0</v>
      </c>
      <c r="O368" t="s">
        <v>711</v>
      </c>
    </row>
    <row r="369" spans="1:16" x14ac:dyDescent="0.25">
      <c r="A369" t="s">
        <v>710</v>
      </c>
      <c r="B369">
        <v>80</v>
      </c>
      <c r="C369">
        <v>39</v>
      </c>
      <c r="K369" t="s">
        <v>710</v>
      </c>
      <c r="N369">
        <f t="shared" si="5"/>
        <v>0</v>
      </c>
      <c r="O369" t="s">
        <v>710</v>
      </c>
    </row>
    <row r="370" spans="1:16" x14ac:dyDescent="0.25">
      <c r="A370" t="s">
        <v>709</v>
      </c>
      <c r="B370">
        <v>32</v>
      </c>
      <c r="C370">
        <v>34</v>
      </c>
      <c r="K370" t="s">
        <v>709</v>
      </c>
      <c r="N370">
        <f t="shared" si="5"/>
        <v>0</v>
      </c>
      <c r="O370" t="s">
        <v>709</v>
      </c>
    </row>
    <row r="371" spans="1:16" x14ac:dyDescent="0.25">
      <c r="A371" t="s">
        <v>708</v>
      </c>
      <c r="B371">
        <v>38</v>
      </c>
      <c r="C371">
        <v>35</v>
      </c>
      <c r="K371" t="s">
        <v>708</v>
      </c>
      <c r="N371">
        <f t="shared" si="5"/>
        <v>0</v>
      </c>
      <c r="O371" t="s">
        <v>708</v>
      </c>
    </row>
    <row r="372" spans="1:16" x14ac:dyDescent="0.25">
      <c r="A372" s="1" t="s">
        <v>707</v>
      </c>
      <c r="B372">
        <v>29</v>
      </c>
      <c r="C372">
        <v>44</v>
      </c>
      <c r="H372" s="1"/>
      <c r="J372" s="1"/>
      <c r="K372" s="1" t="s">
        <v>707</v>
      </c>
      <c r="L372">
        <f>150*(B372)/(SUM(B297:B371)+SUM(B373:B447)+SUM(C297:C371)+SUM(C373:C447))</f>
        <v>0.27392947103274562</v>
      </c>
      <c r="M372">
        <f>150*(C372)/(SUM(B297:B371)+SUM(B373:B447)+SUM(C297:C371)+SUM(C373:C447))</f>
        <v>0.41561712846347609</v>
      </c>
      <c r="N372">
        <f t="shared" si="5"/>
        <v>0.14168765743073047</v>
      </c>
      <c r="O372" s="1" t="s">
        <v>707</v>
      </c>
      <c r="P372">
        <f>150*(C372-B372)/(SUM(B297:B371)+SUM(B373:B447)+SUM(C297:C371)+SUM(C373:C447))</f>
        <v>0.14168765743073047</v>
      </c>
    </row>
    <row r="373" spans="1:16" x14ac:dyDescent="0.25">
      <c r="A373" t="s">
        <v>706</v>
      </c>
      <c r="B373">
        <v>25</v>
      </c>
      <c r="C373">
        <v>25</v>
      </c>
      <c r="K373" t="s">
        <v>706</v>
      </c>
      <c r="N373">
        <f t="shared" si="5"/>
        <v>0</v>
      </c>
      <c r="O373" t="s">
        <v>706</v>
      </c>
    </row>
    <row r="374" spans="1:16" x14ac:dyDescent="0.25">
      <c r="A374" s="1" t="s">
        <v>705</v>
      </c>
      <c r="B374">
        <v>45</v>
      </c>
      <c r="C374">
        <v>34</v>
      </c>
      <c r="H374" s="1"/>
      <c r="J374" s="1"/>
      <c r="K374" s="1" t="s">
        <v>705</v>
      </c>
      <c r="L374">
        <f>150*(B374)/(SUM(B299:B373)+SUM(B375:B449)+SUM(C299:C373)+SUM(C375:C449))</f>
        <v>0.41795665634674922</v>
      </c>
      <c r="M374">
        <f>150*(C374)/(SUM(B299:B373)+SUM(B375:B449)+SUM(C299:C373)+SUM(C375:C449))</f>
        <v>0.31578947368421051</v>
      </c>
      <c r="N374">
        <f t="shared" si="5"/>
        <v>-0.10216718266253871</v>
      </c>
      <c r="O374" s="1" t="s">
        <v>705</v>
      </c>
      <c r="P374">
        <f>150*(C374-B374)/(SUM(B299:B373)+SUM(B375:B449)+SUM(C299:C373)+SUM(C375:C449))</f>
        <v>-0.1021671826625387</v>
      </c>
    </row>
    <row r="375" spans="1:16" x14ac:dyDescent="0.25">
      <c r="A375" t="s">
        <v>704</v>
      </c>
      <c r="B375">
        <v>43</v>
      </c>
      <c r="C375">
        <v>39</v>
      </c>
      <c r="K375" t="s">
        <v>704</v>
      </c>
      <c r="N375">
        <f t="shared" si="5"/>
        <v>0</v>
      </c>
      <c r="O375" t="s">
        <v>704</v>
      </c>
    </row>
    <row r="376" spans="1:16" x14ac:dyDescent="0.25">
      <c r="A376" s="1" t="s">
        <v>703</v>
      </c>
      <c r="B376">
        <v>24</v>
      </c>
      <c r="C376">
        <v>18</v>
      </c>
      <c r="H376" s="1"/>
      <c r="J376" s="1"/>
      <c r="K376" s="1" t="s">
        <v>703</v>
      </c>
      <c r="L376">
        <f>150*(B376)/(SUM(B301:B375)+SUM(B377:B451)+SUM(C301:C375)+SUM(C377:C451))</f>
        <v>0.22072348252605764</v>
      </c>
      <c r="M376">
        <f>150*(C376)/(SUM(B301:B375)+SUM(B377:B451)+SUM(C301:C375)+SUM(C377:C451))</f>
        <v>0.16554261189454322</v>
      </c>
      <c r="N376">
        <f t="shared" si="5"/>
        <v>-5.5180870631514417E-2</v>
      </c>
      <c r="O376" s="1" t="s">
        <v>703</v>
      </c>
      <c r="P376">
        <f>150*(C376-B376)/(SUM(B301:B375)+SUM(B377:B451)+SUM(C301:C375)+SUM(C377:C451))</f>
        <v>-5.518087063151441E-2</v>
      </c>
    </row>
    <row r="377" spans="1:16" x14ac:dyDescent="0.25">
      <c r="A377" t="s">
        <v>702</v>
      </c>
      <c r="B377">
        <v>26</v>
      </c>
      <c r="C377">
        <v>22</v>
      </c>
      <c r="K377" t="s">
        <v>702</v>
      </c>
      <c r="N377">
        <f t="shared" si="5"/>
        <v>0</v>
      </c>
      <c r="O377" t="s">
        <v>702</v>
      </c>
    </row>
    <row r="378" spans="1:16" x14ac:dyDescent="0.25">
      <c r="A378" t="s">
        <v>701</v>
      </c>
      <c r="B378">
        <v>11</v>
      </c>
      <c r="C378">
        <v>15</v>
      </c>
      <c r="K378" t="s">
        <v>701</v>
      </c>
      <c r="N378">
        <f t="shared" si="5"/>
        <v>0</v>
      </c>
      <c r="O378" t="s">
        <v>701</v>
      </c>
    </row>
    <row r="379" spans="1:16" x14ac:dyDescent="0.25">
      <c r="A379" t="s">
        <v>700</v>
      </c>
      <c r="B379">
        <v>19</v>
      </c>
      <c r="C379">
        <v>14</v>
      </c>
      <c r="K379" t="s">
        <v>700</v>
      </c>
      <c r="N379">
        <f t="shared" si="5"/>
        <v>0</v>
      </c>
      <c r="O379" t="s">
        <v>700</v>
      </c>
    </row>
    <row r="380" spans="1:16" x14ac:dyDescent="0.25">
      <c r="A380" s="1" t="s">
        <v>699</v>
      </c>
      <c r="B380">
        <v>34</v>
      </c>
      <c r="C380">
        <v>38</v>
      </c>
      <c r="H380" s="1"/>
      <c r="J380" s="1"/>
      <c r="K380" s="1" t="s">
        <v>699</v>
      </c>
      <c r="L380">
        <f>150*(B380)/(SUM(B305:B379)+SUM(B381:B455)+SUM(C305:C379)+SUM(C381:C455))</f>
        <v>0.30643513789581206</v>
      </c>
      <c r="M380">
        <f>150*(C380)/(SUM(B305:B379)+SUM(B381:B455)+SUM(C305:C379)+SUM(C381:C455))</f>
        <v>0.342486330589437</v>
      </c>
      <c r="N380">
        <f t="shared" si="5"/>
        <v>3.6051192693624945E-2</v>
      </c>
      <c r="O380" s="1" t="s">
        <v>699</v>
      </c>
      <c r="P380">
        <f>150*(C380-B380)/(SUM(B305:B379)+SUM(B381:B455)+SUM(C305:C379)+SUM(C381:C455))</f>
        <v>3.6051192693624945E-2</v>
      </c>
    </row>
    <row r="381" spans="1:16" x14ac:dyDescent="0.25">
      <c r="A381" t="s">
        <v>698</v>
      </c>
      <c r="B381">
        <v>23</v>
      </c>
      <c r="C381">
        <v>25</v>
      </c>
      <c r="K381" t="s">
        <v>698</v>
      </c>
      <c r="N381">
        <f t="shared" si="5"/>
        <v>0</v>
      </c>
      <c r="O381" t="s">
        <v>698</v>
      </c>
    </row>
    <row r="382" spans="1:16" x14ac:dyDescent="0.25">
      <c r="A382" s="1" t="s">
        <v>697</v>
      </c>
      <c r="B382">
        <v>123</v>
      </c>
      <c r="C382">
        <v>48</v>
      </c>
      <c r="H382" s="1"/>
      <c r="J382" s="1"/>
      <c r="K382" s="1" t="s">
        <v>697</v>
      </c>
      <c r="L382">
        <f>150*(B382)/(SUM(B307:B381)+SUM(B383:B457)+SUM(C307:C381)+SUM(C383:C457))</f>
        <v>1.1077754428099669</v>
      </c>
      <c r="M382">
        <f>150*(C382)/(SUM(B307:B381)+SUM(B383:B457)+SUM(C307:C381)+SUM(C383:C457))</f>
        <v>0.43230261182827978</v>
      </c>
      <c r="N382">
        <f t="shared" si="5"/>
        <v>-0.67547283098168709</v>
      </c>
      <c r="O382" s="1" t="s">
        <v>697</v>
      </c>
      <c r="P382">
        <f>150*(C382-B382)/(SUM(B307:B381)+SUM(B383:B457)+SUM(C307:C381)+SUM(C383:C457))</f>
        <v>-0.6754728309816872</v>
      </c>
    </row>
    <row r="383" spans="1:16" x14ac:dyDescent="0.25">
      <c r="A383" t="s">
        <v>696</v>
      </c>
      <c r="B383">
        <v>26</v>
      </c>
      <c r="C383">
        <v>20</v>
      </c>
      <c r="K383" t="s">
        <v>696</v>
      </c>
      <c r="N383">
        <f t="shared" si="5"/>
        <v>0</v>
      </c>
      <c r="O383" t="s">
        <v>696</v>
      </c>
    </row>
    <row r="384" spans="1:16" x14ac:dyDescent="0.25">
      <c r="A384" t="s">
        <v>695</v>
      </c>
      <c r="B384">
        <v>10</v>
      </c>
      <c r="C384">
        <v>14</v>
      </c>
      <c r="K384" t="s">
        <v>695</v>
      </c>
      <c r="N384">
        <f t="shared" si="5"/>
        <v>0</v>
      </c>
      <c r="O384" t="s">
        <v>695</v>
      </c>
    </row>
    <row r="385" spans="1:16" x14ac:dyDescent="0.25">
      <c r="A385" t="s">
        <v>694</v>
      </c>
      <c r="B385">
        <v>12</v>
      </c>
      <c r="C385">
        <v>23</v>
      </c>
      <c r="K385" t="s">
        <v>694</v>
      </c>
      <c r="N385">
        <f t="shared" si="5"/>
        <v>0</v>
      </c>
      <c r="O385" t="s">
        <v>694</v>
      </c>
    </row>
    <row r="386" spans="1:16" x14ac:dyDescent="0.25">
      <c r="A386" t="s">
        <v>693</v>
      </c>
      <c r="B386">
        <v>27</v>
      </c>
      <c r="C386">
        <v>14</v>
      </c>
      <c r="K386" t="s">
        <v>693</v>
      </c>
      <c r="N386">
        <f t="shared" si="5"/>
        <v>0</v>
      </c>
      <c r="O386" t="s">
        <v>693</v>
      </c>
    </row>
    <row r="387" spans="1:16" x14ac:dyDescent="0.25">
      <c r="A387" s="1" t="s">
        <v>692</v>
      </c>
      <c r="B387">
        <v>42</v>
      </c>
      <c r="C387">
        <v>39</v>
      </c>
      <c r="H387" s="1"/>
      <c r="J387" s="1"/>
      <c r="K387" s="1" t="s">
        <v>692</v>
      </c>
      <c r="L387">
        <f>150*(B387)/(SUM(B312:B386)+SUM(B388:B462)+SUM(C312:C386)+SUM(C388:C462))</f>
        <v>0.36213140196585619</v>
      </c>
      <c r="M387">
        <f>150*(C387)/(SUM(B312:B386)+SUM(B388:B462)+SUM(C312:C386)+SUM(C388:C462))</f>
        <v>0.33626487325400933</v>
      </c>
      <c r="N387">
        <f t="shared" si="5"/>
        <v>-2.5866528711846859E-2</v>
      </c>
      <c r="O387" s="1" t="s">
        <v>692</v>
      </c>
      <c r="P387">
        <f>150*(C387-B387)/(SUM(B312:B386)+SUM(B388:B462)+SUM(C312:C386)+SUM(C388:C462))</f>
        <v>-2.5866528711846869E-2</v>
      </c>
    </row>
    <row r="388" spans="1:16" x14ac:dyDescent="0.25">
      <c r="A388" t="s">
        <v>691</v>
      </c>
      <c r="B388">
        <v>26</v>
      </c>
      <c r="C388">
        <v>16</v>
      </c>
      <c r="K388" t="s">
        <v>691</v>
      </c>
      <c r="N388">
        <f t="shared" si="5"/>
        <v>0</v>
      </c>
      <c r="O388" t="s">
        <v>691</v>
      </c>
    </row>
    <row r="389" spans="1:16" x14ac:dyDescent="0.25">
      <c r="A389" s="1" t="s">
        <v>690</v>
      </c>
      <c r="B389">
        <v>30</v>
      </c>
      <c r="C389">
        <v>27</v>
      </c>
      <c r="H389" s="1"/>
      <c r="J389" s="1"/>
      <c r="K389" s="1" t="s">
        <v>690</v>
      </c>
      <c r="L389">
        <f>150*(B389)/(SUM(B314:B388)+SUM(B390:B464)+SUM(C314:C388)+SUM(C390:C464))</f>
        <v>0.25687863911405412</v>
      </c>
      <c r="M389">
        <f>150*(C389)/(SUM(B314:B388)+SUM(B390:B464)+SUM(C314:C388)+SUM(C390:C464))</f>
        <v>0.23119077520264869</v>
      </c>
      <c r="N389">
        <f t="shared" si="5"/>
        <v>-2.5687863911405429E-2</v>
      </c>
      <c r="O389" s="1" t="s">
        <v>690</v>
      </c>
      <c r="P389">
        <f>150*(C389-B389)/(SUM(B314:B388)+SUM(B390:B464)+SUM(C314:C388)+SUM(C390:C464))</f>
        <v>-2.5687863911405411E-2</v>
      </c>
    </row>
    <row r="390" spans="1:16" x14ac:dyDescent="0.25">
      <c r="A390" t="s">
        <v>689</v>
      </c>
      <c r="B390">
        <v>22</v>
      </c>
      <c r="C390">
        <v>32</v>
      </c>
      <c r="K390" t="s">
        <v>689</v>
      </c>
      <c r="N390">
        <f t="shared" si="5"/>
        <v>0</v>
      </c>
      <c r="O390" t="s">
        <v>689</v>
      </c>
    </row>
    <row r="391" spans="1:16" x14ac:dyDescent="0.25">
      <c r="A391" t="s">
        <v>688</v>
      </c>
      <c r="B391">
        <v>32</v>
      </c>
      <c r="C391">
        <v>18</v>
      </c>
      <c r="K391" t="s">
        <v>688</v>
      </c>
      <c r="N391">
        <f t="shared" ref="N391:N454" si="6">M391-L391</f>
        <v>0</v>
      </c>
      <c r="O391" t="s">
        <v>688</v>
      </c>
    </row>
    <row r="392" spans="1:16" x14ac:dyDescent="0.25">
      <c r="A392" s="1" t="s">
        <v>687</v>
      </c>
      <c r="B392">
        <v>42</v>
      </c>
      <c r="C392">
        <v>58</v>
      </c>
      <c r="H392" s="1"/>
      <c r="J392" s="1"/>
      <c r="K392" s="1" t="s">
        <v>687</v>
      </c>
      <c r="L392">
        <f>150*(B392)/(SUM(B317:B391)+SUM(B393:B467)+SUM(C317:C391)+SUM(C393:C467))</f>
        <v>0.36061820263308531</v>
      </c>
      <c r="M392">
        <f>150*(C392)/(SUM(B317:B391)+SUM(B393:B467)+SUM(C317:C391)+SUM(C393:C467))</f>
        <v>0.49799656554092731</v>
      </c>
      <c r="N392">
        <f t="shared" si="6"/>
        <v>0.137378362907842</v>
      </c>
      <c r="O392" s="1" t="s">
        <v>687</v>
      </c>
      <c r="P392">
        <f>150*(C392-B392)/(SUM(B317:B391)+SUM(B393:B467)+SUM(C317:C391)+SUM(C393:C467))</f>
        <v>0.13737836290784203</v>
      </c>
    </row>
    <row r="393" spans="1:16" x14ac:dyDescent="0.25">
      <c r="A393" t="s">
        <v>686</v>
      </c>
      <c r="B393">
        <v>43</v>
      </c>
      <c r="C393">
        <v>31</v>
      </c>
      <c r="K393" t="s">
        <v>686</v>
      </c>
      <c r="N393">
        <f t="shared" si="6"/>
        <v>0</v>
      </c>
      <c r="O393" t="s">
        <v>686</v>
      </c>
    </row>
    <row r="394" spans="1:16" x14ac:dyDescent="0.25">
      <c r="A394" s="1" t="s">
        <v>685</v>
      </c>
      <c r="B394">
        <v>56</v>
      </c>
      <c r="C394">
        <v>50</v>
      </c>
      <c r="H394" s="1"/>
      <c r="J394" s="1"/>
      <c r="K394" s="1" t="s">
        <v>685</v>
      </c>
      <c r="L394">
        <f>150*(B394)/(SUM(B319:B393)+SUM(B395:B469)+SUM(C319:C393)+SUM(C395:C469))</f>
        <v>0.48032936870997256</v>
      </c>
      <c r="M394">
        <f>150*(C394)/(SUM(B319:B393)+SUM(B395:B469)+SUM(C319:C393)+SUM(C395:C469))</f>
        <v>0.42886550777676119</v>
      </c>
      <c r="N394">
        <f t="shared" si="6"/>
        <v>-5.1463860933211369E-2</v>
      </c>
      <c r="O394" s="1" t="s">
        <v>685</v>
      </c>
      <c r="P394">
        <f>150*(C394-B394)/(SUM(B319:B393)+SUM(B395:B469)+SUM(C319:C393)+SUM(C395:C469))</f>
        <v>-5.1463860933211342E-2</v>
      </c>
    </row>
    <row r="395" spans="1:16" x14ac:dyDescent="0.25">
      <c r="A395" t="s">
        <v>684</v>
      </c>
      <c r="B395">
        <v>44</v>
      </c>
      <c r="C395">
        <v>29</v>
      </c>
      <c r="K395" t="s">
        <v>684</v>
      </c>
      <c r="N395">
        <f t="shared" si="6"/>
        <v>0</v>
      </c>
      <c r="O395" t="s">
        <v>684</v>
      </c>
    </row>
    <row r="396" spans="1:16" x14ac:dyDescent="0.25">
      <c r="A396" t="s">
        <v>683</v>
      </c>
      <c r="B396">
        <v>29</v>
      </c>
      <c r="C396">
        <v>32</v>
      </c>
      <c r="K396" t="s">
        <v>683</v>
      </c>
      <c r="N396">
        <f t="shared" si="6"/>
        <v>0</v>
      </c>
      <c r="O396" t="s">
        <v>683</v>
      </c>
    </row>
    <row r="397" spans="1:16" x14ac:dyDescent="0.25">
      <c r="A397" t="s">
        <v>682</v>
      </c>
      <c r="B397">
        <v>41</v>
      </c>
      <c r="C397">
        <v>36</v>
      </c>
      <c r="K397" t="s">
        <v>682</v>
      </c>
      <c r="N397">
        <f t="shared" si="6"/>
        <v>0</v>
      </c>
      <c r="O397" t="s">
        <v>682</v>
      </c>
    </row>
    <row r="398" spans="1:16" x14ac:dyDescent="0.25">
      <c r="A398" t="s">
        <v>681</v>
      </c>
      <c r="B398">
        <v>131</v>
      </c>
      <c r="C398">
        <v>71</v>
      </c>
      <c r="K398" t="s">
        <v>681</v>
      </c>
      <c r="N398">
        <f t="shared" si="6"/>
        <v>0</v>
      </c>
      <c r="O398" t="s">
        <v>681</v>
      </c>
    </row>
    <row r="399" spans="1:16" x14ac:dyDescent="0.25">
      <c r="A399" t="s">
        <v>680</v>
      </c>
      <c r="B399">
        <v>39</v>
      </c>
      <c r="C399">
        <v>33</v>
      </c>
      <c r="K399" t="s">
        <v>680</v>
      </c>
      <c r="N399">
        <f t="shared" si="6"/>
        <v>0</v>
      </c>
      <c r="O399" t="s">
        <v>680</v>
      </c>
    </row>
    <row r="400" spans="1:16" x14ac:dyDescent="0.25">
      <c r="A400" t="s">
        <v>679</v>
      </c>
      <c r="B400">
        <v>47</v>
      </c>
      <c r="C400">
        <v>49</v>
      </c>
      <c r="K400" t="s">
        <v>679</v>
      </c>
      <c r="N400">
        <f t="shared" si="6"/>
        <v>0</v>
      </c>
      <c r="O400" t="s">
        <v>679</v>
      </c>
    </row>
    <row r="401" spans="1:16" x14ac:dyDescent="0.25">
      <c r="A401" t="s">
        <v>678</v>
      </c>
      <c r="B401">
        <v>32</v>
      </c>
      <c r="C401">
        <v>42</v>
      </c>
      <c r="K401" t="s">
        <v>678</v>
      </c>
      <c r="N401">
        <f t="shared" si="6"/>
        <v>0</v>
      </c>
      <c r="O401" t="s">
        <v>678</v>
      </c>
    </row>
    <row r="402" spans="1:16" x14ac:dyDescent="0.25">
      <c r="A402" t="s">
        <v>677</v>
      </c>
      <c r="B402">
        <v>47</v>
      </c>
      <c r="C402">
        <v>20</v>
      </c>
      <c r="K402" t="s">
        <v>677</v>
      </c>
      <c r="N402">
        <f t="shared" si="6"/>
        <v>0</v>
      </c>
      <c r="O402" t="s">
        <v>677</v>
      </c>
    </row>
    <row r="403" spans="1:16" x14ac:dyDescent="0.25">
      <c r="A403" t="s">
        <v>676</v>
      </c>
      <c r="B403">
        <v>22</v>
      </c>
      <c r="C403">
        <v>25</v>
      </c>
      <c r="K403" t="s">
        <v>676</v>
      </c>
      <c r="N403">
        <f t="shared" si="6"/>
        <v>0</v>
      </c>
      <c r="O403" t="s">
        <v>676</v>
      </c>
    </row>
    <row r="404" spans="1:16" x14ac:dyDescent="0.25">
      <c r="A404" t="s">
        <v>675</v>
      </c>
      <c r="B404">
        <v>55</v>
      </c>
      <c r="C404">
        <v>52</v>
      </c>
      <c r="K404" t="s">
        <v>675</v>
      </c>
      <c r="N404">
        <f t="shared" si="6"/>
        <v>0</v>
      </c>
      <c r="O404" t="s">
        <v>675</v>
      </c>
    </row>
    <row r="405" spans="1:16" x14ac:dyDescent="0.25">
      <c r="A405" t="s">
        <v>674</v>
      </c>
      <c r="B405">
        <v>56</v>
      </c>
      <c r="C405">
        <v>57</v>
      </c>
      <c r="K405" t="s">
        <v>674</v>
      </c>
      <c r="N405">
        <f t="shared" si="6"/>
        <v>0</v>
      </c>
      <c r="O405" t="s">
        <v>674</v>
      </c>
    </row>
    <row r="406" spans="1:16" x14ac:dyDescent="0.25">
      <c r="A406" t="s">
        <v>673</v>
      </c>
      <c r="B406">
        <v>78</v>
      </c>
      <c r="C406">
        <v>84</v>
      </c>
      <c r="K406" t="s">
        <v>673</v>
      </c>
      <c r="N406">
        <f t="shared" si="6"/>
        <v>0</v>
      </c>
      <c r="O406" t="s">
        <v>673</v>
      </c>
    </row>
    <row r="407" spans="1:16" x14ac:dyDescent="0.25">
      <c r="A407" t="s">
        <v>672</v>
      </c>
      <c r="B407">
        <v>39</v>
      </c>
      <c r="C407">
        <v>45</v>
      </c>
      <c r="K407" t="s">
        <v>672</v>
      </c>
      <c r="N407">
        <f t="shared" si="6"/>
        <v>0</v>
      </c>
      <c r="O407" t="s">
        <v>672</v>
      </c>
    </row>
    <row r="408" spans="1:16" x14ac:dyDescent="0.25">
      <c r="A408" t="s">
        <v>671</v>
      </c>
      <c r="B408">
        <v>46</v>
      </c>
      <c r="C408">
        <v>78</v>
      </c>
      <c r="K408" t="s">
        <v>671</v>
      </c>
      <c r="N408">
        <f t="shared" si="6"/>
        <v>0</v>
      </c>
      <c r="O408" t="s">
        <v>671</v>
      </c>
    </row>
    <row r="409" spans="1:16" x14ac:dyDescent="0.25">
      <c r="A409" t="s">
        <v>670</v>
      </c>
      <c r="B409">
        <v>35</v>
      </c>
      <c r="C409">
        <v>53</v>
      </c>
      <c r="K409" t="s">
        <v>670</v>
      </c>
      <c r="N409">
        <f t="shared" si="6"/>
        <v>0</v>
      </c>
      <c r="O409" t="s">
        <v>670</v>
      </c>
    </row>
    <row r="410" spans="1:16" x14ac:dyDescent="0.25">
      <c r="A410" t="s">
        <v>669</v>
      </c>
      <c r="B410">
        <v>52</v>
      </c>
      <c r="C410">
        <v>57</v>
      </c>
      <c r="K410" t="s">
        <v>669</v>
      </c>
      <c r="N410">
        <f t="shared" si="6"/>
        <v>0</v>
      </c>
      <c r="O410" t="s">
        <v>669</v>
      </c>
    </row>
    <row r="411" spans="1:16" x14ac:dyDescent="0.25">
      <c r="A411" t="s">
        <v>668</v>
      </c>
      <c r="B411">
        <v>33</v>
      </c>
      <c r="C411">
        <v>71</v>
      </c>
      <c r="K411" t="s">
        <v>668</v>
      </c>
      <c r="N411">
        <f t="shared" si="6"/>
        <v>0</v>
      </c>
      <c r="O411" t="s">
        <v>668</v>
      </c>
    </row>
    <row r="412" spans="1:16" x14ac:dyDescent="0.25">
      <c r="A412" t="s">
        <v>667</v>
      </c>
      <c r="B412">
        <v>39</v>
      </c>
      <c r="C412">
        <v>52</v>
      </c>
      <c r="K412" t="s">
        <v>667</v>
      </c>
      <c r="N412">
        <f t="shared" si="6"/>
        <v>0</v>
      </c>
      <c r="O412" t="s">
        <v>667</v>
      </c>
    </row>
    <row r="413" spans="1:16" x14ac:dyDescent="0.25">
      <c r="A413" t="s">
        <v>666</v>
      </c>
      <c r="B413">
        <v>56</v>
      </c>
      <c r="C413">
        <v>66</v>
      </c>
      <c r="K413" t="s">
        <v>666</v>
      </c>
      <c r="N413">
        <f t="shared" si="6"/>
        <v>0</v>
      </c>
      <c r="O413" t="s">
        <v>666</v>
      </c>
    </row>
    <row r="414" spans="1:16" x14ac:dyDescent="0.25">
      <c r="A414" t="s">
        <v>665</v>
      </c>
      <c r="B414">
        <v>25</v>
      </c>
      <c r="C414">
        <v>27</v>
      </c>
      <c r="K414" t="s">
        <v>665</v>
      </c>
      <c r="N414">
        <f t="shared" si="6"/>
        <v>0</v>
      </c>
      <c r="O414" t="s">
        <v>665</v>
      </c>
    </row>
    <row r="415" spans="1:16" x14ac:dyDescent="0.25">
      <c r="A415" s="1" t="s">
        <v>664</v>
      </c>
      <c r="B415">
        <v>35</v>
      </c>
      <c r="C415">
        <v>52</v>
      </c>
      <c r="H415" s="1"/>
      <c r="J415" s="1"/>
      <c r="K415" s="1" t="s">
        <v>664</v>
      </c>
      <c r="L415">
        <f>150*(B415)/(SUM(B340:B414)+SUM(B416:B490)+SUM(C340:C414)+SUM(C416:C490))</f>
        <v>0.29278902459427808</v>
      </c>
      <c r="M415">
        <f>150*(C415)/(SUM(B340:B414)+SUM(B416:B490)+SUM(C340:C414)+SUM(C416:C490))</f>
        <v>0.43500083654007027</v>
      </c>
      <c r="N415">
        <f t="shared" si="6"/>
        <v>0.14221181194579219</v>
      </c>
      <c r="O415" s="1" t="s">
        <v>664</v>
      </c>
      <c r="P415">
        <f>150*(C415-B415)/(SUM(B340:B414)+SUM(B416:B490)+SUM(C340:C414)+SUM(C416:C490))</f>
        <v>0.14221181194579222</v>
      </c>
    </row>
    <row r="416" spans="1:16" x14ac:dyDescent="0.25">
      <c r="A416" t="s">
        <v>663</v>
      </c>
      <c r="B416">
        <v>43</v>
      </c>
      <c r="C416">
        <v>37</v>
      </c>
      <c r="K416" t="s">
        <v>663</v>
      </c>
      <c r="N416">
        <f t="shared" si="6"/>
        <v>0</v>
      </c>
      <c r="O416" t="s">
        <v>663</v>
      </c>
    </row>
    <row r="417" spans="1:16" x14ac:dyDescent="0.25">
      <c r="A417" t="s">
        <v>662</v>
      </c>
      <c r="B417">
        <v>39</v>
      </c>
      <c r="C417">
        <v>27</v>
      </c>
      <c r="K417" t="s">
        <v>662</v>
      </c>
      <c r="N417">
        <f t="shared" si="6"/>
        <v>0</v>
      </c>
      <c r="O417" t="s">
        <v>662</v>
      </c>
    </row>
    <row r="418" spans="1:16" x14ac:dyDescent="0.25">
      <c r="A418" s="1" t="s">
        <v>661</v>
      </c>
      <c r="B418">
        <v>43</v>
      </c>
      <c r="C418">
        <v>30</v>
      </c>
      <c r="H418" s="1"/>
      <c r="J418" s="1"/>
      <c r="K418" s="1" t="s">
        <v>661</v>
      </c>
      <c r="L418">
        <f>150*(B418)/(SUM(B343:B417)+SUM(B419:B493)+SUM(C343:C417)+SUM(C419:C493))</f>
        <v>0.36622757210992507</v>
      </c>
      <c r="M418">
        <f>150*(C418)/(SUM(B343:B417)+SUM(B419:B493)+SUM(C343:C417)+SUM(C419:C493))</f>
        <v>0.2555076084487849</v>
      </c>
      <c r="N418">
        <f t="shared" si="6"/>
        <v>-0.11071996366114017</v>
      </c>
      <c r="O418" s="1" t="s">
        <v>661</v>
      </c>
      <c r="P418">
        <f>150*(C418-B418)/(SUM(B343:B417)+SUM(B419:B493)+SUM(C343:C417)+SUM(C419:C493))</f>
        <v>-0.11071996366114013</v>
      </c>
    </row>
    <row r="419" spans="1:16" x14ac:dyDescent="0.25">
      <c r="A419" t="s">
        <v>660</v>
      </c>
      <c r="B419">
        <v>57</v>
      </c>
      <c r="C419">
        <v>37</v>
      </c>
      <c r="K419" t="s">
        <v>660</v>
      </c>
      <c r="N419">
        <f t="shared" si="6"/>
        <v>0</v>
      </c>
      <c r="O419" t="s">
        <v>660</v>
      </c>
    </row>
    <row r="420" spans="1:16" x14ac:dyDescent="0.25">
      <c r="A420" s="1" t="s">
        <v>659</v>
      </c>
      <c r="B420">
        <v>76</v>
      </c>
      <c r="C420">
        <v>43</v>
      </c>
      <c r="H420" s="1"/>
      <c r="J420" s="1"/>
      <c r="K420" s="1" t="s">
        <v>659</v>
      </c>
      <c r="L420">
        <f>150*(B420)/(SUM(B345:B419)+SUM(B421:B495)+SUM(C345:C419)+SUM(C421:C495))</f>
        <v>0.65475848601458853</v>
      </c>
      <c r="M420">
        <f>150*(C420)/(SUM(B345:B419)+SUM(B421:B495)+SUM(C345:C419)+SUM(C421:C495))</f>
        <v>0.37045545919246453</v>
      </c>
      <c r="N420">
        <f t="shared" si="6"/>
        <v>-0.28430302682212399</v>
      </c>
      <c r="O420" s="1" t="s">
        <v>659</v>
      </c>
      <c r="P420">
        <f>150*(C420-B420)/(SUM(B345:B419)+SUM(B421:B495)+SUM(C345:C419)+SUM(C421:C495))</f>
        <v>-0.28430302682212394</v>
      </c>
    </row>
    <row r="421" spans="1:16" x14ac:dyDescent="0.25">
      <c r="A421" t="s">
        <v>658</v>
      </c>
      <c r="B421">
        <v>39</v>
      </c>
      <c r="C421">
        <v>33</v>
      </c>
      <c r="K421" t="s">
        <v>658</v>
      </c>
      <c r="N421">
        <f t="shared" si="6"/>
        <v>0</v>
      </c>
      <c r="O421" t="s">
        <v>658</v>
      </c>
    </row>
    <row r="422" spans="1:16" x14ac:dyDescent="0.25">
      <c r="A422" s="1" t="s">
        <v>657</v>
      </c>
      <c r="B422">
        <v>54</v>
      </c>
      <c r="C422">
        <v>34</v>
      </c>
      <c r="H422" s="1"/>
      <c r="J422" s="1"/>
      <c r="K422" s="1" t="s">
        <v>657</v>
      </c>
      <c r="L422">
        <f>150*(B422)/(SUM(B347:B421)+SUM(B423:B497)+SUM(C347:C421)+SUM(C423:C497))</f>
        <v>0.46447617409255115</v>
      </c>
      <c r="M422">
        <f>150*(C422)/(SUM(B347:B421)+SUM(B423:B497)+SUM(C347:C421)+SUM(C423:C497))</f>
        <v>0.29244796146568036</v>
      </c>
      <c r="N422">
        <f t="shared" si="6"/>
        <v>-0.17202821262687079</v>
      </c>
      <c r="O422" s="1" t="s">
        <v>657</v>
      </c>
      <c r="P422">
        <f>150*(C422-B422)/(SUM(B347:B421)+SUM(B423:B497)+SUM(C347:C421)+SUM(C423:C497))</f>
        <v>-0.17202821262687082</v>
      </c>
    </row>
    <row r="423" spans="1:16" x14ac:dyDescent="0.25">
      <c r="A423" t="s">
        <v>656</v>
      </c>
      <c r="B423">
        <v>49</v>
      </c>
      <c r="C423">
        <v>30</v>
      </c>
      <c r="K423" t="s">
        <v>656</v>
      </c>
      <c r="N423">
        <f t="shared" si="6"/>
        <v>0</v>
      </c>
      <c r="O423" t="s">
        <v>656</v>
      </c>
    </row>
    <row r="424" spans="1:16" x14ac:dyDescent="0.25">
      <c r="A424" t="s">
        <v>655</v>
      </c>
      <c r="B424">
        <v>86</v>
      </c>
      <c r="C424">
        <v>37</v>
      </c>
      <c r="K424" t="s">
        <v>655</v>
      </c>
      <c r="N424">
        <f t="shared" si="6"/>
        <v>0</v>
      </c>
      <c r="O424" t="s">
        <v>655</v>
      </c>
    </row>
    <row r="425" spans="1:16" x14ac:dyDescent="0.25">
      <c r="A425" t="s">
        <v>654</v>
      </c>
      <c r="B425">
        <v>28</v>
      </c>
      <c r="C425">
        <v>19</v>
      </c>
      <c r="K425" t="s">
        <v>654</v>
      </c>
      <c r="N425">
        <f t="shared" si="6"/>
        <v>0</v>
      </c>
      <c r="O425" t="s">
        <v>654</v>
      </c>
    </row>
    <row r="426" spans="1:16" x14ac:dyDescent="0.25">
      <c r="A426" t="s">
        <v>653</v>
      </c>
      <c r="B426">
        <v>19</v>
      </c>
      <c r="C426">
        <v>26</v>
      </c>
      <c r="K426" t="s">
        <v>653</v>
      </c>
      <c r="N426">
        <f t="shared" si="6"/>
        <v>0</v>
      </c>
      <c r="O426" t="s">
        <v>653</v>
      </c>
    </row>
    <row r="427" spans="1:16" x14ac:dyDescent="0.25">
      <c r="A427" t="s">
        <v>652</v>
      </c>
      <c r="B427">
        <v>17</v>
      </c>
      <c r="C427">
        <v>19</v>
      </c>
      <c r="K427" t="s">
        <v>652</v>
      </c>
      <c r="N427">
        <f t="shared" si="6"/>
        <v>0</v>
      </c>
      <c r="O427" t="s">
        <v>652</v>
      </c>
    </row>
    <row r="428" spans="1:16" x14ac:dyDescent="0.25">
      <c r="A428" t="s">
        <v>651</v>
      </c>
      <c r="B428">
        <v>31</v>
      </c>
      <c r="C428">
        <v>27</v>
      </c>
      <c r="K428" t="s">
        <v>651</v>
      </c>
      <c r="N428">
        <f t="shared" si="6"/>
        <v>0</v>
      </c>
      <c r="O428" t="s">
        <v>651</v>
      </c>
    </row>
    <row r="429" spans="1:16" x14ac:dyDescent="0.25">
      <c r="A429" t="s">
        <v>650</v>
      </c>
      <c r="B429">
        <v>43</v>
      </c>
      <c r="C429">
        <v>77</v>
      </c>
      <c r="K429" t="s">
        <v>650</v>
      </c>
      <c r="N429">
        <f t="shared" si="6"/>
        <v>0</v>
      </c>
      <c r="O429" t="s">
        <v>650</v>
      </c>
    </row>
    <row r="430" spans="1:16" x14ac:dyDescent="0.25">
      <c r="A430" t="s">
        <v>649</v>
      </c>
      <c r="B430">
        <v>29</v>
      </c>
      <c r="C430">
        <v>42</v>
      </c>
      <c r="K430" t="s">
        <v>649</v>
      </c>
      <c r="N430">
        <f t="shared" si="6"/>
        <v>0</v>
      </c>
      <c r="O430" t="s">
        <v>649</v>
      </c>
    </row>
    <row r="431" spans="1:16" x14ac:dyDescent="0.25">
      <c r="A431" s="1" t="s">
        <v>648</v>
      </c>
      <c r="B431">
        <v>67</v>
      </c>
      <c r="C431">
        <v>83</v>
      </c>
      <c r="H431" s="1"/>
      <c r="J431" s="1"/>
      <c r="K431" s="1" t="s">
        <v>648</v>
      </c>
      <c r="L431">
        <f>150*(B431)/(SUM(B356:B430)+SUM(B432:B506)+SUM(C356:C430)+SUM(C432:C506))</f>
        <v>0.58183291842760376</v>
      </c>
      <c r="M431">
        <f>150*(C431)/(SUM(B356:B430)+SUM(B432:B506)+SUM(C356:C430)+SUM(C432:C506))</f>
        <v>0.7207780929774793</v>
      </c>
      <c r="N431">
        <f t="shared" si="6"/>
        <v>0.13894517454987554</v>
      </c>
      <c r="O431" s="1" t="s">
        <v>648</v>
      </c>
      <c r="P431">
        <f>150*(C431-B431)/(SUM(B356:B430)+SUM(B432:B506)+SUM(C356:C430)+SUM(C432:C506))</f>
        <v>0.13894517454987554</v>
      </c>
    </row>
    <row r="432" spans="1:16" x14ac:dyDescent="0.25">
      <c r="A432" t="s">
        <v>647</v>
      </c>
      <c r="B432">
        <v>41</v>
      </c>
      <c r="C432">
        <v>83</v>
      </c>
      <c r="K432" t="s">
        <v>647</v>
      </c>
      <c r="N432">
        <f t="shared" si="6"/>
        <v>0</v>
      </c>
      <c r="O432" t="s">
        <v>647</v>
      </c>
    </row>
    <row r="433" spans="1:16" x14ac:dyDescent="0.25">
      <c r="A433" t="s">
        <v>646</v>
      </c>
      <c r="B433">
        <v>24</v>
      </c>
      <c r="C433">
        <v>43</v>
      </c>
      <c r="K433" t="s">
        <v>646</v>
      </c>
      <c r="N433">
        <f t="shared" si="6"/>
        <v>0</v>
      </c>
      <c r="O433" t="s">
        <v>646</v>
      </c>
    </row>
    <row r="434" spans="1:16" x14ac:dyDescent="0.25">
      <c r="A434" s="1" t="s">
        <v>645</v>
      </c>
      <c r="B434">
        <v>54</v>
      </c>
      <c r="C434">
        <v>81</v>
      </c>
      <c r="H434" s="1"/>
      <c r="J434" s="1"/>
      <c r="K434" s="1" t="s">
        <v>645</v>
      </c>
      <c r="L434">
        <f>150*(B434)/(SUM(B359:B433)+SUM(B435:B509)+SUM(C359:C433)+SUM(C435:C509))</f>
        <v>0.46774845527516312</v>
      </c>
      <c r="M434">
        <f>150*(C434)/(SUM(B359:B433)+SUM(B435:B509)+SUM(C359:C433)+SUM(C435:C509))</f>
        <v>0.70162268291274466</v>
      </c>
      <c r="N434">
        <f t="shared" si="6"/>
        <v>0.23387422763758153</v>
      </c>
      <c r="O434" s="1" t="s">
        <v>645</v>
      </c>
      <c r="P434">
        <f>150*(C434-B434)/(SUM(B359:B433)+SUM(B435:B509)+SUM(C359:C433)+SUM(C435:C509))</f>
        <v>0.23387422763758156</v>
      </c>
    </row>
    <row r="435" spans="1:16" x14ac:dyDescent="0.25">
      <c r="A435" t="s">
        <v>644</v>
      </c>
      <c r="B435">
        <v>51</v>
      </c>
      <c r="C435">
        <v>87</v>
      </c>
      <c r="K435" t="s">
        <v>644</v>
      </c>
      <c r="N435">
        <f t="shared" si="6"/>
        <v>0</v>
      </c>
      <c r="O435" t="s">
        <v>644</v>
      </c>
    </row>
    <row r="436" spans="1:16" x14ac:dyDescent="0.25">
      <c r="A436" t="s">
        <v>643</v>
      </c>
      <c r="B436">
        <v>46</v>
      </c>
      <c r="C436">
        <v>106</v>
      </c>
      <c r="K436" t="s">
        <v>643</v>
      </c>
      <c r="N436">
        <f t="shared" si="6"/>
        <v>0</v>
      </c>
      <c r="O436" t="s">
        <v>643</v>
      </c>
    </row>
    <row r="437" spans="1:16" x14ac:dyDescent="0.25">
      <c r="A437" t="s">
        <v>642</v>
      </c>
      <c r="B437">
        <v>60</v>
      </c>
      <c r="C437">
        <v>120</v>
      </c>
      <c r="K437" t="s">
        <v>642</v>
      </c>
      <c r="N437">
        <f t="shared" si="6"/>
        <v>0</v>
      </c>
      <c r="O437" t="s">
        <v>642</v>
      </c>
    </row>
    <row r="438" spans="1:16" x14ac:dyDescent="0.25">
      <c r="A438" t="s">
        <v>641</v>
      </c>
      <c r="B438">
        <v>36</v>
      </c>
      <c r="C438">
        <v>79</v>
      </c>
      <c r="K438" t="s">
        <v>641</v>
      </c>
      <c r="N438">
        <f t="shared" si="6"/>
        <v>0</v>
      </c>
      <c r="O438" t="s">
        <v>641</v>
      </c>
    </row>
    <row r="439" spans="1:16" x14ac:dyDescent="0.25">
      <c r="A439" s="1" t="s">
        <v>640</v>
      </c>
      <c r="B439">
        <v>40</v>
      </c>
      <c r="C439">
        <v>43</v>
      </c>
      <c r="H439" s="1"/>
      <c r="J439" s="1"/>
      <c r="K439" s="1" t="s">
        <v>640</v>
      </c>
      <c r="L439">
        <f>150*(B439)/(SUM(B364:B438)+SUM(B440:B514)+SUM(C364:C438)+SUM(C440:C514))</f>
        <v>0.34293552812071332</v>
      </c>
      <c r="M439">
        <f>150*(C439)/(SUM(B364:B438)+SUM(B440:B514)+SUM(C364:C438)+SUM(C440:C514))</f>
        <v>0.36865569272976678</v>
      </c>
      <c r="N439">
        <f t="shared" si="6"/>
        <v>2.5720164609053464E-2</v>
      </c>
      <c r="O439" s="1" t="s">
        <v>640</v>
      </c>
      <c r="P439">
        <f>150*(C439-B439)/(SUM(B364:B438)+SUM(B440:B514)+SUM(C364:C438)+SUM(C440:C514))</f>
        <v>2.5720164609053499E-2</v>
      </c>
    </row>
    <row r="440" spans="1:16" x14ac:dyDescent="0.25">
      <c r="A440" t="s">
        <v>639</v>
      </c>
      <c r="B440">
        <v>77</v>
      </c>
      <c r="C440">
        <v>114</v>
      </c>
      <c r="K440" t="s">
        <v>639</v>
      </c>
      <c r="N440">
        <f t="shared" si="6"/>
        <v>0</v>
      </c>
      <c r="O440" t="s">
        <v>639</v>
      </c>
    </row>
    <row r="441" spans="1:16" x14ac:dyDescent="0.25">
      <c r="A441" t="s">
        <v>638</v>
      </c>
      <c r="B441">
        <v>59</v>
      </c>
      <c r="C441">
        <v>84</v>
      </c>
      <c r="K441" t="s">
        <v>638</v>
      </c>
      <c r="N441">
        <f t="shared" si="6"/>
        <v>0</v>
      </c>
      <c r="O441" t="s">
        <v>638</v>
      </c>
    </row>
    <row r="442" spans="1:16" x14ac:dyDescent="0.25">
      <c r="A442" t="s">
        <v>637</v>
      </c>
      <c r="B442">
        <v>37</v>
      </c>
      <c r="C442">
        <v>55</v>
      </c>
      <c r="K442" t="s">
        <v>637</v>
      </c>
      <c r="N442">
        <f t="shared" si="6"/>
        <v>0</v>
      </c>
      <c r="O442" t="s">
        <v>637</v>
      </c>
    </row>
    <row r="443" spans="1:16" x14ac:dyDescent="0.25">
      <c r="A443" s="1" t="s">
        <v>636</v>
      </c>
      <c r="B443">
        <v>44</v>
      </c>
      <c r="C443">
        <v>85</v>
      </c>
      <c r="H443" s="1"/>
      <c r="J443" s="1"/>
      <c r="K443" s="1" t="s">
        <v>636</v>
      </c>
      <c r="L443">
        <f>150*(B443)/(SUM(B368:B442)+SUM(B444:B518)+SUM(C368:C442)+SUM(C444:C518))</f>
        <v>0.38225414108652844</v>
      </c>
      <c r="M443">
        <f>150*(C443)/(SUM(B368:B442)+SUM(B444:B518)+SUM(C368:C442)+SUM(C444:C518))</f>
        <v>0.73844549982624808</v>
      </c>
      <c r="N443">
        <f t="shared" si="6"/>
        <v>0.35619135873971963</v>
      </c>
      <c r="O443" s="1" t="s">
        <v>636</v>
      </c>
      <c r="P443">
        <f>150*(C443-B443)/(SUM(B368:B442)+SUM(B444:B518)+SUM(C368:C442)+SUM(C444:C518))</f>
        <v>0.35619135873971969</v>
      </c>
    </row>
    <row r="444" spans="1:16" x14ac:dyDescent="0.25">
      <c r="A444" t="s">
        <v>635</v>
      </c>
      <c r="B444">
        <v>29</v>
      </c>
      <c r="C444">
        <v>43</v>
      </c>
      <c r="K444" t="s">
        <v>635</v>
      </c>
      <c r="N444">
        <f t="shared" si="6"/>
        <v>0</v>
      </c>
      <c r="O444" t="s">
        <v>635</v>
      </c>
    </row>
    <row r="445" spans="1:16" x14ac:dyDescent="0.25">
      <c r="A445" s="1" t="s">
        <v>634</v>
      </c>
      <c r="B445">
        <v>72</v>
      </c>
      <c r="C445">
        <v>122</v>
      </c>
      <c r="H445" s="1"/>
      <c r="J445" s="1"/>
      <c r="K445" s="1" t="s">
        <v>634</v>
      </c>
      <c r="L445">
        <f>150*(B445)/(SUM(B370:B444)+SUM(B446:B520)+SUM(C370:C444)+SUM(C446:C520))</f>
        <v>0.62568796709344765</v>
      </c>
      <c r="M445">
        <f>150*(C445)/(SUM(B370:B444)+SUM(B446:B520)+SUM(C370:C444)+SUM(C446:C520))</f>
        <v>1.0601934997972307</v>
      </c>
      <c r="N445">
        <f t="shared" si="6"/>
        <v>0.434505532703783</v>
      </c>
      <c r="O445" s="1" t="s">
        <v>634</v>
      </c>
      <c r="P445">
        <f>150*(C445-B445)/(SUM(B370:B444)+SUM(B446:B520)+SUM(C370:C444)+SUM(C446:C520))</f>
        <v>0.43450553270378311</v>
      </c>
    </row>
    <row r="446" spans="1:16" x14ac:dyDescent="0.25">
      <c r="A446" t="s">
        <v>633</v>
      </c>
      <c r="B446">
        <v>65</v>
      </c>
      <c r="C446">
        <v>235</v>
      </c>
      <c r="K446" t="s">
        <v>633</v>
      </c>
      <c r="N446">
        <f t="shared" si="6"/>
        <v>0</v>
      </c>
      <c r="O446" t="s">
        <v>633</v>
      </c>
    </row>
    <row r="447" spans="1:16" x14ac:dyDescent="0.25">
      <c r="A447" s="3" t="s">
        <v>632</v>
      </c>
      <c r="B447">
        <v>315</v>
      </c>
      <c r="C447">
        <v>2243</v>
      </c>
      <c r="H447" s="1"/>
      <c r="J447" s="1"/>
      <c r="K447" s="1" t="s">
        <v>632</v>
      </c>
      <c r="L447">
        <f>150*(B447)/(SUM(B372:B446)+SUM(B448:B522)+SUM(C372:C446)+SUM(C448:C522))</f>
        <v>3.1594784353059175</v>
      </c>
      <c r="M447">
        <f>150*(C447)/(SUM(B372:B446)+SUM(B448:B522)+SUM(C372:C446)+SUM(C448:C522))</f>
        <v>22.497492477432296</v>
      </c>
      <c r="N447">
        <f t="shared" si="6"/>
        <v>19.338014042126378</v>
      </c>
      <c r="O447" s="1" t="s">
        <v>632</v>
      </c>
      <c r="P447">
        <f>150*(C447-B447)/(SUM(B372:B446)+SUM(B448:B522)+SUM(C372:C446)+SUM(C448:C522))</f>
        <v>19.338014042126378</v>
      </c>
    </row>
    <row r="448" spans="1:16" x14ac:dyDescent="0.25">
      <c r="A448" t="s">
        <v>631</v>
      </c>
      <c r="B448">
        <v>67</v>
      </c>
      <c r="C448">
        <v>395</v>
      </c>
      <c r="K448" t="s">
        <v>631</v>
      </c>
      <c r="N448">
        <f t="shared" si="6"/>
        <v>0</v>
      </c>
      <c r="O448" t="s">
        <v>631</v>
      </c>
    </row>
    <row r="449" spans="1:16" x14ac:dyDescent="0.25">
      <c r="A449" t="s">
        <v>630</v>
      </c>
      <c r="B449">
        <v>23</v>
      </c>
      <c r="C449">
        <v>43</v>
      </c>
      <c r="K449" t="s">
        <v>630</v>
      </c>
      <c r="N449">
        <f t="shared" si="6"/>
        <v>0</v>
      </c>
      <c r="O449" t="s">
        <v>630</v>
      </c>
    </row>
    <row r="450" spans="1:16" x14ac:dyDescent="0.25">
      <c r="A450" s="1" t="s">
        <v>629</v>
      </c>
      <c r="B450">
        <v>63</v>
      </c>
      <c r="C450">
        <v>131</v>
      </c>
      <c r="H450" s="1"/>
      <c r="J450" s="1"/>
      <c r="K450" s="1" t="s">
        <v>629</v>
      </c>
      <c r="L450">
        <f>150*(B450)/(SUM(B375:B449)+SUM(B451:B525)+SUM(C375:C449)+SUM(C451:C525))</f>
        <v>0.53362696933762499</v>
      </c>
      <c r="M450">
        <f>150*(C450)/(SUM(B375:B449)+SUM(B451:B525)+SUM(C375:C449)+SUM(C451:C525))</f>
        <v>1.1096052854480773</v>
      </c>
      <c r="N450">
        <f t="shared" si="6"/>
        <v>0.57597831611045236</v>
      </c>
      <c r="O450" s="1" t="s">
        <v>629</v>
      </c>
      <c r="P450">
        <f>150*(C450-B450)/(SUM(B375:B449)+SUM(B451:B525)+SUM(C375:C449)+SUM(C451:C525))</f>
        <v>0.57597831611045236</v>
      </c>
    </row>
    <row r="451" spans="1:16" x14ac:dyDescent="0.25">
      <c r="A451" t="s">
        <v>628</v>
      </c>
      <c r="B451">
        <v>40</v>
      </c>
      <c r="C451">
        <v>58</v>
      </c>
      <c r="K451" t="s">
        <v>628</v>
      </c>
      <c r="N451">
        <f t="shared" si="6"/>
        <v>0</v>
      </c>
      <c r="O451" t="s">
        <v>628</v>
      </c>
    </row>
    <row r="452" spans="1:16" x14ac:dyDescent="0.25">
      <c r="A452" t="s">
        <v>627</v>
      </c>
      <c r="B452">
        <v>21</v>
      </c>
      <c r="C452">
        <v>43</v>
      </c>
      <c r="K452" t="s">
        <v>627</v>
      </c>
      <c r="N452">
        <f t="shared" si="6"/>
        <v>0</v>
      </c>
      <c r="O452" t="s">
        <v>627</v>
      </c>
    </row>
    <row r="453" spans="1:16" x14ac:dyDescent="0.25">
      <c r="A453" s="1" t="s">
        <v>626</v>
      </c>
      <c r="B453">
        <v>54</v>
      </c>
      <c r="C453">
        <v>60</v>
      </c>
      <c r="H453" s="1"/>
      <c r="J453" s="1"/>
      <c r="K453" s="1" t="s">
        <v>626</v>
      </c>
      <c r="L453">
        <f>150*(B453)/(SUM(B378:B452)+SUM(B454:B528)+SUM(C378:C452)+SUM(C454:C528))</f>
        <v>0.45469855170090939</v>
      </c>
      <c r="M453">
        <f>150*(C453)/(SUM(B378:B452)+SUM(B454:B528)+SUM(C378:C452)+SUM(C454:C528))</f>
        <v>0.5052206130010104</v>
      </c>
      <c r="N453">
        <f t="shared" si="6"/>
        <v>5.0522061300101007E-2</v>
      </c>
      <c r="O453" s="1" t="s">
        <v>626</v>
      </c>
      <c r="P453">
        <f>150*(C453-B453)/(SUM(B378:B452)+SUM(B454:B528)+SUM(C378:C452)+SUM(C454:C528))</f>
        <v>5.0522061300101041E-2</v>
      </c>
    </row>
    <row r="454" spans="1:16" x14ac:dyDescent="0.25">
      <c r="A454" s="1" t="s">
        <v>625</v>
      </c>
      <c r="B454">
        <v>111</v>
      </c>
      <c r="C454">
        <v>152</v>
      </c>
      <c r="H454" s="1"/>
      <c r="J454" s="1"/>
      <c r="K454" s="1" t="s">
        <v>625</v>
      </c>
      <c r="L454">
        <f>150*(B454)/(SUM(B379:B453)+SUM(B455:B529)+SUM(C379:C453)+SUM(C455:C529))</f>
        <v>0.93623481781376516</v>
      </c>
      <c r="M454">
        <f>150*(C454)/(SUM(B379:B453)+SUM(B455:B529)+SUM(C379:C453)+SUM(C455:C529))</f>
        <v>1.2820512820512822</v>
      </c>
      <c r="N454">
        <f t="shared" si="6"/>
        <v>0.345816464237517</v>
      </c>
      <c r="O454" s="1" t="s">
        <v>625</v>
      </c>
      <c r="P454">
        <f>150*(C454-B454)/(SUM(B379:B453)+SUM(B455:B529)+SUM(C379:C453)+SUM(C455:C529))</f>
        <v>0.34581646423751689</v>
      </c>
    </row>
    <row r="455" spans="1:16" x14ac:dyDescent="0.25">
      <c r="A455" t="s">
        <v>624</v>
      </c>
      <c r="B455">
        <v>37</v>
      </c>
      <c r="C455">
        <v>62</v>
      </c>
      <c r="K455" t="s">
        <v>624</v>
      </c>
      <c r="N455">
        <f t="shared" ref="N455:N518" si="7">M455-L455</f>
        <v>0</v>
      </c>
      <c r="O455" t="s">
        <v>624</v>
      </c>
    </row>
    <row r="456" spans="1:16" x14ac:dyDescent="0.25">
      <c r="A456" t="s">
        <v>623</v>
      </c>
      <c r="B456">
        <v>42</v>
      </c>
      <c r="C456">
        <v>50</v>
      </c>
      <c r="K456" t="s">
        <v>623</v>
      </c>
      <c r="N456">
        <f t="shared" si="7"/>
        <v>0</v>
      </c>
      <c r="O456" t="s">
        <v>623</v>
      </c>
    </row>
    <row r="457" spans="1:16" x14ac:dyDescent="0.25">
      <c r="A457" s="1" t="s">
        <v>622</v>
      </c>
      <c r="B457">
        <v>40</v>
      </c>
      <c r="C457">
        <v>79</v>
      </c>
      <c r="H457" s="1"/>
      <c r="J457" s="1"/>
      <c r="K457" s="1" t="s">
        <v>622</v>
      </c>
      <c r="L457">
        <f>150*(B457)/(SUM(B382:B456)+SUM(B458:B532)+SUM(C382:C456)+SUM(C458:C532))</f>
        <v>0.33407572383073497</v>
      </c>
      <c r="M457">
        <f>150*(C457)/(SUM(B382:B456)+SUM(B458:B532)+SUM(C382:C456)+SUM(C458:C532))</f>
        <v>0.65979955456570161</v>
      </c>
      <c r="N457">
        <f t="shared" si="7"/>
        <v>0.32572383073496664</v>
      </c>
      <c r="O457" s="1" t="s">
        <v>622</v>
      </c>
      <c r="P457">
        <f>150*(C457-B457)/(SUM(B382:B456)+SUM(B458:B532)+SUM(C382:C456)+SUM(C458:C532))</f>
        <v>0.32572383073496658</v>
      </c>
    </row>
    <row r="458" spans="1:16" x14ac:dyDescent="0.25">
      <c r="A458" s="1" t="s">
        <v>621</v>
      </c>
      <c r="B458">
        <v>52</v>
      </c>
      <c r="C458">
        <v>98</v>
      </c>
      <c r="H458" s="1"/>
      <c r="J458" s="1"/>
      <c r="K458" s="1" t="s">
        <v>621</v>
      </c>
      <c r="L458">
        <f>150*(B458)/(SUM(B383:B457)+SUM(B459:B533)+SUM(C383:C457)+SUM(C459:C533))</f>
        <v>0.43827611395178961</v>
      </c>
      <c r="M458">
        <f>150*(C458)/(SUM(B383:B457)+SUM(B459:B533)+SUM(C383:C457)+SUM(C459:C533))</f>
        <v>0.82598190706298813</v>
      </c>
      <c r="N458">
        <f t="shared" si="7"/>
        <v>0.38770579311119852</v>
      </c>
      <c r="O458" s="1" t="s">
        <v>621</v>
      </c>
      <c r="P458">
        <f>150*(C458-B458)/(SUM(B383:B457)+SUM(B459:B533)+SUM(C383:C457)+SUM(C459:C533))</f>
        <v>0.38770579311119852</v>
      </c>
    </row>
    <row r="459" spans="1:16" x14ac:dyDescent="0.25">
      <c r="A459" t="s">
        <v>620</v>
      </c>
      <c r="B459">
        <v>38</v>
      </c>
      <c r="C459">
        <v>52</v>
      </c>
      <c r="K459" t="s">
        <v>620</v>
      </c>
      <c r="N459">
        <f t="shared" si="7"/>
        <v>0</v>
      </c>
      <c r="O459" t="s">
        <v>620</v>
      </c>
    </row>
    <row r="460" spans="1:16" x14ac:dyDescent="0.25">
      <c r="A460" s="1" t="s">
        <v>619</v>
      </c>
      <c r="B460">
        <v>49</v>
      </c>
      <c r="C460">
        <v>78</v>
      </c>
      <c r="H460" s="1"/>
      <c r="J460" s="1"/>
      <c r="K460" s="1" t="s">
        <v>619</v>
      </c>
      <c r="L460">
        <f>150*(B460)/(SUM(B385:B459)+SUM(B461:B535)+SUM(C385:C459)+SUM(C461:C535))</f>
        <v>0.4098360655737705</v>
      </c>
      <c r="M460">
        <f>150*(C460)/(SUM(B385:B459)+SUM(B461:B535)+SUM(C385:C459)+SUM(C461:C535))</f>
        <v>0.65239210438273665</v>
      </c>
      <c r="N460">
        <f t="shared" si="7"/>
        <v>0.24255603880896615</v>
      </c>
      <c r="O460" s="1" t="s">
        <v>619</v>
      </c>
      <c r="P460">
        <f>150*(C460-B460)/(SUM(B385:B459)+SUM(B461:B535)+SUM(C385:C459)+SUM(C461:C535))</f>
        <v>0.2425560388089662</v>
      </c>
    </row>
    <row r="461" spans="1:16" x14ac:dyDescent="0.25">
      <c r="A461" s="1" t="s">
        <v>618</v>
      </c>
      <c r="B461">
        <v>81</v>
      </c>
      <c r="C461">
        <v>120</v>
      </c>
      <c r="H461" s="1"/>
      <c r="J461" s="1"/>
      <c r="K461" s="1" t="s">
        <v>618</v>
      </c>
      <c r="L461">
        <f>150*(B461)/(SUM(B386:B460)+SUM(B462:B536)+SUM(C386:C460)+SUM(C462:C536))</f>
        <v>0.67665404321675204</v>
      </c>
      <c r="M461">
        <f>150*(C461)/(SUM(B386:B460)+SUM(B462:B536)+SUM(C386:C460)+SUM(C462:C536))</f>
        <v>1.0024504343951883</v>
      </c>
      <c r="N461">
        <f t="shared" si="7"/>
        <v>0.32579639117843628</v>
      </c>
      <c r="O461" s="1" t="s">
        <v>618</v>
      </c>
      <c r="P461">
        <f>150*(C461-B461)/(SUM(B386:B460)+SUM(B462:B536)+SUM(C386:C460)+SUM(C462:C536))</f>
        <v>0.32579639117843617</v>
      </c>
    </row>
    <row r="462" spans="1:16" x14ac:dyDescent="0.25">
      <c r="A462" s="1" t="s">
        <v>617</v>
      </c>
      <c r="B462">
        <v>115</v>
      </c>
      <c r="C462">
        <v>199</v>
      </c>
      <c r="H462" s="1"/>
      <c r="J462" s="1"/>
      <c r="K462" s="1" t="s">
        <v>617</v>
      </c>
      <c r="L462">
        <f>150*(B462)/(SUM(B387:B461)+SUM(B463:B537)+SUM(C387:C461)+SUM(C463:C537))</f>
        <v>0.96546706218167566</v>
      </c>
      <c r="M462">
        <f>150*(C462)/(SUM(B387:B461)+SUM(B463:B537)+SUM(C387:C461)+SUM(C463:C537))</f>
        <v>1.6706777858622042</v>
      </c>
      <c r="N462">
        <f t="shared" si="7"/>
        <v>0.70521072368052851</v>
      </c>
      <c r="O462" s="1" t="s">
        <v>617</v>
      </c>
      <c r="P462">
        <f>150*(C462-B462)/(SUM(B387:B461)+SUM(B463:B537)+SUM(C387:C461)+SUM(C463:C537))</f>
        <v>0.7052107236805284</v>
      </c>
    </row>
    <row r="463" spans="1:16" x14ac:dyDescent="0.25">
      <c r="A463" t="s">
        <v>616</v>
      </c>
      <c r="B463">
        <v>50</v>
      </c>
      <c r="C463">
        <v>116</v>
      </c>
      <c r="K463" t="s">
        <v>616</v>
      </c>
      <c r="N463">
        <f t="shared" si="7"/>
        <v>0</v>
      </c>
      <c r="O463" t="s">
        <v>616</v>
      </c>
    </row>
    <row r="464" spans="1:16" x14ac:dyDescent="0.25">
      <c r="A464" t="s">
        <v>615</v>
      </c>
      <c r="B464">
        <v>24</v>
      </c>
      <c r="C464">
        <v>62</v>
      </c>
      <c r="K464" t="s">
        <v>615</v>
      </c>
      <c r="N464">
        <f t="shared" si="7"/>
        <v>0</v>
      </c>
      <c r="O464" t="s">
        <v>615</v>
      </c>
    </row>
    <row r="465" spans="1:16" x14ac:dyDescent="0.25">
      <c r="A465" t="s">
        <v>614</v>
      </c>
      <c r="B465">
        <v>16</v>
      </c>
      <c r="C465">
        <v>33</v>
      </c>
      <c r="K465" t="s">
        <v>614</v>
      </c>
      <c r="N465">
        <f t="shared" si="7"/>
        <v>0</v>
      </c>
      <c r="O465" t="s">
        <v>614</v>
      </c>
    </row>
    <row r="466" spans="1:16" x14ac:dyDescent="0.25">
      <c r="A466" s="1" t="s">
        <v>613</v>
      </c>
      <c r="B466">
        <v>17</v>
      </c>
      <c r="C466">
        <v>33</v>
      </c>
      <c r="H466" s="1"/>
      <c r="J466" s="1"/>
      <c r="K466" s="1" t="s">
        <v>613</v>
      </c>
      <c r="L466">
        <f>150*(B466)/(SUM(B391:B465)+SUM(B467:B541)+SUM(C391:C465)+SUM(C467:C541))</f>
        <v>0.13605805143527905</v>
      </c>
      <c r="M466">
        <f>150*(C466)/(SUM(B391:B465)+SUM(B467:B541)+SUM(C391:C465)+SUM(C467:C541))</f>
        <v>0.26411268808024757</v>
      </c>
      <c r="N466">
        <f t="shared" si="7"/>
        <v>0.12805463664496852</v>
      </c>
      <c r="O466" s="1" t="s">
        <v>613</v>
      </c>
      <c r="P466">
        <f>150*(C466-B466)/(SUM(B391:B465)+SUM(B467:B541)+SUM(C391:C465)+SUM(C467:C541))</f>
        <v>0.12805463664496852</v>
      </c>
    </row>
    <row r="467" spans="1:16" x14ac:dyDescent="0.25">
      <c r="A467" s="1" t="s">
        <v>612</v>
      </c>
      <c r="B467">
        <v>48</v>
      </c>
      <c r="C467">
        <v>74</v>
      </c>
      <c r="H467" s="1"/>
      <c r="J467" s="1"/>
      <c r="K467" s="1" t="s">
        <v>612</v>
      </c>
      <c r="L467">
        <f>150*(B467)/(SUM(B392:B466)+SUM(B468:B542)+SUM(C392:C466)+SUM(C468:C542))</f>
        <v>0.38338658146964855</v>
      </c>
      <c r="M467">
        <f>150*(C467)/(SUM(B392:B466)+SUM(B468:B542)+SUM(C392:C466)+SUM(C468:C542))</f>
        <v>0.59105431309904155</v>
      </c>
      <c r="N467">
        <f t="shared" si="7"/>
        <v>0.207667731629393</v>
      </c>
      <c r="O467" s="1" t="s">
        <v>612</v>
      </c>
      <c r="P467">
        <f>150*(C467-B467)/(SUM(B392:B466)+SUM(B468:B542)+SUM(C392:C466)+SUM(C468:C542))</f>
        <v>0.20766773162939298</v>
      </c>
    </row>
    <row r="468" spans="1:16" x14ac:dyDescent="0.25">
      <c r="A468" t="s">
        <v>611</v>
      </c>
      <c r="B468">
        <v>27</v>
      </c>
      <c r="C468">
        <v>48</v>
      </c>
      <c r="K468" t="s">
        <v>611</v>
      </c>
      <c r="N468">
        <f t="shared" si="7"/>
        <v>0</v>
      </c>
      <c r="O468" t="s">
        <v>611</v>
      </c>
    </row>
    <row r="469" spans="1:16" x14ac:dyDescent="0.25">
      <c r="A469" s="1" t="s">
        <v>610</v>
      </c>
      <c r="B469">
        <v>33</v>
      </c>
      <c r="C469">
        <v>57</v>
      </c>
      <c r="H469" s="1"/>
      <c r="J469" s="1"/>
      <c r="K469" s="1" t="s">
        <v>610</v>
      </c>
      <c r="L469">
        <f>150*(B469)/(SUM(B394:B468)+SUM(B470:B544)+SUM(C394:C468)+SUM(C470:C544))</f>
        <v>0.26165556612749763</v>
      </c>
      <c r="M469">
        <f>150*(C469)/(SUM(B394:B468)+SUM(B470:B544)+SUM(C394:C468)+SUM(C470:C544))</f>
        <v>0.45195052331113228</v>
      </c>
      <c r="N469">
        <f t="shared" si="7"/>
        <v>0.19029495718363465</v>
      </c>
      <c r="O469" s="1" t="s">
        <v>610</v>
      </c>
      <c r="P469">
        <f>150*(C469-B469)/(SUM(B394:B468)+SUM(B470:B544)+SUM(C394:C468)+SUM(C470:C544))</f>
        <v>0.19029495718363462</v>
      </c>
    </row>
    <row r="470" spans="1:16" x14ac:dyDescent="0.25">
      <c r="A470" t="s">
        <v>609</v>
      </c>
      <c r="B470">
        <v>32</v>
      </c>
      <c r="C470">
        <v>37</v>
      </c>
      <c r="K470" t="s">
        <v>609</v>
      </c>
      <c r="N470">
        <f t="shared" si="7"/>
        <v>0</v>
      </c>
      <c r="O470" t="s">
        <v>609</v>
      </c>
    </row>
    <row r="471" spans="1:16" x14ac:dyDescent="0.25">
      <c r="A471" s="1" t="s">
        <v>608</v>
      </c>
      <c r="B471">
        <v>38</v>
      </c>
      <c r="C471">
        <v>70</v>
      </c>
      <c r="H471" s="1"/>
      <c r="J471" s="1"/>
      <c r="K471" s="1" t="s">
        <v>608</v>
      </c>
      <c r="L471">
        <f>150*(B471)/(SUM(B396:B470)+SUM(B472:B546)+SUM(C396:C470)+SUM(C472:C546))</f>
        <v>0.30227501723497907</v>
      </c>
      <c r="M471">
        <f>150*(C471)/(SUM(B396:B470)+SUM(B472:B546)+SUM(C396:C470)+SUM(C472:C546))</f>
        <v>0.55682240016969831</v>
      </c>
      <c r="N471">
        <f t="shared" si="7"/>
        <v>0.25454738293471924</v>
      </c>
      <c r="O471" s="1" t="s">
        <v>608</v>
      </c>
      <c r="P471">
        <f>150*(C471-B471)/(SUM(B396:B470)+SUM(B472:B546)+SUM(C396:C470)+SUM(C472:C546))</f>
        <v>0.25454738293471918</v>
      </c>
    </row>
    <row r="472" spans="1:16" x14ac:dyDescent="0.25">
      <c r="A472" t="s">
        <v>607</v>
      </c>
      <c r="B472">
        <v>27</v>
      </c>
      <c r="C472">
        <v>29</v>
      </c>
      <c r="K472" t="s">
        <v>607</v>
      </c>
      <c r="N472">
        <f t="shared" si="7"/>
        <v>0</v>
      </c>
      <c r="O472" t="s">
        <v>607</v>
      </c>
    </row>
    <row r="473" spans="1:16" x14ac:dyDescent="0.25">
      <c r="A473" s="1" t="s">
        <v>606</v>
      </c>
      <c r="B473">
        <v>30</v>
      </c>
      <c r="C473">
        <v>61</v>
      </c>
      <c r="H473" s="1"/>
      <c r="J473" s="1"/>
      <c r="K473" s="1" t="s">
        <v>606</v>
      </c>
      <c r="L473">
        <f>150*(B473)/(SUM(B398:B472)+SUM(B474:B548)+SUM(C398:C472)+SUM(C474:C548))</f>
        <v>0.23737933217281215</v>
      </c>
      <c r="M473">
        <f>150*(C473)/(SUM(B398:B472)+SUM(B474:B548)+SUM(C398:C472)+SUM(C474:C548))</f>
        <v>0.4826713087513847</v>
      </c>
      <c r="N473">
        <f t="shared" si="7"/>
        <v>0.24529197657857255</v>
      </c>
      <c r="O473" s="1" t="s">
        <v>606</v>
      </c>
      <c r="P473">
        <f>150*(C473-B473)/(SUM(B398:B472)+SUM(B474:B548)+SUM(C398:C472)+SUM(C474:C548))</f>
        <v>0.24529197657857255</v>
      </c>
    </row>
    <row r="474" spans="1:16" x14ac:dyDescent="0.25">
      <c r="A474" s="1" t="s">
        <v>605</v>
      </c>
      <c r="B474">
        <v>40</v>
      </c>
      <c r="C474">
        <v>78</v>
      </c>
      <c r="H474" s="1"/>
      <c r="J474" s="1"/>
      <c r="K474" s="1" t="s">
        <v>605</v>
      </c>
      <c r="L474">
        <f>150*(B474)/(SUM(B399:B473)+SUM(B475:B549)+SUM(C399:C473)+SUM(C475:C549))</f>
        <v>0.31783027863121094</v>
      </c>
      <c r="M474">
        <f>150*(C474)/(SUM(B399:B473)+SUM(B475:B549)+SUM(C399:C473)+SUM(C475:C549))</f>
        <v>0.61976904333086136</v>
      </c>
      <c r="N474">
        <f t="shared" si="7"/>
        <v>0.30193876469965042</v>
      </c>
      <c r="O474" s="1" t="s">
        <v>605</v>
      </c>
      <c r="P474">
        <f>150*(C474-B474)/(SUM(B399:B473)+SUM(B475:B549)+SUM(C399:C473)+SUM(C475:C549))</f>
        <v>0.30193876469965036</v>
      </c>
    </row>
    <row r="475" spans="1:16" x14ac:dyDescent="0.25">
      <c r="A475" s="1" t="s">
        <v>604</v>
      </c>
      <c r="B475">
        <v>39</v>
      </c>
      <c r="C475">
        <v>43</v>
      </c>
      <c r="H475" s="1"/>
      <c r="J475" s="1"/>
      <c r="K475" s="1" t="s">
        <v>604</v>
      </c>
      <c r="L475">
        <f>150*(B475)/(SUM(B400:B474)+SUM(B476:B550)+SUM(C400:C474)+SUM(C476:C550))</f>
        <v>0.30869083425676747</v>
      </c>
      <c r="M475">
        <f>150*(C475)/(SUM(B400:B474)+SUM(B476:B550)+SUM(C400:C474)+SUM(C476:C550))</f>
        <v>0.34035143264207696</v>
      </c>
      <c r="N475">
        <f t="shared" si="7"/>
        <v>3.1660598385309491E-2</v>
      </c>
      <c r="O475" s="1" t="s">
        <v>604</v>
      </c>
      <c r="P475">
        <f>150*(C475-B475)/(SUM(B400:B474)+SUM(B476:B550)+SUM(C400:C474)+SUM(C476:C550))</f>
        <v>3.1660598385309484E-2</v>
      </c>
    </row>
    <row r="476" spans="1:16" x14ac:dyDescent="0.25">
      <c r="A476" t="s">
        <v>603</v>
      </c>
      <c r="B476">
        <v>24</v>
      </c>
      <c r="C476">
        <v>18</v>
      </c>
      <c r="K476" t="s">
        <v>603</v>
      </c>
      <c r="N476">
        <f t="shared" si="7"/>
        <v>0</v>
      </c>
      <c r="O476" t="s">
        <v>603</v>
      </c>
    </row>
    <row r="477" spans="1:16" x14ac:dyDescent="0.25">
      <c r="A477" s="1" t="s">
        <v>602</v>
      </c>
      <c r="B477">
        <v>42</v>
      </c>
      <c r="C477">
        <v>57</v>
      </c>
      <c r="H477" s="1"/>
      <c r="J477" s="1"/>
      <c r="K477" s="1" t="s">
        <v>602</v>
      </c>
      <c r="L477">
        <f>150*(B477)/(SUM(B402:B476)+SUM(B478:B552)+SUM(C402:C476)+SUM(C478:C552))</f>
        <v>0.33402258628916814</v>
      </c>
      <c r="M477">
        <f>150*(C477)/(SUM(B402:B476)+SUM(B478:B552)+SUM(C402:C476)+SUM(C478:C552))</f>
        <v>0.45331636710672818</v>
      </c>
      <c r="N477">
        <f t="shared" si="7"/>
        <v>0.11929378081756004</v>
      </c>
      <c r="O477" s="1" t="s">
        <v>602</v>
      </c>
      <c r="P477">
        <f>150*(C477-B477)/(SUM(B402:B476)+SUM(B478:B552)+SUM(C402:C476)+SUM(C478:C552))</f>
        <v>0.11929378081756005</v>
      </c>
    </row>
    <row r="478" spans="1:16" x14ac:dyDescent="0.25">
      <c r="A478" t="s">
        <v>601</v>
      </c>
      <c r="B478">
        <v>25</v>
      </c>
      <c r="C478">
        <v>52</v>
      </c>
      <c r="K478" t="s">
        <v>601</v>
      </c>
      <c r="N478">
        <f t="shared" si="7"/>
        <v>0</v>
      </c>
      <c r="O478" t="s">
        <v>601</v>
      </c>
    </row>
    <row r="479" spans="1:16" x14ac:dyDescent="0.25">
      <c r="A479" s="1" t="s">
        <v>600</v>
      </c>
      <c r="B479">
        <v>22</v>
      </c>
      <c r="C479">
        <v>31</v>
      </c>
      <c r="H479" s="1"/>
      <c r="J479" s="1"/>
      <c r="K479" s="1" t="s">
        <v>600</v>
      </c>
      <c r="L479">
        <f>150*(B479)/(SUM(B404:B478)+SUM(B480:B554)+SUM(C404:C478)+SUM(C480:C554))</f>
        <v>0.17395888244596733</v>
      </c>
      <c r="M479">
        <f>150*(C479)/(SUM(B404:B478)+SUM(B480:B554)+SUM(C404:C478)+SUM(C480:C554))</f>
        <v>0.24512387981022668</v>
      </c>
      <c r="N479">
        <f t="shared" si="7"/>
        <v>7.1164997364259353E-2</v>
      </c>
      <c r="O479" s="1" t="s">
        <v>600</v>
      </c>
      <c r="P479">
        <f>150*(C479-B479)/(SUM(B404:B478)+SUM(B480:B554)+SUM(C404:C478)+SUM(C480:C554))</f>
        <v>7.1164997364259353E-2</v>
      </c>
    </row>
    <row r="480" spans="1:16" x14ac:dyDescent="0.25">
      <c r="A480" t="s">
        <v>599</v>
      </c>
      <c r="B480">
        <v>19</v>
      </c>
      <c r="C480">
        <v>40</v>
      </c>
      <c r="K480" t="s">
        <v>599</v>
      </c>
      <c r="N480">
        <f t="shared" si="7"/>
        <v>0</v>
      </c>
      <c r="O480" t="s">
        <v>599</v>
      </c>
    </row>
    <row r="481" spans="1:16" x14ac:dyDescent="0.25">
      <c r="A481" t="s">
        <v>598</v>
      </c>
      <c r="B481">
        <v>19</v>
      </c>
      <c r="C481">
        <v>53</v>
      </c>
      <c r="K481" t="s">
        <v>598</v>
      </c>
      <c r="N481">
        <f t="shared" si="7"/>
        <v>0</v>
      </c>
      <c r="O481" t="s">
        <v>598</v>
      </c>
    </row>
    <row r="482" spans="1:16" x14ac:dyDescent="0.25">
      <c r="A482" s="1" t="s">
        <v>597</v>
      </c>
      <c r="B482">
        <v>822</v>
      </c>
      <c r="C482">
        <v>127</v>
      </c>
      <c r="H482" s="1"/>
      <c r="J482" s="1"/>
      <c r="K482" s="1" t="s">
        <v>597</v>
      </c>
      <c r="L482">
        <f>150*(B482)/(SUM(B407:B481)+SUM(B483:B557)+SUM(C407:C481)+SUM(C483:C557))</f>
        <v>6.8775100401606428</v>
      </c>
      <c r="M482">
        <f>150*(C482)/(SUM(B407:B481)+SUM(B483:B557)+SUM(C407:C481)+SUM(C483:C557))</f>
        <v>1.0625836680053546</v>
      </c>
      <c r="N482">
        <f t="shared" si="7"/>
        <v>-5.8149263721552877</v>
      </c>
      <c r="O482" s="1" t="s">
        <v>597</v>
      </c>
      <c r="P482">
        <f>150*(C482-B482)/(SUM(B407:B481)+SUM(B483:B557)+SUM(C407:C481)+SUM(C483:C557))</f>
        <v>-5.8149263721552877</v>
      </c>
    </row>
    <row r="483" spans="1:16" x14ac:dyDescent="0.25">
      <c r="A483" s="1" t="s">
        <v>596</v>
      </c>
      <c r="B483">
        <v>107</v>
      </c>
      <c r="C483">
        <v>116</v>
      </c>
      <c r="H483" s="1"/>
      <c r="J483" s="1"/>
      <c r="K483" s="1" t="s">
        <v>596</v>
      </c>
      <c r="L483">
        <f>150*(B483)/(SUM(B408:B482)+SUM(B484:B558)+SUM(C408:C482)+SUM(C484:C558))</f>
        <v>0.85801347161338604</v>
      </c>
      <c r="M483">
        <f>150*(C483)/(SUM(B408:B482)+SUM(B484:B558)+SUM(C408:C482)+SUM(C484:C558))</f>
        <v>0.93018282903881111</v>
      </c>
      <c r="N483">
        <f t="shared" si="7"/>
        <v>7.2169357425425074E-2</v>
      </c>
      <c r="O483" s="1" t="s">
        <v>596</v>
      </c>
      <c r="P483">
        <f>150*(C483-B483)/(SUM(B408:B482)+SUM(B484:B558)+SUM(C408:C482)+SUM(C484:C558))</f>
        <v>7.2169357425425004E-2</v>
      </c>
    </row>
    <row r="484" spans="1:16" x14ac:dyDescent="0.25">
      <c r="A484" t="s">
        <v>595</v>
      </c>
      <c r="B484">
        <v>64</v>
      </c>
      <c r="C484">
        <v>46</v>
      </c>
      <c r="K484" t="s">
        <v>595</v>
      </c>
      <c r="N484">
        <f t="shared" si="7"/>
        <v>0</v>
      </c>
      <c r="O484" t="s">
        <v>595</v>
      </c>
    </row>
    <row r="485" spans="1:16" x14ac:dyDescent="0.25">
      <c r="A485" s="1" t="s">
        <v>594</v>
      </c>
      <c r="B485">
        <v>82</v>
      </c>
      <c r="C485">
        <v>48</v>
      </c>
      <c r="H485" s="1"/>
      <c r="J485" s="1"/>
      <c r="K485" s="1" t="s">
        <v>594</v>
      </c>
      <c r="L485">
        <f>150*(B485)/(SUM(B410:B484)+SUM(B486:B560)+SUM(C410:C484)+SUM(C486:C560))</f>
        <v>0.65761334473909328</v>
      </c>
      <c r="M485">
        <f>150*(C485)/(SUM(B410:B484)+SUM(B486:B560)+SUM(C410:C484)+SUM(C486:C560))</f>
        <v>0.3849443969204448</v>
      </c>
      <c r="N485">
        <f t="shared" si="7"/>
        <v>-0.27266894781864848</v>
      </c>
      <c r="O485" s="1" t="s">
        <v>594</v>
      </c>
      <c r="P485">
        <f>150*(C485-B485)/(SUM(B410:B484)+SUM(B486:B560)+SUM(C410:C484)+SUM(C486:C560))</f>
        <v>-0.27266894781864842</v>
      </c>
    </row>
    <row r="486" spans="1:16" x14ac:dyDescent="0.25">
      <c r="A486" s="1" t="s">
        <v>593</v>
      </c>
      <c r="B486">
        <v>73</v>
      </c>
      <c r="C486">
        <v>63</v>
      </c>
      <c r="H486" s="1"/>
      <c r="J486" s="1"/>
      <c r="K486" s="1" t="s">
        <v>593</v>
      </c>
      <c r="L486">
        <f>150*(B486)/(SUM(B411:B485)+SUM(B487:B561)+SUM(C411:C485)+SUM(C487:C561))</f>
        <v>0.5877616747181964</v>
      </c>
      <c r="M486">
        <f>150*(C486)/(SUM(B411:B485)+SUM(B487:B561)+SUM(C411:C485)+SUM(C487:C561))</f>
        <v>0.50724637681159424</v>
      </c>
      <c r="N486">
        <f t="shared" si="7"/>
        <v>-8.0515297906602168E-2</v>
      </c>
      <c r="O486" s="1" t="s">
        <v>593</v>
      </c>
      <c r="P486">
        <f>150*(C486-B486)/(SUM(B411:B485)+SUM(B487:B561)+SUM(C411:C485)+SUM(C487:C561))</f>
        <v>-8.0515297906602251E-2</v>
      </c>
    </row>
    <row r="487" spans="1:16" x14ac:dyDescent="0.25">
      <c r="A487" t="s">
        <v>592</v>
      </c>
      <c r="B487">
        <v>22</v>
      </c>
      <c r="C487">
        <v>19</v>
      </c>
      <c r="K487" t="s">
        <v>592</v>
      </c>
      <c r="N487">
        <f t="shared" si="7"/>
        <v>0</v>
      </c>
      <c r="O487" t="s">
        <v>592</v>
      </c>
    </row>
    <row r="488" spans="1:16" x14ac:dyDescent="0.25">
      <c r="A488" t="s">
        <v>591</v>
      </c>
      <c r="B488">
        <v>21</v>
      </c>
      <c r="C488">
        <v>21</v>
      </c>
      <c r="K488" t="s">
        <v>591</v>
      </c>
      <c r="N488">
        <f t="shared" si="7"/>
        <v>0</v>
      </c>
      <c r="O488" t="s">
        <v>591</v>
      </c>
    </row>
    <row r="489" spans="1:16" x14ac:dyDescent="0.25">
      <c r="A489" t="s">
        <v>590</v>
      </c>
      <c r="B489">
        <v>17</v>
      </c>
      <c r="C489">
        <v>15</v>
      </c>
      <c r="K489" t="s">
        <v>590</v>
      </c>
      <c r="N489">
        <f t="shared" si="7"/>
        <v>0</v>
      </c>
      <c r="O489" t="s">
        <v>590</v>
      </c>
    </row>
    <row r="490" spans="1:16" x14ac:dyDescent="0.25">
      <c r="A490" s="1" t="s">
        <v>589</v>
      </c>
      <c r="B490">
        <v>31</v>
      </c>
      <c r="C490">
        <v>59</v>
      </c>
      <c r="H490" s="1"/>
      <c r="J490" s="1"/>
      <c r="K490" s="1" t="s">
        <v>589</v>
      </c>
      <c r="L490">
        <f>150*(B490)/(SUM(B415:B489)+SUM(B491:B565)+SUM(C415:C489)+SUM(C491:C565))</f>
        <v>0.25141930251419303</v>
      </c>
      <c r="M490">
        <f>150*(C490)/(SUM(B415:B489)+SUM(B491:B565)+SUM(C415:C489)+SUM(C491:C565))</f>
        <v>0.47850770478507704</v>
      </c>
      <c r="N490">
        <f t="shared" si="7"/>
        <v>0.227088402270884</v>
      </c>
      <c r="O490" s="1" t="s">
        <v>589</v>
      </c>
      <c r="P490">
        <f>150*(C490-B490)/(SUM(B415:B489)+SUM(B491:B565)+SUM(C415:C489)+SUM(C491:C565))</f>
        <v>0.22708840227088403</v>
      </c>
    </row>
    <row r="491" spans="1:16" x14ac:dyDescent="0.25">
      <c r="A491" t="s">
        <v>588</v>
      </c>
      <c r="B491">
        <v>17</v>
      </c>
      <c r="C491">
        <v>31</v>
      </c>
      <c r="K491" t="s">
        <v>588</v>
      </c>
      <c r="N491">
        <f t="shared" si="7"/>
        <v>0</v>
      </c>
      <c r="O491" t="s">
        <v>588</v>
      </c>
    </row>
    <row r="492" spans="1:16" x14ac:dyDescent="0.25">
      <c r="A492" t="s">
        <v>587</v>
      </c>
      <c r="B492">
        <v>30</v>
      </c>
      <c r="C492">
        <v>41</v>
      </c>
      <c r="K492" t="s">
        <v>587</v>
      </c>
      <c r="N492">
        <f t="shared" si="7"/>
        <v>0</v>
      </c>
      <c r="O492" t="s">
        <v>587</v>
      </c>
    </row>
    <row r="493" spans="1:16" x14ac:dyDescent="0.25">
      <c r="A493" s="1" t="s">
        <v>586</v>
      </c>
      <c r="B493">
        <v>46</v>
      </c>
      <c r="C493">
        <v>56</v>
      </c>
      <c r="H493" s="1"/>
      <c r="J493" s="1"/>
      <c r="K493" s="1" t="s">
        <v>586</v>
      </c>
      <c r="L493">
        <f>150*(B493)/(SUM(B418:B492)+SUM(B494:B568)+SUM(C418:C492)+SUM(C494:C568))</f>
        <v>0.3748166657613124</v>
      </c>
      <c r="M493">
        <f>150*(C493)/(SUM(B418:B492)+SUM(B494:B568)+SUM(C418:C492)+SUM(C494:C568))</f>
        <v>0.4562985496224673</v>
      </c>
      <c r="N493">
        <f t="shared" si="7"/>
        <v>8.1481883861154902E-2</v>
      </c>
      <c r="O493" s="1" t="s">
        <v>586</v>
      </c>
      <c r="P493">
        <f>150*(C493-B493)/(SUM(B418:B492)+SUM(B494:B568)+SUM(C418:C492)+SUM(C494:C568))</f>
        <v>8.1481883861154875E-2</v>
      </c>
    </row>
    <row r="494" spans="1:16" x14ac:dyDescent="0.25">
      <c r="A494" t="s">
        <v>585</v>
      </c>
      <c r="B494">
        <v>22</v>
      </c>
      <c r="C494">
        <v>31</v>
      </c>
      <c r="K494" t="s">
        <v>585</v>
      </c>
      <c r="N494">
        <f t="shared" si="7"/>
        <v>0</v>
      </c>
      <c r="O494" t="s">
        <v>585</v>
      </c>
    </row>
    <row r="495" spans="1:16" x14ac:dyDescent="0.25">
      <c r="A495" s="1" t="s">
        <v>584</v>
      </c>
      <c r="B495">
        <v>38</v>
      </c>
      <c r="C495">
        <v>33</v>
      </c>
      <c r="H495" s="1"/>
      <c r="J495" s="1"/>
      <c r="K495" s="1" t="s">
        <v>584</v>
      </c>
      <c r="L495">
        <f>150*(B495)/(SUM(B420:B494)+SUM(B496:B570)+SUM(C420:C494)+SUM(C496:C570))</f>
        <v>0.30655050016134239</v>
      </c>
      <c r="M495">
        <f>150*(C495)/(SUM(B420:B494)+SUM(B496:B570)+SUM(C420:C494)+SUM(C496:C570))</f>
        <v>0.26621490803484993</v>
      </c>
      <c r="N495">
        <f t="shared" si="7"/>
        <v>-4.0335592126492459E-2</v>
      </c>
      <c r="O495" s="1" t="s">
        <v>584</v>
      </c>
      <c r="P495">
        <f>150*(C495-B495)/(SUM(B420:B494)+SUM(B496:B570)+SUM(C420:C494)+SUM(C496:C570))</f>
        <v>-4.0335592126492417E-2</v>
      </c>
    </row>
    <row r="496" spans="1:16" x14ac:dyDescent="0.25">
      <c r="A496" s="1" t="s">
        <v>583</v>
      </c>
      <c r="B496">
        <v>31</v>
      </c>
      <c r="C496">
        <v>46</v>
      </c>
      <c r="H496" s="1"/>
      <c r="J496" s="1"/>
      <c r="K496" s="1" t="s">
        <v>583</v>
      </c>
      <c r="L496">
        <f>150*(B496)/(SUM(B421:B495)+SUM(B497:B571)+SUM(C421:C495)+SUM(C497:C571))</f>
        <v>0.25045782613379297</v>
      </c>
      <c r="M496">
        <f>150*(C496)/(SUM(B421:B495)+SUM(B497:B571)+SUM(C421:C495)+SUM(C497:C571))</f>
        <v>0.37164709684369279</v>
      </c>
      <c r="N496">
        <f t="shared" si="7"/>
        <v>0.12118927070989982</v>
      </c>
      <c r="O496" s="1" t="s">
        <v>583</v>
      </c>
      <c r="P496">
        <f>150*(C496-B496)/(SUM(B421:B495)+SUM(B497:B571)+SUM(C421:C495)+SUM(C497:C571))</f>
        <v>0.12118927070989982</v>
      </c>
    </row>
    <row r="497" spans="1:16" x14ac:dyDescent="0.25">
      <c r="A497" t="s">
        <v>582</v>
      </c>
      <c r="B497">
        <v>24</v>
      </c>
      <c r="C497">
        <v>38</v>
      </c>
      <c r="K497" t="s">
        <v>582</v>
      </c>
      <c r="N497">
        <f t="shared" si="7"/>
        <v>0</v>
      </c>
      <c r="O497" t="s">
        <v>582</v>
      </c>
    </row>
    <row r="498" spans="1:16" x14ac:dyDescent="0.25">
      <c r="A498" t="s">
        <v>581</v>
      </c>
      <c r="B498">
        <v>22</v>
      </c>
      <c r="C498">
        <v>25</v>
      </c>
      <c r="K498" t="s">
        <v>581</v>
      </c>
      <c r="N498">
        <f t="shared" si="7"/>
        <v>0</v>
      </c>
      <c r="O498" t="s">
        <v>581</v>
      </c>
    </row>
    <row r="499" spans="1:16" x14ac:dyDescent="0.25">
      <c r="A499" t="s">
        <v>580</v>
      </c>
      <c r="B499">
        <v>30</v>
      </c>
      <c r="C499">
        <v>42</v>
      </c>
      <c r="K499" t="s">
        <v>580</v>
      </c>
      <c r="N499">
        <f t="shared" si="7"/>
        <v>0</v>
      </c>
      <c r="O499" t="s">
        <v>580</v>
      </c>
    </row>
    <row r="500" spans="1:16" x14ac:dyDescent="0.25">
      <c r="A500" t="s">
        <v>579</v>
      </c>
      <c r="B500">
        <v>23</v>
      </c>
      <c r="C500">
        <v>12</v>
      </c>
      <c r="K500" t="s">
        <v>579</v>
      </c>
      <c r="N500">
        <f t="shared" si="7"/>
        <v>0</v>
      </c>
      <c r="O500" t="s">
        <v>579</v>
      </c>
    </row>
    <row r="501" spans="1:16" x14ac:dyDescent="0.25">
      <c r="A501" s="1" t="s">
        <v>578</v>
      </c>
      <c r="B501">
        <v>17</v>
      </c>
      <c r="C501">
        <v>24</v>
      </c>
      <c r="H501" s="1"/>
      <c r="J501" s="1"/>
      <c r="K501" s="1" t="s">
        <v>578</v>
      </c>
      <c r="L501">
        <f>150*(B501)/(SUM(B426:B500)+SUM(B502:B576)+SUM(C426:C500)+SUM(C502:C576))</f>
        <v>0.1356166569164495</v>
      </c>
      <c r="M501">
        <f>150*(C501)/(SUM(B426:B500)+SUM(B502:B576)+SUM(C426:C500)+SUM(C502:C576))</f>
        <v>0.1914588097643993</v>
      </c>
      <c r="N501">
        <f t="shared" si="7"/>
        <v>5.58421528479498E-2</v>
      </c>
      <c r="O501" s="1" t="s">
        <v>578</v>
      </c>
      <c r="P501">
        <f>150*(C501-B501)/(SUM(B426:B500)+SUM(B502:B576)+SUM(C426:C500)+SUM(C502:C576))</f>
        <v>5.5842152847949793E-2</v>
      </c>
    </row>
    <row r="502" spans="1:16" x14ac:dyDescent="0.25">
      <c r="A502" t="s">
        <v>577</v>
      </c>
      <c r="B502">
        <v>26</v>
      </c>
      <c r="C502">
        <v>36</v>
      </c>
      <c r="K502" t="s">
        <v>577</v>
      </c>
      <c r="N502">
        <f t="shared" si="7"/>
        <v>0</v>
      </c>
      <c r="O502" t="s">
        <v>577</v>
      </c>
    </row>
    <row r="503" spans="1:16" x14ac:dyDescent="0.25">
      <c r="A503" t="s">
        <v>576</v>
      </c>
      <c r="B503">
        <v>22</v>
      </c>
      <c r="C503">
        <v>36</v>
      </c>
      <c r="K503" t="s">
        <v>576</v>
      </c>
      <c r="N503">
        <f t="shared" si="7"/>
        <v>0</v>
      </c>
      <c r="O503" t="s">
        <v>576</v>
      </c>
    </row>
    <row r="504" spans="1:16" x14ac:dyDescent="0.25">
      <c r="A504" s="1" t="s">
        <v>575</v>
      </c>
      <c r="B504">
        <v>28</v>
      </c>
      <c r="C504">
        <v>29</v>
      </c>
      <c r="H504" s="1"/>
      <c r="J504" s="1"/>
      <c r="K504" s="1" t="s">
        <v>575</v>
      </c>
      <c r="L504">
        <f>150*(B504)/(SUM(B429:B503)+SUM(B505:B579)+SUM(C429:C503)+SUM(C505:C579))</f>
        <v>0.21997590740061804</v>
      </c>
      <c r="M504">
        <f>150*(C504)/(SUM(B429:B503)+SUM(B505:B579)+SUM(C429:C503)+SUM(C505:C579))</f>
        <v>0.22783218980778297</v>
      </c>
      <c r="N504">
        <f t="shared" si="7"/>
        <v>7.8562824071649329E-3</v>
      </c>
      <c r="O504" s="1" t="s">
        <v>575</v>
      </c>
      <c r="P504">
        <f>150*(C504-B504)/(SUM(B429:B503)+SUM(B505:B579)+SUM(C429:C503)+SUM(C505:C579))</f>
        <v>7.8562824071649294E-3</v>
      </c>
    </row>
    <row r="505" spans="1:16" x14ac:dyDescent="0.25">
      <c r="A505" s="1" t="s">
        <v>574</v>
      </c>
      <c r="B505">
        <v>44</v>
      </c>
      <c r="C505">
        <v>57</v>
      </c>
      <c r="H505" s="1"/>
      <c r="J505" s="1"/>
      <c r="K505" s="1" t="s">
        <v>574</v>
      </c>
      <c r="L505">
        <f>150*(B505)/(SUM(B430:B504)+SUM(B506:B580)+SUM(C430:C504)+SUM(C506:C580))</f>
        <v>0.34747815099505108</v>
      </c>
      <c r="M505">
        <f>150*(C505)/(SUM(B430:B504)+SUM(B506:B580)+SUM(C430:C504)+SUM(C506:C580))</f>
        <v>0.45014215015267978</v>
      </c>
      <c r="N505">
        <f t="shared" si="7"/>
        <v>0.10266399915762869</v>
      </c>
      <c r="O505" s="1" t="s">
        <v>574</v>
      </c>
      <c r="P505">
        <f>150*(C505-B505)/(SUM(B430:B504)+SUM(B506:B580)+SUM(C430:C504)+SUM(C506:C580))</f>
        <v>0.10266399915762872</v>
      </c>
    </row>
    <row r="506" spans="1:16" x14ac:dyDescent="0.25">
      <c r="A506" t="s">
        <v>573</v>
      </c>
      <c r="B506">
        <v>38</v>
      </c>
      <c r="C506">
        <v>34</v>
      </c>
      <c r="K506" t="s">
        <v>573</v>
      </c>
      <c r="N506">
        <f t="shared" si="7"/>
        <v>0</v>
      </c>
      <c r="O506" t="s">
        <v>573</v>
      </c>
    </row>
    <row r="507" spans="1:16" x14ac:dyDescent="0.25">
      <c r="A507" s="1" t="s">
        <v>572</v>
      </c>
      <c r="B507">
        <v>52</v>
      </c>
      <c r="C507">
        <v>57</v>
      </c>
      <c r="H507" s="1"/>
      <c r="J507" s="1"/>
      <c r="K507" s="1" t="s">
        <v>572</v>
      </c>
      <c r="L507">
        <f>150*(B507)/(SUM(B432:B506)+SUM(B508:B582)+SUM(C432:C506)+SUM(C508:C582))</f>
        <v>0.41254561802507006</v>
      </c>
      <c r="M507">
        <f>150*(C507)/(SUM(B432:B506)+SUM(B508:B582)+SUM(C432:C506)+SUM(C508:C582))</f>
        <v>0.45221346591209605</v>
      </c>
      <c r="N507">
        <f t="shared" si="7"/>
        <v>3.9667847887025987E-2</v>
      </c>
      <c r="O507" s="1" t="s">
        <v>572</v>
      </c>
      <c r="P507">
        <f>150*(C507-B507)/(SUM(B432:B506)+SUM(B508:B582)+SUM(C432:C506)+SUM(C508:C582))</f>
        <v>3.9667847887025973E-2</v>
      </c>
    </row>
    <row r="508" spans="1:16" x14ac:dyDescent="0.25">
      <c r="A508" t="s">
        <v>571</v>
      </c>
      <c r="B508">
        <v>34</v>
      </c>
      <c r="C508">
        <v>23</v>
      </c>
      <c r="K508" t="s">
        <v>571</v>
      </c>
      <c r="N508">
        <f t="shared" si="7"/>
        <v>0</v>
      </c>
      <c r="O508" t="s">
        <v>571</v>
      </c>
    </row>
    <row r="509" spans="1:16" x14ac:dyDescent="0.25">
      <c r="A509" t="s">
        <v>570</v>
      </c>
      <c r="B509">
        <v>13</v>
      </c>
      <c r="C509">
        <v>34</v>
      </c>
      <c r="K509" t="s">
        <v>570</v>
      </c>
      <c r="N509">
        <f t="shared" si="7"/>
        <v>0</v>
      </c>
      <c r="O509" t="s">
        <v>570</v>
      </c>
    </row>
    <row r="510" spans="1:16" x14ac:dyDescent="0.25">
      <c r="A510" t="s">
        <v>569</v>
      </c>
      <c r="B510">
        <v>28</v>
      </c>
      <c r="C510">
        <v>35</v>
      </c>
      <c r="K510" t="s">
        <v>569</v>
      </c>
      <c r="N510">
        <f t="shared" si="7"/>
        <v>0</v>
      </c>
      <c r="O510" t="s">
        <v>569</v>
      </c>
    </row>
    <row r="511" spans="1:16" x14ac:dyDescent="0.25">
      <c r="A511" t="s">
        <v>568</v>
      </c>
      <c r="B511">
        <v>61</v>
      </c>
      <c r="C511">
        <v>34</v>
      </c>
      <c r="K511" t="s">
        <v>568</v>
      </c>
      <c r="N511">
        <f t="shared" si="7"/>
        <v>0</v>
      </c>
      <c r="O511" t="s">
        <v>568</v>
      </c>
    </row>
    <row r="512" spans="1:16" x14ac:dyDescent="0.25">
      <c r="A512" t="s">
        <v>567</v>
      </c>
      <c r="B512">
        <v>31</v>
      </c>
      <c r="C512">
        <v>40</v>
      </c>
      <c r="K512" t="s">
        <v>567</v>
      </c>
      <c r="N512">
        <f t="shared" si="7"/>
        <v>0</v>
      </c>
      <c r="O512" t="s">
        <v>567</v>
      </c>
    </row>
    <row r="513" spans="1:16" x14ac:dyDescent="0.25">
      <c r="A513" t="s">
        <v>566</v>
      </c>
      <c r="B513">
        <v>65</v>
      </c>
      <c r="C513">
        <v>43</v>
      </c>
      <c r="K513" t="s">
        <v>566</v>
      </c>
      <c r="N513">
        <f t="shared" si="7"/>
        <v>0</v>
      </c>
      <c r="O513" t="s">
        <v>566</v>
      </c>
    </row>
    <row r="514" spans="1:16" x14ac:dyDescent="0.25">
      <c r="A514" t="s">
        <v>565</v>
      </c>
      <c r="B514">
        <v>38</v>
      </c>
      <c r="C514">
        <v>39</v>
      </c>
      <c r="K514" t="s">
        <v>565</v>
      </c>
      <c r="N514">
        <f t="shared" si="7"/>
        <v>0</v>
      </c>
      <c r="O514" t="s">
        <v>565</v>
      </c>
    </row>
    <row r="515" spans="1:16" x14ac:dyDescent="0.25">
      <c r="A515" t="s">
        <v>564</v>
      </c>
      <c r="B515">
        <v>9</v>
      </c>
      <c r="C515">
        <v>21</v>
      </c>
      <c r="K515" t="s">
        <v>564</v>
      </c>
      <c r="N515">
        <f t="shared" si="7"/>
        <v>0</v>
      </c>
      <c r="O515" t="s">
        <v>564</v>
      </c>
    </row>
    <row r="516" spans="1:16" x14ac:dyDescent="0.25">
      <c r="A516" t="s">
        <v>563</v>
      </c>
      <c r="B516">
        <v>22</v>
      </c>
      <c r="C516">
        <v>35</v>
      </c>
      <c r="K516" t="s">
        <v>563</v>
      </c>
      <c r="N516">
        <f t="shared" si="7"/>
        <v>0</v>
      </c>
      <c r="O516" t="s">
        <v>563</v>
      </c>
    </row>
    <row r="517" spans="1:16" x14ac:dyDescent="0.25">
      <c r="A517" t="s">
        <v>562</v>
      </c>
      <c r="B517">
        <v>31</v>
      </c>
      <c r="C517">
        <v>18</v>
      </c>
      <c r="K517" t="s">
        <v>562</v>
      </c>
      <c r="N517">
        <f t="shared" si="7"/>
        <v>0</v>
      </c>
      <c r="O517" t="s">
        <v>562</v>
      </c>
    </row>
    <row r="518" spans="1:16" x14ac:dyDescent="0.25">
      <c r="A518" s="1" t="s">
        <v>561</v>
      </c>
      <c r="B518">
        <v>28</v>
      </c>
      <c r="C518">
        <v>28</v>
      </c>
      <c r="H518" s="1"/>
      <c r="J518" s="1"/>
      <c r="K518" s="1" t="s">
        <v>561</v>
      </c>
      <c r="L518">
        <f>150*(B518)/(SUM(B443:B517)+SUM(B519:B593)+SUM(C443:C517)+SUM(C519:C593))</f>
        <v>0.23310023310023309</v>
      </c>
      <c r="M518">
        <f>150*(C518)/(SUM(B443:B517)+SUM(B519:B593)+SUM(C443:C517)+SUM(C519:C593))</f>
        <v>0.23310023310023309</v>
      </c>
      <c r="N518">
        <f t="shared" si="7"/>
        <v>0</v>
      </c>
      <c r="O518" s="1" t="s">
        <v>561</v>
      </c>
      <c r="P518">
        <f>150*(C518-B518)/(SUM(B443:B517)+SUM(B519:B593)+SUM(C443:C517)+SUM(C519:C593))</f>
        <v>0</v>
      </c>
    </row>
    <row r="519" spans="1:16" x14ac:dyDescent="0.25">
      <c r="A519" s="1" t="s">
        <v>560</v>
      </c>
      <c r="B519">
        <v>152</v>
      </c>
      <c r="C519">
        <v>59</v>
      </c>
      <c r="H519" s="1"/>
      <c r="J519" s="1"/>
      <c r="K519" s="1" t="s">
        <v>560</v>
      </c>
      <c r="L519">
        <f>150*(B519)/(SUM(B444:B518)+SUM(B520:B594)+SUM(C444:C518)+SUM(C520:C594))</f>
        <v>1.2807549713515336</v>
      </c>
      <c r="M519">
        <f>150*(C519)/(SUM(B444:B518)+SUM(B520:B594)+SUM(C444:C518)+SUM(C520:C594))</f>
        <v>0.49713515335355579</v>
      </c>
      <c r="N519">
        <f t="shared" ref="N519:N582" si="8">M519-L519</f>
        <v>-0.78361981799797786</v>
      </c>
      <c r="O519" s="1" t="s">
        <v>560</v>
      </c>
      <c r="P519">
        <f>150*(C519-B519)/(SUM(B444:B518)+SUM(B520:B594)+SUM(C444:C518)+SUM(C520:C594))</f>
        <v>-0.78361981799797775</v>
      </c>
    </row>
    <row r="520" spans="1:16" x14ac:dyDescent="0.25">
      <c r="A520" t="s">
        <v>559</v>
      </c>
      <c r="B520">
        <v>21</v>
      </c>
      <c r="C520">
        <v>26</v>
      </c>
      <c r="K520" t="s">
        <v>559</v>
      </c>
      <c r="N520">
        <f t="shared" si="8"/>
        <v>0</v>
      </c>
      <c r="O520" t="s">
        <v>559</v>
      </c>
    </row>
    <row r="521" spans="1:16" x14ac:dyDescent="0.25">
      <c r="A521" t="s">
        <v>558</v>
      </c>
      <c r="B521">
        <v>58</v>
      </c>
      <c r="C521">
        <v>38</v>
      </c>
      <c r="K521" t="s">
        <v>558</v>
      </c>
      <c r="N521">
        <f t="shared" si="8"/>
        <v>0</v>
      </c>
      <c r="O521" t="s">
        <v>558</v>
      </c>
    </row>
    <row r="522" spans="1:16" x14ac:dyDescent="0.25">
      <c r="A522" t="s">
        <v>557</v>
      </c>
      <c r="B522">
        <v>51</v>
      </c>
      <c r="C522">
        <v>50</v>
      </c>
      <c r="K522" t="s">
        <v>557</v>
      </c>
      <c r="N522">
        <f t="shared" si="8"/>
        <v>0</v>
      </c>
      <c r="O522" t="s">
        <v>557</v>
      </c>
    </row>
    <row r="523" spans="1:16" x14ac:dyDescent="0.25">
      <c r="A523" s="1" t="s">
        <v>556</v>
      </c>
      <c r="B523">
        <v>248</v>
      </c>
      <c r="C523">
        <v>72</v>
      </c>
      <c r="H523" s="1"/>
      <c r="J523" s="1"/>
      <c r="K523" s="1" t="s">
        <v>556</v>
      </c>
      <c r="L523">
        <f>150*(B523)/(SUM(B448:B522)+SUM(B524:B598)+SUM(C448:C522)+SUM(C524:C598))</f>
        <v>2.5218629245474884</v>
      </c>
      <c r="M523">
        <f>150*(C523)/(SUM(B448:B522)+SUM(B524:B598)+SUM(C448:C522)+SUM(C524:C598))</f>
        <v>0.73215375228798052</v>
      </c>
      <c r="N523">
        <f t="shared" si="8"/>
        <v>-1.7897091722595078</v>
      </c>
      <c r="O523" s="1" t="s">
        <v>556</v>
      </c>
      <c r="P523">
        <f>150*(C523-B523)/(SUM(B448:B522)+SUM(B524:B598)+SUM(C448:C522)+SUM(C524:C598))</f>
        <v>-1.7897091722595078</v>
      </c>
    </row>
    <row r="524" spans="1:16" x14ac:dyDescent="0.25">
      <c r="A524" t="s">
        <v>555</v>
      </c>
      <c r="B524">
        <v>100</v>
      </c>
      <c r="C524">
        <v>34</v>
      </c>
      <c r="K524" t="s">
        <v>555</v>
      </c>
      <c r="N524">
        <f t="shared" si="8"/>
        <v>0</v>
      </c>
      <c r="O524" t="s">
        <v>555</v>
      </c>
    </row>
    <row r="525" spans="1:16" x14ac:dyDescent="0.25">
      <c r="A525" s="1" t="s">
        <v>554</v>
      </c>
      <c r="B525">
        <v>101</v>
      </c>
      <c r="C525">
        <v>37</v>
      </c>
      <c r="H525" s="1"/>
      <c r="J525" s="1"/>
      <c r="K525" s="1" t="s">
        <v>554</v>
      </c>
      <c r="L525">
        <f>150*(B525)/(SUM(B450:B524)+SUM(B526:B600)+SUM(C450:C524)+SUM(C526:C600))</f>
        <v>1.04080791426216</v>
      </c>
      <c r="M525">
        <f>150*(C525)/(SUM(B450:B524)+SUM(B526:B600)+SUM(C450:C524)+SUM(C526:C600))</f>
        <v>0.38128606760098926</v>
      </c>
      <c r="N525">
        <f t="shared" si="8"/>
        <v>-0.65952184666117075</v>
      </c>
      <c r="O525" s="1" t="s">
        <v>554</v>
      </c>
      <c r="P525">
        <f>150*(C525-B525)/(SUM(B450:B524)+SUM(B526:B600)+SUM(C450:C524)+SUM(C526:C600))</f>
        <v>-0.65952184666117064</v>
      </c>
    </row>
    <row r="526" spans="1:16" x14ac:dyDescent="0.25">
      <c r="A526" t="s">
        <v>553</v>
      </c>
      <c r="B526">
        <v>24</v>
      </c>
      <c r="C526">
        <v>39</v>
      </c>
      <c r="K526" t="s">
        <v>553</v>
      </c>
      <c r="N526">
        <f t="shared" si="8"/>
        <v>0</v>
      </c>
      <c r="O526" t="s">
        <v>553</v>
      </c>
    </row>
    <row r="527" spans="1:16" x14ac:dyDescent="0.25">
      <c r="A527" t="s">
        <v>552</v>
      </c>
      <c r="B527">
        <v>61</v>
      </c>
      <c r="C527">
        <v>24</v>
      </c>
      <c r="K527" t="s">
        <v>552</v>
      </c>
      <c r="N527">
        <f t="shared" si="8"/>
        <v>0</v>
      </c>
      <c r="O527" t="s">
        <v>552</v>
      </c>
    </row>
    <row r="528" spans="1:16" x14ac:dyDescent="0.25">
      <c r="A528" t="s">
        <v>551</v>
      </c>
      <c r="B528">
        <v>30</v>
      </c>
      <c r="C528">
        <v>19</v>
      </c>
      <c r="K528" t="s">
        <v>551</v>
      </c>
      <c r="N528">
        <f t="shared" si="8"/>
        <v>0</v>
      </c>
      <c r="O528" t="s">
        <v>551</v>
      </c>
    </row>
    <row r="529" spans="1:16" x14ac:dyDescent="0.25">
      <c r="A529" s="1" t="s">
        <v>550</v>
      </c>
      <c r="B529">
        <v>53</v>
      </c>
      <c r="C529">
        <v>92</v>
      </c>
      <c r="H529" s="1"/>
      <c r="J529" s="1"/>
      <c r="K529" s="1" t="s">
        <v>550</v>
      </c>
      <c r="L529">
        <f>150*(B529)/(SUM(B454:B528)+SUM(B530:B604)+SUM(C454:C528)+SUM(C530:C604))</f>
        <v>0.55185339441899206</v>
      </c>
      <c r="M529">
        <f>150*(C529)/(SUM(B454:B528)+SUM(B530:B604)+SUM(C454:C528)+SUM(C530:C604))</f>
        <v>0.95793419408579761</v>
      </c>
      <c r="N529">
        <f t="shared" si="8"/>
        <v>0.40608079966680555</v>
      </c>
      <c r="O529" s="1" t="s">
        <v>550</v>
      </c>
      <c r="P529">
        <f>150*(C529-B529)/(SUM(B454:B528)+SUM(B530:B604)+SUM(C454:C528)+SUM(C530:C604))</f>
        <v>0.40608079966680549</v>
      </c>
    </row>
    <row r="530" spans="1:16" x14ac:dyDescent="0.25">
      <c r="A530" t="s">
        <v>549</v>
      </c>
      <c r="B530">
        <v>31</v>
      </c>
      <c r="C530">
        <v>69</v>
      </c>
      <c r="K530" t="s">
        <v>549</v>
      </c>
      <c r="N530">
        <f t="shared" si="8"/>
        <v>0</v>
      </c>
      <c r="O530" t="s">
        <v>549</v>
      </c>
    </row>
    <row r="531" spans="1:16" x14ac:dyDescent="0.25">
      <c r="A531" t="s">
        <v>548</v>
      </c>
      <c r="B531">
        <v>25</v>
      </c>
      <c r="C531">
        <v>23</v>
      </c>
      <c r="K531" t="s">
        <v>548</v>
      </c>
      <c r="N531">
        <f t="shared" si="8"/>
        <v>0</v>
      </c>
      <c r="O531" t="s">
        <v>548</v>
      </c>
    </row>
    <row r="532" spans="1:16" x14ac:dyDescent="0.25">
      <c r="A532" t="s">
        <v>547</v>
      </c>
      <c r="B532">
        <v>19</v>
      </c>
      <c r="C532">
        <v>18</v>
      </c>
      <c r="K532" t="s">
        <v>547</v>
      </c>
      <c r="N532">
        <f t="shared" si="8"/>
        <v>0</v>
      </c>
      <c r="O532" t="s">
        <v>547</v>
      </c>
    </row>
    <row r="533" spans="1:16" x14ac:dyDescent="0.25">
      <c r="A533" t="s">
        <v>546</v>
      </c>
      <c r="B533">
        <v>18</v>
      </c>
      <c r="C533">
        <v>21</v>
      </c>
      <c r="K533" t="s">
        <v>546</v>
      </c>
      <c r="N533">
        <f t="shared" si="8"/>
        <v>0</v>
      </c>
      <c r="O533" t="s">
        <v>546</v>
      </c>
    </row>
    <row r="534" spans="1:16" x14ac:dyDescent="0.25">
      <c r="A534" t="s">
        <v>545</v>
      </c>
      <c r="B534">
        <v>47</v>
      </c>
      <c r="C534">
        <v>22</v>
      </c>
      <c r="K534" t="s">
        <v>545</v>
      </c>
      <c r="N534">
        <f t="shared" si="8"/>
        <v>0</v>
      </c>
      <c r="O534" t="s">
        <v>545</v>
      </c>
    </row>
    <row r="535" spans="1:16" x14ac:dyDescent="0.25">
      <c r="A535" t="s">
        <v>544</v>
      </c>
      <c r="B535">
        <v>29</v>
      </c>
      <c r="C535">
        <v>86</v>
      </c>
      <c r="K535" t="s">
        <v>544</v>
      </c>
      <c r="N535">
        <f t="shared" si="8"/>
        <v>0</v>
      </c>
      <c r="O535" t="s">
        <v>544</v>
      </c>
    </row>
    <row r="536" spans="1:16" x14ac:dyDescent="0.25">
      <c r="A536" t="s">
        <v>543</v>
      </c>
      <c r="B536">
        <v>49</v>
      </c>
      <c r="C536">
        <v>82</v>
      </c>
      <c r="K536" t="s">
        <v>543</v>
      </c>
      <c r="N536">
        <f t="shared" si="8"/>
        <v>0</v>
      </c>
      <c r="O536" t="s">
        <v>543</v>
      </c>
    </row>
    <row r="537" spans="1:16" x14ac:dyDescent="0.25">
      <c r="A537" t="s">
        <v>542</v>
      </c>
      <c r="B537">
        <v>24</v>
      </c>
      <c r="C537">
        <v>41</v>
      </c>
      <c r="K537" t="s">
        <v>542</v>
      </c>
      <c r="N537">
        <f t="shared" si="8"/>
        <v>0</v>
      </c>
      <c r="O537" t="s">
        <v>542</v>
      </c>
    </row>
    <row r="538" spans="1:16" x14ac:dyDescent="0.25">
      <c r="A538" s="1" t="s">
        <v>541</v>
      </c>
      <c r="B538">
        <v>73</v>
      </c>
      <c r="C538">
        <v>120</v>
      </c>
      <c r="H538" s="1"/>
      <c r="J538" s="1"/>
      <c r="K538" s="1" t="s">
        <v>541</v>
      </c>
      <c r="L538">
        <f>150*(B538)/(SUM(B463:B537)+SUM(B539:B613)+SUM(C463:C537)+SUM(C539:C613))</f>
        <v>0.80722447475119796</v>
      </c>
      <c r="M538">
        <f>150*(C538)/(SUM(B463:B537)+SUM(B539:B613)+SUM(C463:C537)+SUM(C539:C613))</f>
        <v>1.3269443420567637</v>
      </c>
      <c r="N538">
        <f t="shared" si="8"/>
        <v>0.51971986730556574</v>
      </c>
      <c r="O538" s="1" t="s">
        <v>541</v>
      </c>
      <c r="P538">
        <f>150*(C538-B538)/(SUM(B463:B537)+SUM(B539:B613)+SUM(C463:C537)+SUM(C539:C613))</f>
        <v>0.51971986730556574</v>
      </c>
    </row>
    <row r="539" spans="1:16" x14ac:dyDescent="0.25">
      <c r="A539" s="1" t="s">
        <v>540</v>
      </c>
      <c r="B539">
        <v>66</v>
      </c>
      <c r="C539">
        <v>169</v>
      </c>
      <c r="H539" s="1"/>
      <c r="J539" s="1"/>
      <c r="K539" s="1" t="s">
        <v>540</v>
      </c>
      <c r="L539">
        <f>150*(B539)/(SUM(B464:B538)+SUM(B540:B614)+SUM(C464:C538)+SUM(C540:C614))</f>
        <v>0.7372654155495979</v>
      </c>
      <c r="M539">
        <f>150*(C539)/(SUM(B464:B538)+SUM(B540:B614)+SUM(C464:C538)+SUM(C540:C614))</f>
        <v>1.8878462913315461</v>
      </c>
      <c r="N539">
        <f t="shared" si="8"/>
        <v>1.1505808757819482</v>
      </c>
      <c r="O539" s="1" t="s">
        <v>540</v>
      </c>
      <c r="P539">
        <f>150*(C539-B539)/(SUM(B464:B538)+SUM(B540:B614)+SUM(C464:C538)+SUM(C540:C614))</f>
        <v>1.1505808757819482</v>
      </c>
    </row>
    <row r="540" spans="1:16" x14ac:dyDescent="0.25">
      <c r="A540" s="1" t="s">
        <v>539</v>
      </c>
      <c r="B540">
        <v>69</v>
      </c>
      <c r="C540">
        <v>212</v>
      </c>
      <c r="H540" s="1"/>
      <c r="J540" s="1"/>
      <c r="K540" s="1" t="s">
        <v>539</v>
      </c>
      <c r="L540">
        <f>150*(B540)/(SUM(B465:B539)+SUM(B541:B615)+SUM(C465:C539)+SUM(C541:C615))</f>
        <v>0.77597840755735492</v>
      </c>
      <c r="M540">
        <f>150*(C540)/(SUM(B465:B539)+SUM(B541:B615)+SUM(C465:C539)+SUM(C541:C615))</f>
        <v>2.3841655420602788</v>
      </c>
      <c r="N540">
        <f t="shared" si="8"/>
        <v>1.6081871345029239</v>
      </c>
      <c r="O540" s="1" t="s">
        <v>539</v>
      </c>
      <c r="P540">
        <f>150*(C540-B540)/(SUM(B465:B539)+SUM(B541:B615)+SUM(C465:C539)+SUM(C541:C615))</f>
        <v>1.6081871345029239</v>
      </c>
    </row>
    <row r="541" spans="1:16" x14ac:dyDescent="0.25">
      <c r="A541" t="s">
        <v>538</v>
      </c>
      <c r="B541">
        <v>51</v>
      </c>
      <c r="C541">
        <v>85</v>
      </c>
      <c r="K541" t="s">
        <v>538</v>
      </c>
      <c r="N541">
        <f t="shared" si="8"/>
        <v>0</v>
      </c>
      <c r="O541" t="s">
        <v>538</v>
      </c>
    </row>
    <row r="542" spans="1:16" x14ac:dyDescent="0.25">
      <c r="A542" t="s">
        <v>537</v>
      </c>
      <c r="B542">
        <v>59</v>
      </c>
      <c r="C542">
        <v>101</v>
      </c>
      <c r="K542" t="s">
        <v>537</v>
      </c>
      <c r="N542">
        <f t="shared" si="8"/>
        <v>0</v>
      </c>
      <c r="O542" t="s">
        <v>537</v>
      </c>
    </row>
    <row r="543" spans="1:16" x14ac:dyDescent="0.25">
      <c r="A543" t="s">
        <v>536</v>
      </c>
      <c r="B543">
        <v>65</v>
      </c>
      <c r="C543">
        <v>101</v>
      </c>
      <c r="K543" t="s">
        <v>536</v>
      </c>
      <c r="N543">
        <f t="shared" si="8"/>
        <v>0</v>
      </c>
      <c r="O543" t="s">
        <v>536</v>
      </c>
    </row>
    <row r="544" spans="1:16" x14ac:dyDescent="0.25">
      <c r="A544" t="s">
        <v>535</v>
      </c>
      <c r="B544">
        <v>52</v>
      </c>
      <c r="C544">
        <v>62</v>
      </c>
      <c r="K544" t="s">
        <v>535</v>
      </c>
      <c r="N544">
        <f t="shared" si="8"/>
        <v>0</v>
      </c>
      <c r="O544" t="s">
        <v>535</v>
      </c>
    </row>
    <row r="545" spans="1:16" x14ac:dyDescent="0.25">
      <c r="A545" s="1" t="s">
        <v>534</v>
      </c>
      <c r="B545">
        <v>32</v>
      </c>
      <c r="C545">
        <v>49</v>
      </c>
      <c r="H545" s="1"/>
      <c r="J545" s="1"/>
      <c r="K545" s="1" t="s">
        <v>534</v>
      </c>
      <c r="L545">
        <f>150*(B545)/(SUM(B470:B544)+SUM(B546:B620)+SUM(C470:C544)+SUM(C546:C620))</f>
        <v>0.35799522673031026</v>
      </c>
      <c r="M545">
        <f>150*(C545)/(SUM(B470:B544)+SUM(B546:B620)+SUM(C470:C544)+SUM(C546:C620))</f>
        <v>0.54818019093078763</v>
      </c>
      <c r="N545">
        <f t="shared" si="8"/>
        <v>0.19018496420047737</v>
      </c>
      <c r="O545" s="1" t="s">
        <v>534</v>
      </c>
      <c r="P545">
        <f>150*(C545-B545)/(SUM(B470:B544)+SUM(B546:B620)+SUM(C470:C544)+SUM(C546:C620))</f>
        <v>0.19018496420047731</v>
      </c>
    </row>
    <row r="546" spans="1:16" x14ac:dyDescent="0.25">
      <c r="A546" t="s">
        <v>533</v>
      </c>
      <c r="B546">
        <v>26</v>
      </c>
      <c r="C546">
        <v>29</v>
      </c>
      <c r="K546" t="s">
        <v>533</v>
      </c>
      <c r="N546">
        <f t="shared" si="8"/>
        <v>0</v>
      </c>
      <c r="O546" t="s">
        <v>533</v>
      </c>
    </row>
    <row r="547" spans="1:16" x14ac:dyDescent="0.25">
      <c r="A547" t="s">
        <v>532</v>
      </c>
      <c r="B547">
        <v>50</v>
      </c>
      <c r="C547">
        <v>77</v>
      </c>
      <c r="K547" t="s">
        <v>532</v>
      </c>
      <c r="N547">
        <f t="shared" si="8"/>
        <v>0</v>
      </c>
      <c r="O547" t="s">
        <v>532</v>
      </c>
    </row>
    <row r="548" spans="1:16" x14ac:dyDescent="0.25">
      <c r="A548" t="s">
        <v>531</v>
      </c>
      <c r="B548">
        <v>44</v>
      </c>
      <c r="C548">
        <v>50</v>
      </c>
      <c r="K548" t="s">
        <v>531</v>
      </c>
      <c r="N548">
        <f t="shared" si="8"/>
        <v>0</v>
      </c>
      <c r="O548" t="s">
        <v>531</v>
      </c>
    </row>
    <row r="549" spans="1:16" x14ac:dyDescent="0.25">
      <c r="A549" s="1" t="s">
        <v>530</v>
      </c>
      <c r="B549">
        <v>49</v>
      </c>
      <c r="C549">
        <v>101</v>
      </c>
      <c r="H549" s="1"/>
      <c r="J549" s="1"/>
      <c r="K549" s="1" t="s">
        <v>530</v>
      </c>
      <c r="L549">
        <f>150*(B549)/(SUM(B474:B548)+SUM(B550:B624)+SUM(C474:C548)+SUM(C550:C624))</f>
        <v>0.55580762250453719</v>
      </c>
      <c r="M549">
        <f>150*(C549)/(SUM(B474:B548)+SUM(B550:B624)+SUM(C474:C548)+SUM(C550:C624))</f>
        <v>1.1456442831215972</v>
      </c>
      <c r="N549">
        <f t="shared" si="8"/>
        <v>0.58983666061705997</v>
      </c>
      <c r="O549" s="1" t="s">
        <v>530</v>
      </c>
      <c r="P549">
        <f>150*(C549-B549)/(SUM(B474:B548)+SUM(B550:B624)+SUM(C474:C548)+SUM(C550:C624))</f>
        <v>0.58983666061705986</v>
      </c>
    </row>
    <row r="550" spans="1:16" x14ac:dyDescent="0.25">
      <c r="A550" t="s">
        <v>529</v>
      </c>
      <c r="B550">
        <v>44</v>
      </c>
      <c r="C550">
        <v>65</v>
      </c>
      <c r="K550" t="s">
        <v>529</v>
      </c>
      <c r="N550">
        <f t="shared" si="8"/>
        <v>0</v>
      </c>
      <c r="O550" t="s">
        <v>529</v>
      </c>
    </row>
    <row r="551" spans="1:16" x14ac:dyDescent="0.25">
      <c r="A551" s="1" t="s">
        <v>528</v>
      </c>
      <c r="B551">
        <v>10</v>
      </c>
      <c r="C551">
        <v>24</v>
      </c>
      <c r="H551" s="1"/>
      <c r="J551" s="1"/>
      <c r="K551" s="1" t="s">
        <v>528</v>
      </c>
      <c r="L551">
        <f>150*(B551)/(SUM(B476:B550)+SUM(B552:B626)+SUM(C476:C550)+SUM(C552:C626))</f>
        <v>0.11325883418906675</v>
      </c>
      <c r="M551">
        <f>150*(C551)/(SUM(B476:B550)+SUM(B552:B626)+SUM(C476:C550)+SUM(C552:C626))</f>
        <v>0.2718212020537602</v>
      </c>
      <c r="N551">
        <f t="shared" si="8"/>
        <v>0.15856236786469347</v>
      </c>
      <c r="O551" s="1" t="s">
        <v>528</v>
      </c>
      <c r="P551">
        <f>150*(C551-B551)/(SUM(B476:B550)+SUM(B552:B626)+SUM(C476:C550)+SUM(C552:C626))</f>
        <v>0.15856236786469344</v>
      </c>
    </row>
    <row r="552" spans="1:16" x14ac:dyDescent="0.25">
      <c r="A552" t="s">
        <v>527</v>
      </c>
      <c r="B552">
        <v>25</v>
      </c>
      <c r="C552">
        <v>38</v>
      </c>
      <c r="K552" t="s">
        <v>527</v>
      </c>
      <c r="N552">
        <f t="shared" si="8"/>
        <v>0</v>
      </c>
      <c r="O552" t="s">
        <v>527</v>
      </c>
    </row>
    <row r="553" spans="1:16" x14ac:dyDescent="0.25">
      <c r="A553" t="s">
        <v>526</v>
      </c>
      <c r="B553">
        <v>35</v>
      </c>
      <c r="C553">
        <v>53</v>
      </c>
      <c r="K553" t="s">
        <v>526</v>
      </c>
      <c r="N553">
        <f t="shared" si="8"/>
        <v>0</v>
      </c>
      <c r="O553" t="s">
        <v>526</v>
      </c>
    </row>
    <row r="554" spans="1:16" x14ac:dyDescent="0.25">
      <c r="A554" t="s">
        <v>525</v>
      </c>
      <c r="B554">
        <v>28</v>
      </c>
      <c r="C554">
        <v>61</v>
      </c>
      <c r="K554" t="s">
        <v>525</v>
      </c>
      <c r="N554">
        <f t="shared" si="8"/>
        <v>0</v>
      </c>
      <c r="O554" t="s">
        <v>525</v>
      </c>
    </row>
    <row r="555" spans="1:16" x14ac:dyDescent="0.25">
      <c r="A555" t="s">
        <v>524</v>
      </c>
      <c r="B555">
        <v>24</v>
      </c>
      <c r="C555">
        <v>40</v>
      </c>
      <c r="K555" t="s">
        <v>524</v>
      </c>
      <c r="N555">
        <f t="shared" si="8"/>
        <v>0</v>
      </c>
      <c r="O555" t="s">
        <v>524</v>
      </c>
    </row>
    <row r="556" spans="1:16" x14ac:dyDescent="0.25">
      <c r="A556" t="s">
        <v>523</v>
      </c>
      <c r="B556">
        <v>26</v>
      </c>
      <c r="C556">
        <v>32</v>
      </c>
      <c r="K556" t="s">
        <v>523</v>
      </c>
      <c r="N556">
        <f t="shared" si="8"/>
        <v>0</v>
      </c>
      <c r="O556" t="s">
        <v>523</v>
      </c>
    </row>
    <row r="557" spans="1:16" x14ac:dyDescent="0.25">
      <c r="A557" s="1" t="s">
        <v>522</v>
      </c>
      <c r="B557">
        <v>36</v>
      </c>
      <c r="C557">
        <v>78</v>
      </c>
      <c r="H557" s="1"/>
      <c r="J557" s="1"/>
      <c r="K557" s="1" t="s">
        <v>522</v>
      </c>
      <c r="L557">
        <f>150*(B557)/(SUM(B482:B556)+SUM(B558:B632)+SUM(C482:C556)+SUM(C558:C632))</f>
        <v>0.41592852191327118</v>
      </c>
      <c r="M557">
        <f>150*(C557)/(SUM(B482:B556)+SUM(B558:B632)+SUM(C482:C556)+SUM(C558:C632))</f>
        <v>0.90117846414542091</v>
      </c>
      <c r="N557">
        <f t="shared" si="8"/>
        <v>0.48524994223214973</v>
      </c>
      <c r="O557" s="1" t="s">
        <v>522</v>
      </c>
      <c r="P557">
        <f>150*(C557-B557)/(SUM(B482:B556)+SUM(B558:B632)+SUM(C482:C556)+SUM(C558:C632))</f>
        <v>0.48524994223214973</v>
      </c>
    </row>
    <row r="558" spans="1:16" x14ac:dyDescent="0.25">
      <c r="A558" t="s">
        <v>521</v>
      </c>
      <c r="B558">
        <v>47</v>
      </c>
      <c r="C558">
        <v>89</v>
      </c>
      <c r="K558" t="s">
        <v>521</v>
      </c>
      <c r="N558">
        <f t="shared" si="8"/>
        <v>0</v>
      </c>
      <c r="O558" t="s">
        <v>521</v>
      </c>
    </row>
    <row r="559" spans="1:16" x14ac:dyDescent="0.25">
      <c r="A559" s="1" t="s">
        <v>520</v>
      </c>
      <c r="B559">
        <v>25</v>
      </c>
      <c r="C559">
        <v>42</v>
      </c>
      <c r="H559" s="1"/>
      <c r="J559" s="1"/>
      <c r="K559" s="1" t="s">
        <v>520</v>
      </c>
      <c r="L559">
        <f>150*(B559)/(SUM(B484:B558)+SUM(B560:B634)+SUM(C484:C558)+SUM(C560:C634))</f>
        <v>0.31378127353359553</v>
      </c>
      <c r="M559">
        <f>150*(C559)/(SUM(B484:B558)+SUM(B560:B634)+SUM(C484:C558)+SUM(C560:C634))</f>
        <v>0.52715253953644048</v>
      </c>
      <c r="N559">
        <f t="shared" si="8"/>
        <v>0.21337126600284495</v>
      </c>
      <c r="O559" s="1" t="s">
        <v>520</v>
      </c>
      <c r="P559">
        <f>150*(C559-B559)/(SUM(B484:B558)+SUM(B560:B634)+SUM(C484:C558)+SUM(C560:C634))</f>
        <v>0.21337126600284495</v>
      </c>
    </row>
    <row r="560" spans="1:16" x14ac:dyDescent="0.25">
      <c r="A560" t="s">
        <v>519</v>
      </c>
      <c r="B560">
        <v>18</v>
      </c>
      <c r="C560">
        <v>32</v>
      </c>
      <c r="K560" t="s">
        <v>519</v>
      </c>
      <c r="N560">
        <f t="shared" si="8"/>
        <v>0</v>
      </c>
      <c r="O560" t="s">
        <v>519</v>
      </c>
    </row>
    <row r="561" spans="1:16" x14ac:dyDescent="0.25">
      <c r="A561" t="s">
        <v>518</v>
      </c>
      <c r="B561">
        <v>12</v>
      </c>
      <c r="C561">
        <v>29</v>
      </c>
      <c r="K561" t="s">
        <v>518</v>
      </c>
      <c r="N561">
        <f t="shared" si="8"/>
        <v>0</v>
      </c>
      <c r="O561" t="s">
        <v>518</v>
      </c>
    </row>
    <row r="562" spans="1:16" x14ac:dyDescent="0.25">
      <c r="A562" t="s">
        <v>517</v>
      </c>
      <c r="B562">
        <v>11</v>
      </c>
      <c r="C562">
        <v>21</v>
      </c>
      <c r="K562" t="s">
        <v>517</v>
      </c>
      <c r="N562">
        <f t="shared" si="8"/>
        <v>0</v>
      </c>
      <c r="O562" t="s">
        <v>517</v>
      </c>
    </row>
    <row r="563" spans="1:16" x14ac:dyDescent="0.25">
      <c r="A563" s="1" t="s">
        <v>516</v>
      </c>
      <c r="B563">
        <v>18</v>
      </c>
      <c r="C563">
        <v>44</v>
      </c>
      <c r="H563" s="1"/>
      <c r="J563" s="1"/>
      <c r="K563" s="1" t="s">
        <v>516</v>
      </c>
      <c r="L563">
        <f>150*(B563)/(SUM(B488:B562)+SUM(B564:B638)+SUM(C488:C562)+SUM(C564:C638))</f>
        <v>0.23177955189286634</v>
      </c>
      <c r="M563">
        <f>150*(C563)/(SUM(B488:B562)+SUM(B564:B638)+SUM(C488:C562)+SUM(C564:C638))</f>
        <v>0.56657223796033995</v>
      </c>
      <c r="N563">
        <f t="shared" si="8"/>
        <v>0.33479268606747359</v>
      </c>
      <c r="O563" s="1" t="s">
        <v>516</v>
      </c>
      <c r="P563">
        <f>150*(C563-B563)/(SUM(B488:B562)+SUM(B564:B638)+SUM(C488:C562)+SUM(C564:C638))</f>
        <v>0.33479268606747359</v>
      </c>
    </row>
    <row r="564" spans="1:16" x14ac:dyDescent="0.25">
      <c r="A564" t="s">
        <v>515</v>
      </c>
      <c r="B564">
        <v>19</v>
      </c>
      <c r="C564">
        <v>13</v>
      </c>
      <c r="K564" t="s">
        <v>515</v>
      </c>
      <c r="N564">
        <f t="shared" si="8"/>
        <v>0</v>
      </c>
      <c r="O564" t="s">
        <v>515</v>
      </c>
    </row>
    <row r="565" spans="1:16" x14ac:dyDescent="0.25">
      <c r="A565" s="1" t="s">
        <v>514</v>
      </c>
      <c r="B565">
        <v>23</v>
      </c>
      <c r="C565">
        <v>39</v>
      </c>
      <c r="H565" s="1"/>
      <c r="J565" s="1"/>
      <c r="K565" s="1" t="s">
        <v>514</v>
      </c>
      <c r="L565">
        <f>150*(B565)/(SUM(B490:B564)+SUM(B566:B640)+SUM(C490:C564)+SUM(C566:C640))</f>
        <v>0.29687634454866191</v>
      </c>
      <c r="M565">
        <f>150*(C565)/(SUM(B490:B564)+SUM(B566:B640)+SUM(C490:C564)+SUM(C566:C640))</f>
        <v>0.50339901901729622</v>
      </c>
      <c r="N565">
        <f t="shared" si="8"/>
        <v>0.20652267446863432</v>
      </c>
      <c r="O565" s="1" t="s">
        <v>514</v>
      </c>
      <c r="P565">
        <f>150*(C565-B565)/(SUM(B490:B564)+SUM(B566:B640)+SUM(C490:C564)+SUM(C566:C640))</f>
        <v>0.20652267446863437</v>
      </c>
    </row>
    <row r="566" spans="1:16" x14ac:dyDescent="0.25">
      <c r="A566" t="s">
        <v>513</v>
      </c>
      <c r="B566">
        <v>6</v>
      </c>
      <c r="C566">
        <v>15</v>
      </c>
      <c r="K566" t="s">
        <v>513</v>
      </c>
      <c r="N566">
        <f t="shared" si="8"/>
        <v>0</v>
      </c>
      <c r="O566" t="s">
        <v>513</v>
      </c>
    </row>
    <row r="567" spans="1:16" x14ac:dyDescent="0.25">
      <c r="A567" s="1" t="s">
        <v>512</v>
      </c>
      <c r="B567">
        <v>30</v>
      </c>
      <c r="C567">
        <v>47</v>
      </c>
      <c r="H567" s="1"/>
      <c r="J567" s="1"/>
      <c r="K567" s="1" t="s">
        <v>512</v>
      </c>
      <c r="L567">
        <f>150*(B567)/(SUM(B492:B566)+SUM(B568:B642)+SUM(C492:C566)+SUM(C568:C642))</f>
        <v>0.38643194504079004</v>
      </c>
      <c r="M567">
        <f>150*(C567)/(SUM(B492:B566)+SUM(B568:B642)+SUM(C492:C566)+SUM(C568:C642))</f>
        <v>0.60541004723057101</v>
      </c>
      <c r="N567">
        <f t="shared" si="8"/>
        <v>0.21897810218978098</v>
      </c>
      <c r="O567" s="1" t="s">
        <v>512</v>
      </c>
      <c r="P567">
        <f>150*(C567-B567)/(SUM(B492:B566)+SUM(B568:B642)+SUM(C492:C566)+SUM(C568:C642))</f>
        <v>0.21897810218978103</v>
      </c>
    </row>
    <row r="568" spans="1:16" x14ac:dyDescent="0.25">
      <c r="A568" t="s">
        <v>511</v>
      </c>
      <c r="B568">
        <v>30</v>
      </c>
      <c r="C568">
        <v>31</v>
      </c>
      <c r="K568" t="s">
        <v>511</v>
      </c>
      <c r="N568">
        <f t="shared" si="8"/>
        <v>0</v>
      </c>
      <c r="O568" t="s">
        <v>511</v>
      </c>
    </row>
    <row r="569" spans="1:16" x14ac:dyDescent="0.25">
      <c r="A569" s="1" t="s">
        <v>510</v>
      </c>
      <c r="B569">
        <v>62</v>
      </c>
      <c r="C569">
        <v>125</v>
      </c>
      <c r="H569" s="1"/>
      <c r="J569" s="1"/>
      <c r="K569" s="1" t="s">
        <v>510</v>
      </c>
      <c r="L569">
        <f>150*(B569)/(SUM(B494:B568)+SUM(B570:B644)+SUM(C494:C568)+SUM(C570:C644))</f>
        <v>0.80575290244325071</v>
      </c>
      <c r="M569">
        <f>150*(C569)/(SUM(B494:B568)+SUM(B570:B644)+SUM(C494:C568)+SUM(C570:C644))</f>
        <v>1.6245018194420378</v>
      </c>
      <c r="N569">
        <f t="shared" si="8"/>
        <v>0.81874891699878705</v>
      </c>
      <c r="O569" s="1" t="s">
        <v>510</v>
      </c>
      <c r="P569">
        <f>150*(C569-B569)/(SUM(B494:B568)+SUM(B570:B644)+SUM(C494:C568)+SUM(C570:C644))</f>
        <v>0.81874891699878705</v>
      </c>
    </row>
    <row r="570" spans="1:16" x14ac:dyDescent="0.25">
      <c r="A570" t="s">
        <v>509</v>
      </c>
      <c r="B570">
        <v>53</v>
      </c>
      <c r="C570">
        <v>81</v>
      </c>
      <c r="K570" t="s">
        <v>509</v>
      </c>
      <c r="N570">
        <f t="shared" si="8"/>
        <v>0</v>
      </c>
      <c r="O570" t="s">
        <v>509</v>
      </c>
    </row>
    <row r="571" spans="1:16" x14ac:dyDescent="0.25">
      <c r="A571" s="1" t="s">
        <v>508</v>
      </c>
      <c r="B571">
        <v>34</v>
      </c>
      <c r="C571">
        <v>63</v>
      </c>
      <c r="H571" s="1"/>
      <c r="J571" s="1"/>
      <c r="K571" s="1" t="s">
        <v>508</v>
      </c>
      <c r="L571">
        <f>150*(B571)/(SUM(B496:B570)+SUM(B572:B646)+SUM(C496:C570)+SUM(C572:C646))</f>
        <v>0.43597196101897762</v>
      </c>
      <c r="M571">
        <f>150*(C571)/(SUM(B496:B570)+SUM(B572:B646)+SUM(C496:C570)+SUM(C572:C646))</f>
        <v>0.80783039835869375</v>
      </c>
      <c r="N571">
        <f t="shared" si="8"/>
        <v>0.37185843733971613</v>
      </c>
      <c r="O571" s="1" t="s">
        <v>508</v>
      </c>
      <c r="P571">
        <f>150*(C571-B571)/(SUM(B496:B570)+SUM(B572:B646)+SUM(C496:C570)+SUM(C572:C646))</f>
        <v>0.37185843733971619</v>
      </c>
    </row>
    <row r="572" spans="1:16" x14ac:dyDescent="0.25">
      <c r="A572" s="1" t="s">
        <v>507</v>
      </c>
      <c r="B572">
        <v>69</v>
      </c>
      <c r="C572">
        <v>109</v>
      </c>
      <c r="H572" s="1"/>
      <c r="J572" s="1"/>
      <c r="K572" s="1" t="s">
        <v>507</v>
      </c>
      <c r="L572">
        <f>150*(B572)/(SUM(B497:B571)+SUM(B573:B647)+SUM(C497:C571)+SUM(C573:C647))</f>
        <v>0.89201068689132124</v>
      </c>
      <c r="M572">
        <f>150*(C572)/(SUM(B497:B571)+SUM(B573:B647)+SUM(C497:C571)+SUM(C573:C647))</f>
        <v>1.4091183314660001</v>
      </c>
      <c r="N572">
        <f t="shared" si="8"/>
        <v>0.51710764457467884</v>
      </c>
      <c r="O572" s="1" t="s">
        <v>507</v>
      </c>
      <c r="P572">
        <f>150*(C572-B572)/(SUM(B497:B571)+SUM(B573:B647)+SUM(C497:C571)+SUM(C573:C647))</f>
        <v>0.51710764457467895</v>
      </c>
    </row>
    <row r="573" spans="1:16" x14ac:dyDescent="0.25">
      <c r="A573" t="s">
        <v>506</v>
      </c>
      <c r="B573">
        <v>29</v>
      </c>
      <c r="C573">
        <v>33</v>
      </c>
      <c r="K573" t="s">
        <v>506</v>
      </c>
      <c r="N573">
        <f t="shared" si="8"/>
        <v>0</v>
      </c>
      <c r="O573" t="s">
        <v>506</v>
      </c>
    </row>
    <row r="574" spans="1:16" x14ac:dyDescent="0.25">
      <c r="A574" s="1" t="s">
        <v>505</v>
      </c>
      <c r="B574">
        <v>35</v>
      </c>
      <c r="C574">
        <v>56</v>
      </c>
      <c r="H574" s="1"/>
      <c r="J574" s="1"/>
      <c r="K574" s="1" t="s">
        <v>505</v>
      </c>
      <c r="L574">
        <f>150*(B574)/(SUM(B499:B573)+SUM(B575:B649)+SUM(C499:C573)+SUM(C575:C649))</f>
        <v>0.44864125790463166</v>
      </c>
      <c r="M574">
        <f>150*(C574)/(SUM(B499:B573)+SUM(B575:B649)+SUM(C499:C573)+SUM(C575:C649))</f>
        <v>0.71782601264741075</v>
      </c>
      <c r="N574">
        <f t="shared" si="8"/>
        <v>0.26918475474277909</v>
      </c>
      <c r="O574" s="1" t="s">
        <v>505</v>
      </c>
      <c r="P574">
        <f>150*(C574-B574)/(SUM(B499:B573)+SUM(B575:B649)+SUM(C499:C573)+SUM(C575:C649))</f>
        <v>0.26918475474277903</v>
      </c>
    </row>
    <row r="575" spans="1:16" x14ac:dyDescent="0.25">
      <c r="A575" s="1" t="s">
        <v>504</v>
      </c>
      <c r="B575">
        <v>30</v>
      </c>
      <c r="C575">
        <v>69</v>
      </c>
      <c r="H575" s="1"/>
      <c r="J575" s="1"/>
      <c r="K575" s="1" t="s">
        <v>504</v>
      </c>
      <c r="L575">
        <f>150*(B575)/(SUM(B500:B574)+SUM(B576:B650)+SUM(C500:C574)+SUM(C576:C650))</f>
        <v>0.38610038610038611</v>
      </c>
      <c r="M575">
        <f>150*(C575)/(SUM(B500:B574)+SUM(B576:B650)+SUM(C500:C574)+SUM(C576:C650))</f>
        <v>0.88803088803088803</v>
      </c>
      <c r="N575">
        <f t="shared" si="8"/>
        <v>0.50193050193050193</v>
      </c>
      <c r="O575" s="1" t="s">
        <v>504</v>
      </c>
      <c r="P575">
        <f>150*(C575-B575)/(SUM(B500:B574)+SUM(B576:B650)+SUM(C500:C574)+SUM(C576:C650))</f>
        <v>0.50193050193050193</v>
      </c>
    </row>
    <row r="576" spans="1:16" x14ac:dyDescent="0.25">
      <c r="A576" t="s">
        <v>503</v>
      </c>
      <c r="B576">
        <v>113</v>
      </c>
      <c r="C576">
        <v>67</v>
      </c>
      <c r="K576" t="s">
        <v>503</v>
      </c>
      <c r="N576">
        <f t="shared" si="8"/>
        <v>0</v>
      </c>
      <c r="O576" t="s">
        <v>503</v>
      </c>
    </row>
    <row r="577" spans="1:16" x14ac:dyDescent="0.25">
      <c r="A577" t="s">
        <v>502</v>
      </c>
      <c r="B577">
        <v>39</v>
      </c>
      <c r="C577">
        <v>46</v>
      </c>
      <c r="K577" t="s">
        <v>502</v>
      </c>
      <c r="N577">
        <f t="shared" si="8"/>
        <v>0</v>
      </c>
      <c r="O577" t="s">
        <v>502</v>
      </c>
    </row>
    <row r="578" spans="1:16" x14ac:dyDescent="0.25">
      <c r="A578" s="1" t="s">
        <v>501</v>
      </c>
      <c r="B578">
        <v>128</v>
      </c>
      <c r="C578">
        <v>146</v>
      </c>
      <c r="H578" s="1"/>
      <c r="J578" s="1"/>
      <c r="K578" s="1" t="s">
        <v>501</v>
      </c>
      <c r="L578">
        <f>150*(B578)/(SUM(B503:B577)+SUM(B579:B653)+SUM(C503:C577)+SUM(C579:C653))</f>
        <v>1.6714546879080701</v>
      </c>
      <c r="M578">
        <f>150*(C578)/(SUM(B503:B577)+SUM(B579:B653)+SUM(C503:C577)+SUM(C579:C653))</f>
        <v>1.9065030033951422</v>
      </c>
      <c r="N578">
        <f t="shared" si="8"/>
        <v>0.23504831548707217</v>
      </c>
      <c r="O578" s="1" t="s">
        <v>501</v>
      </c>
      <c r="P578">
        <f>150*(C578-B578)/(SUM(B503:B577)+SUM(B579:B653)+SUM(C503:C577)+SUM(C579:C653))</f>
        <v>0.23504831548707233</v>
      </c>
    </row>
    <row r="579" spans="1:16" x14ac:dyDescent="0.25">
      <c r="A579" t="s">
        <v>500</v>
      </c>
      <c r="B579">
        <v>43</v>
      </c>
      <c r="C579">
        <v>43</v>
      </c>
      <c r="K579" t="s">
        <v>500</v>
      </c>
      <c r="N579">
        <f t="shared" si="8"/>
        <v>0</v>
      </c>
      <c r="O579" t="s">
        <v>500</v>
      </c>
    </row>
    <row r="580" spans="1:16" x14ac:dyDescent="0.25">
      <c r="A580" t="s">
        <v>499</v>
      </c>
      <c r="B580">
        <v>24</v>
      </c>
      <c r="C580">
        <v>41</v>
      </c>
      <c r="K580" t="s">
        <v>499</v>
      </c>
      <c r="N580">
        <f t="shared" si="8"/>
        <v>0</v>
      </c>
      <c r="O580" t="s">
        <v>499</v>
      </c>
    </row>
    <row r="581" spans="1:16" x14ac:dyDescent="0.25">
      <c r="A581" t="s">
        <v>498</v>
      </c>
      <c r="B581">
        <v>25</v>
      </c>
      <c r="C581">
        <v>25</v>
      </c>
      <c r="K581" t="s">
        <v>498</v>
      </c>
      <c r="N581">
        <f t="shared" si="8"/>
        <v>0</v>
      </c>
      <c r="O581" t="s">
        <v>498</v>
      </c>
    </row>
    <row r="582" spans="1:16" x14ac:dyDescent="0.25">
      <c r="A582" s="1" t="s">
        <v>497</v>
      </c>
      <c r="B582">
        <v>36</v>
      </c>
      <c r="C582">
        <v>56</v>
      </c>
      <c r="H582" s="1"/>
      <c r="J582" s="1"/>
      <c r="K582" s="1" t="s">
        <v>497</v>
      </c>
      <c r="L582">
        <f>150*(B582)/(SUM(B507:B581)+SUM(B583:B657)+SUM(C507:C581)+SUM(C583:C657))</f>
        <v>0.46858729607775079</v>
      </c>
      <c r="M582">
        <f>150*(C582)/(SUM(B507:B581)+SUM(B583:B657)+SUM(C507:C581)+SUM(C583:C657))</f>
        <v>0.72891357167650117</v>
      </c>
      <c r="N582">
        <f t="shared" si="8"/>
        <v>0.26032627559875038</v>
      </c>
      <c r="O582" s="1" t="s">
        <v>497</v>
      </c>
      <c r="P582">
        <f>150*(C582-B582)/(SUM(B507:B581)+SUM(B583:B657)+SUM(C507:C581)+SUM(C583:C657))</f>
        <v>0.26032627559875043</v>
      </c>
    </row>
    <row r="583" spans="1:16" x14ac:dyDescent="0.25">
      <c r="A583" s="1" t="s">
        <v>496</v>
      </c>
      <c r="B583">
        <v>27</v>
      </c>
      <c r="C583">
        <v>29</v>
      </c>
      <c r="H583" s="1"/>
      <c r="J583" s="1"/>
      <c r="K583" s="1" t="s">
        <v>496</v>
      </c>
      <c r="L583">
        <f>150*(B583)/(SUM(B508:B582)+SUM(B584:B658)+SUM(C508:C582)+SUM(C584:C658))</f>
        <v>0.35315660969654689</v>
      </c>
      <c r="M583">
        <f>150*(C583)/(SUM(B508:B582)+SUM(B584:B658)+SUM(C508:C582)+SUM(C584:C658))</f>
        <v>0.37931635856295781</v>
      </c>
      <c r="N583">
        <f t="shared" ref="N583:N646" si="9">M583-L583</f>
        <v>2.6159748866410926E-2</v>
      </c>
      <c r="O583" s="1" t="s">
        <v>496</v>
      </c>
      <c r="P583">
        <f>150*(C583-B583)/(SUM(B508:B582)+SUM(B584:B658)+SUM(C508:C582)+SUM(C584:C658))</f>
        <v>2.6159748866410884E-2</v>
      </c>
    </row>
    <row r="584" spans="1:16" x14ac:dyDescent="0.25">
      <c r="A584" t="s">
        <v>495</v>
      </c>
      <c r="B584">
        <v>18</v>
      </c>
      <c r="C584">
        <v>25</v>
      </c>
      <c r="K584" t="s">
        <v>495</v>
      </c>
      <c r="N584">
        <f t="shared" si="9"/>
        <v>0</v>
      </c>
      <c r="O584" t="s">
        <v>495</v>
      </c>
    </row>
    <row r="585" spans="1:16" x14ac:dyDescent="0.25">
      <c r="A585" s="1" t="s">
        <v>494</v>
      </c>
      <c r="B585">
        <v>20</v>
      </c>
      <c r="C585">
        <v>17</v>
      </c>
      <c r="H585" s="1"/>
      <c r="J585" s="1"/>
      <c r="K585" s="1" t="s">
        <v>494</v>
      </c>
      <c r="L585">
        <f>150*(B585)/(SUM(B510:B584)+SUM(B586:B660)+SUM(C510:C584)+SUM(C586:C660))</f>
        <v>0.26178010471204188</v>
      </c>
      <c r="M585">
        <f>150*(C585)/(SUM(B510:B584)+SUM(B586:B660)+SUM(C510:C584)+SUM(C586:C660))</f>
        <v>0.22251308900523561</v>
      </c>
      <c r="N585">
        <f t="shared" si="9"/>
        <v>-3.9267015706806269E-2</v>
      </c>
      <c r="O585" s="1" t="s">
        <v>494</v>
      </c>
      <c r="P585">
        <f>150*(C585-B585)/(SUM(B510:B584)+SUM(B586:B660)+SUM(C510:C584)+SUM(C586:C660))</f>
        <v>-3.9267015706806283E-2</v>
      </c>
    </row>
    <row r="586" spans="1:16" x14ac:dyDescent="0.25">
      <c r="A586" t="s">
        <v>493</v>
      </c>
      <c r="B586">
        <v>25</v>
      </c>
      <c r="C586">
        <v>16</v>
      </c>
      <c r="K586" t="s">
        <v>493</v>
      </c>
      <c r="N586">
        <f t="shared" si="9"/>
        <v>0</v>
      </c>
      <c r="O586" t="s">
        <v>493</v>
      </c>
    </row>
    <row r="587" spans="1:16" x14ac:dyDescent="0.25">
      <c r="A587" t="s">
        <v>492</v>
      </c>
      <c r="B587">
        <v>11</v>
      </c>
      <c r="C587">
        <v>7</v>
      </c>
      <c r="K587" t="s">
        <v>492</v>
      </c>
      <c r="N587">
        <f t="shared" si="9"/>
        <v>0</v>
      </c>
      <c r="O587" t="s">
        <v>492</v>
      </c>
    </row>
    <row r="588" spans="1:16" x14ac:dyDescent="0.25">
      <c r="A588" t="s">
        <v>491</v>
      </c>
      <c r="B588">
        <v>3</v>
      </c>
      <c r="C588">
        <v>8</v>
      </c>
      <c r="K588" t="s">
        <v>491</v>
      </c>
      <c r="N588">
        <f t="shared" si="9"/>
        <v>0</v>
      </c>
      <c r="O588" t="s">
        <v>491</v>
      </c>
    </row>
    <row r="589" spans="1:16" x14ac:dyDescent="0.25">
      <c r="A589" t="s">
        <v>490</v>
      </c>
      <c r="B589">
        <v>19</v>
      </c>
      <c r="C589">
        <v>29</v>
      </c>
      <c r="K589" t="s">
        <v>490</v>
      </c>
      <c r="N589">
        <f t="shared" si="9"/>
        <v>0</v>
      </c>
      <c r="O589" t="s">
        <v>490</v>
      </c>
    </row>
    <row r="590" spans="1:16" x14ac:dyDescent="0.25">
      <c r="A590" t="s">
        <v>489</v>
      </c>
      <c r="B590">
        <v>19</v>
      </c>
      <c r="C590">
        <v>31</v>
      </c>
      <c r="K590" t="s">
        <v>489</v>
      </c>
      <c r="N590">
        <f t="shared" si="9"/>
        <v>0</v>
      </c>
      <c r="O590" t="s">
        <v>489</v>
      </c>
    </row>
    <row r="591" spans="1:16" x14ac:dyDescent="0.25">
      <c r="A591" t="s">
        <v>488</v>
      </c>
      <c r="B591">
        <v>13</v>
      </c>
      <c r="C591">
        <v>31</v>
      </c>
      <c r="K591" t="s">
        <v>488</v>
      </c>
      <c r="N591">
        <f t="shared" si="9"/>
        <v>0</v>
      </c>
      <c r="O591" t="s">
        <v>488</v>
      </c>
    </row>
    <row r="592" spans="1:16" x14ac:dyDescent="0.25">
      <c r="A592" s="1" t="s">
        <v>487</v>
      </c>
      <c r="B592">
        <v>10</v>
      </c>
      <c r="C592">
        <v>28</v>
      </c>
      <c r="H592" s="1"/>
      <c r="J592" s="1"/>
      <c r="K592" s="1" t="s">
        <v>487</v>
      </c>
      <c r="L592">
        <f>150*(B592)/(SUM(B517:B591)+SUM(B593:B667)+SUM(C517:C591)+SUM(C593:C667))</f>
        <v>0.13312034078807242</v>
      </c>
      <c r="M592">
        <f>150*(C592)/(SUM(B517:B591)+SUM(B593:B667)+SUM(C517:C591)+SUM(C593:C667))</f>
        <v>0.37273695420660274</v>
      </c>
      <c r="N592">
        <f t="shared" si="9"/>
        <v>0.23961661341853033</v>
      </c>
      <c r="O592" s="1" t="s">
        <v>487</v>
      </c>
      <c r="P592">
        <f>150*(C592-B592)/(SUM(B517:B591)+SUM(B593:B667)+SUM(C517:C591)+SUM(C593:C667))</f>
        <v>0.23961661341853036</v>
      </c>
    </row>
    <row r="593" spans="1:16" x14ac:dyDescent="0.25">
      <c r="A593" s="3" t="s">
        <v>486</v>
      </c>
      <c r="B593">
        <v>46</v>
      </c>
      <c r="C593">
        <v>46</v>
      </c>
      <c r="H593" s="1"/>
      <c r="J593" s="1"/>
      <c r="K593" s="1" t="s">
        <v>486</v>
      </c>
      <c r="L593">
        <f>150*(B593)/(SUM(B518:B592)+SUM(B594:B668)+SUM(C518:C592)+SUM(C594:C668))</f>
        <v>0.61579651941097724</v>
      </c>
      <c r="M593">
        <f>150*(C593)/(SUM(B518:B592)+SUM(B594:B668)+SUM(C518:C592)+SUM(C594:C668))</f>
        <v>0.61579651941097724</v>
      </c>
      <c r="N593">
        <f t="shared" si="9"/>
        <v>0</v>
      </c>
      <c r="O593" s="1" t="s">
        <v>486</v>
      </c>
      <c r="P593">
        <f>150*(C593-B593)/(SUM(B518:B592)+SUM(B594:B668)+SUM(C518:C592)+SUM(C594:C668))</f>
        <v>0</v>
      </c>
    </row>
    <row r="594" spans="1:16" x14ac:dyDescent="0.25">
      <c r="A594" s="1" t="s">
        <v>485</v>
      </c>
      <c r="B594">
        <v>28</v>
      </c>
      <c r="C594">
        <v>40</v>
      </c>
      <c r="H594" s="1"/>
      <c r="J594" s="1"/>
      <c r="K594" s="1" t="s">
        <v>485</v>
      </c>
      <c r="L594">
        <f>150*(B594)/(SUM(B519:B593)+SUM(B595:B669)+SUM(C519:C593)+SUM(C595:C669))</f>
        <v>0.37510047334107349</v>
      </c>
      <c r="M594">
        <f>150*(C594)/(SUM(B519:B593)+SUM(B595:B669)+SUM(C519:C593)+SUM(C595:C669))</f>
        <v>0.53585781905867647</v>
      </c>
      <c r="N594">
        <f t="shared" si="9"/>
        <v>0.16075734571760297</v>
      </c>
      <c r="O594" s="1" t="s">
        <v>485</v>
      </c>
      <c r="P594">
        <f>150*(C594-B594)/(SUM(B519:B593)+SUM(B595:B669)+SUM(C519:C593)+SUM(C595:C669))</f>
        <v>0.16075734571760292</v>
      </c>
    </row>
    <row r="595" spans="1:16" x14ac:dyDescent="0.25">
      <c r="A595" s="1" t="s">
        <v>484</v>
      </c>
      <c r="B595">
        <v>30</v>
      </c>
      <c r="C595">
        <v>31</v>
      </c>
      <c r="H595" s="1"/>
      <c r="J595" s="1"/>
      <c r="K595" s="1" t="s">
        <v>484</v>
      </c>
      <c r="L595">
        <f>150*(B595)/(SUM(B520:B594)+SUM(B596:B670)+SUM(C520:C594)+SUM(C596:C670))</f>
        <v>0.40871934604904631</v>
      </c>
      <c r="M595">
        <f>150*(C595)/(SUM(B520:B594)+SUM(B596:B670)+SUM(C520:C594)+SUM(C596:C670))</f>
        <v>0.42234332425068122</v>
      </c>
      <c r="N595">
        <f t="shared" si="9"/>
        <v>1.3623978201634912E-2</v>
      </c>
      <c r="O595" s="1" t="s">
        <v>484</v>
      </c>
      <c r="P595">
        <f>150*(C595-B595)/(SUM(B520:B594)+SUM(B596:B670)+SUM(C520:C594)+SUM(C596:C670))</f>
        <v>1.3623978201634877E-2</v>
      </c>
    </row>
    <row r="596" spans="1:16" x14ac:dyDescent="0.25">
      <c r="A596" t="s">
        <v>483</v>
      </c>
      <c r="B596">
        <v>16</v>
      </c>
      <c r="C596">
        <v>25</v>
      </c>
      <c r="K596" t="s">
        <v>483</v>
      </c>
      <c r="N596">
        <f t="shared" si="9"/>
        <v>0</v>
      </c>
      <c r="O596" t="s">
        <v>483</v>
      </c>
    </row>
    <row r="597" spans="1:16" x14ac:dyDescent="0.25">
      <c r="A597" t="s">
        <v>482</v>
      </c>
      <c r="B597">
        <v>7</v>
      </c>
      <c r="C597">
        <v>18</v>
      </c>
      <c r="K597" t="s">
        <v>482</v>
      </c>
      <c r="N597">
        <f t="shared" si="9"/>
        <v>0</v>
      </c>
      <c r="O597" t="s">
        <v>482</v>
      </c>
    </row>
    <row r="598" spans="1:16" x14ac:dyDescent="0.25">
      <c r="A598" t="s">
        <v>481</v>
      </c>
      <c r="B598">
        <v>22</v>
      </c>
      <c r="C598">
        <v>33</v>
      </c>
      <c r="K598" t="s">
        <v>481</v>
      </c>
      <c r="N598">
        <f t="shared" si="9"/>
        <v>0</v>
      </c>
      <c r="O598" t="s">
        <v>481</v>
      </c>
    </row>
    <row r="599" spans="1:16" x14ac:dyDescent="0.25">
      <c r="A599" t="s">
        <v>480</v>
      </c>
      <c r="B599">
        <v>33</v>
      </c>
      <c r="C599">
        <v>24</v>
      </c>
      <c r="K599" t="s">
        <v>480</v>
      </c>
      <c r="N599">
        <f t="shared" si="9"/>
        <v>0</v>
      </c>
      <c r="O599" t="s">
        <v>480</v>
      </c>
    </row>
    <row r="600" spans="1:16" x14ac:dyDescent="0.25">
      <c r="A600" s="1" t="s">
        <v>479</v>
      </c>
      <c r="B600">
        <v>45</v>
      </c>
      <c r="C600">
        <v>49</v>
      </c>
      <c r="H600" s="1"/>
      <c r="J600" s="1"/>
      <c r="K600" s="1" t="s">
        <v>479</v>
      </c>
      <c r="L600">
        <f>150*(B600)/(SUM(B525:B599)+SUM(B601:B675)+SUM(C525:C599)+SUM(C601:C675))</f>
        <v>0.64550062159319122</v>
      </c>
      <c r="M600">
        <f>150*(C600)/(SUM(B525:B599)+SUM(B601:B675)+SUM(C525:C599)+SUM(C601:C675))</f>
        <v>0.70287845462369702</v>
      </c>
      <c r="N600">
        <f t="shared" si="9"/>
        <v>5.7377833030505809E-2</v>
      </c>
      <c r="O600" s="1" t="s">
        <v>479</v>
      </c>
      <c r="P600">
        <f>150*(C600-B600)/(SUM(B525:B599)+SUM(B601:B675)+SUM(C525:C599)+SUM(C601:C675))</f>
        <v>5.7377833030505879E-2</v>
      </c>
    </row>
    <row r="601" spans="1:16" x14ac:dyDescent="0.25">
      <c r="A601" t="s">
        <v>478</v>
      </c>
      <c r="B601">
        <v>40</v>
      </c>
      <c r="C601">
        <v>55</v>
      </c>
      <c r="K601" t="s">
        <v>478</v>
      </c>
      <c r="N601">
        <f t="shared" si="9"/>
        <v>0</v>
      </c>
      <c r="O601" t="s">
        <v>478</v>
      </c>
    </row>
    <row r="602" spans="1:16" x14ac:dyDescent="0.25">
      <c r="A602" t="s">
        <v>477</v>
      </c>
      <c r="B602">
        <v>36</v>
      </c>
      <c r="C602">
        <v>64</v>
      </c>
      <c r="K602" t="s">
        <v>477</v>
      </c>
      <c r="N602">
        <f t="shared" si="9"/>
        <v>0</v>
      </c>
      <c r="O602" t="s">
        <v>477</v>
      </c>
    </row>
    <row r="603" spans="1:16" x14ac:dyDescent="0.25">
      <c r="A603" t="s">
        <v>476</v>
      </c>
      <c r="B603">
        <v>28</v>
      </c>
      <c r="C603">
        <v>29</v>
      </c>
      <c r="K603" t="s">
        <v>476</v>
      </c>
      <c r="N603">
        <f t="shared" si="9"/>
        <v>0</v>
      </c>
      <c r="O603" t="s">
        <v>476</v>
      </c>
    </row>
    <row r="604" spans="1:16" x14ac:dyDescent="0.25">
      <c r="A604" s="1" t="s">
        <v>475</v>
      </c>
      <c r="B604">
        <v>25</v>
      </c>
      <c r="C604">
        <v>50</v>
      </c>
      <c r="H604" s="1"/>
      <c r="J604" s="1"/>
      <c r="K604" s="1" t="s">
        <v>475</v>
      </c>
      <c r="L604">
        <f>150*(B604)/(SUM(B529:B603)+SUM(B605:B679)+SUM(C529:C603)+SUM(C605:C679))</f>
        <v>0.36120208052398384</v>
      </c>
      <c r="M604">
        <f>150*(C604)/(SUM(B529:B603)+SUM(B605:B679)+SUM(C529:C603)+SUM(C605:C679))</f>
        <v>0.72240416104796767</v>
      </c>
      <c r="N604">
        <f t="shared" si="9"/>
        <v>0.36120208052398384</v>
      </c>
      <c r="O604" s="1" t="s">
        <v>475</v>
      </c>
      <c r="P604">
        <f>150*(C604-B604)/(SUM(B529:B603)+SUM(B605:B679)+SUM(C529:C603)+SUM(C605:C679))</f>
        <v>0.36120208052398384</v>
      </c>
    </row>
    <row r="605" spans="1:16" x14ac:dyDescent="0.25">
      <c r="A605" s="1" t="s">
        <v>474</v>
      </c>
      <c r="B605">
        <v>42</v>
      </c>
      <c r="C605">
        <v>40</v>
      </c>
      <c r="H605" s="1"/>
      <c r="J605" s="1"/>
      <c r="K605" s="1" t="s">
        <v>474</v>
      </c>
      <c r="L605">
        <f>150*(B605)/(SUM(B530:B604)+SUM(B606:B680)+SUM(C530:C604)+SUM(C606:C680))</f>
        <v>0.61248298658370603</v>
      </c>
      <c r="M605">
        <f>150*(C605)/(SUM(B530:B604)+SUM(B606:B680)+SUM(C530:C604)+SUM(C606:C680))</f>
        <v>0.58331713007971997</v>
      </c>
      <c r="N605">
        <f t="shared" si="9"/>
        <v>-2.9165856503986065E-2</v>
      </c>
      <c r="O605" s="1" t="s">
        <v>474</v>
      </c>
      <c r="P605">
        <f>150*(C605-B605)/(SUM(B530:B604)+SUM(B606:B680)+SUM(C530:C604)+SUM(C606:C680))</f>
        <v>-2.9165856503985999E-2</v>
      </c>
    </row>
    <row r="606" spans="1:16" x14ac:dyDescent="0.25">
      <c r="A606" s="1" t="s">
        <v>473</v>
      </c>
      <c r="B606">
        <v>55</v>
      </c>
      <c r="C606">
        <v>52</v>
      </c>
      <c r="H606" s="1"/>
      <c r="J606" s="1"/>
      <c r="K606" s="1" t="s">
        <v>473</v>
      </c>
      <c r="L606">
        <f>150*(B606)/(SUM(B531:B605)+SUM(B607:B681)+SUM(C531:C605)+SUM(C607:C681))</f>
        <v>0.80850646805174442</v>
      </c>
      <c r="M606">
        <f>150*(C606)/(SUM(B531:B605)+SUM(B607:B681)+SUM(C531:C605)+SUM(C607:C681))</f>
        <v>0.76440611524892199</v>
      </c>
      <c r="N606">
        <f t="shared" si="9"/>
        <v>-4.4100352802822429E-2</v>
      </c>
      <c r="O606" s="1" t="s">
        <v>473</v>
      </c>
      <c r="P606">
        <f>150*(C606-B606)/(SUM(B531:B605)+SUM(B607:B681)+SUM(C531:C605)+SUM(C607:C681))</f>
        <v>-4.4100352802822422E-2</v>
      </c>
    </row>
    <row r="607" spans="1:16" x14ac:dyDescent="0.25">
      <c r="A607" s="1" t="s">
        <v>472</v>
      </c>
      <c r="B607">
        <v>42</v>
      </c>
      <c r="C607">
        <v>67</v>
      </c>
      <c r="H607" s="1"/>
      <c r="J607" s="1"/>
      <c r="K607" s="1" t="s">
        <v>472</v>
      </c>
      <c r="L607">
        <f>150*(B607)/(SUM(B532:B606)+SUM(B608:B682)+SUM(C532:C606)+SUM(C608:C682))</f>
        <v>0.61782877316857898</v>
      </c>
      <c r="M607">
        <f>150*(C607)/(SUM(B532:B606)+SUM(B608:B682)+SUM(C532:C606)+SUM(C608:C682))</f>
        <v>0.98558399529273311</v>
      </c>
      <c r="N607">
        <f t="shared" si="9"/>
        <v>0.36775522212415412</v>
      </c>
      <c r="O607" s="1" t="s">
        <v>472</v>
      </c>
      <c r="P607">
        <f>150*(C607-B607)/(SUM(B532:B606)+SUM(B608:B682)+SUM(C532:C606)+SUM(C608:C682))</f>
        <v>0.36775522212415418</v>
      </c>
    </row>
    <row r="608" spans="1:16" x14ac:dyDescent="0.25">
      <c r="A608" t="s">
        <v>471</v>
      </c>
      <c r="B608">
        <v>13</v>
      </c>
      <c r="C608">
        <v>16</v>
      </c>
      <c r="K608" t="s">
        <v>471</v>
      </c>
      <c r="N608">
        <f t="shared" si="9"/>
        <v>0</v>
      </c>
      <c r="O608" t="s">
        <v>471</v>
      </c>
    </row>
    <row r="609" spans="1:16" x14ac:dyDescent="0.25">
      <c r="A609" t="s">
        <v>470</v>
      </c>
      <c r="B609">
        <v>32</v>
      </c>
      <c r="C609">
        <v>23</v>
      </c>
      <c r="K609" t="s">
        <v>470</v>
      </c>
      <c r="N609">
        <f t="shared" si="9"/>
        <v>0</v>
      </c>
      <c r="O609" t="s">
        <v>470</v>
      </c>
    </row>
    <row r="610" spans="1:16" x14ac:dyDescent="0.25">
      <c r="A610" t="s">
        <v>469</v>
      </c>
      <c r="B610">
        <v>40</v>
      </c>
      <c r="C610">
        <v>39</v>
      </c>
      <c r="K610" t="s">
        <v>469</v>
      </c>
      <c r="N610">
        <f t="shared" si="9"/>
        <v>0</v>
      </c>
      <c r="O610" t="s">
        <v>469</v>
      </c>
    </row>
    <row r="611" spans="1:16" x14ac:dyDescent="0.25">
      <c r="A611" s="1" t="s">
        <v>468</v>
      </c>
      <c r="B611">
        <v>40</v>
      </c>
      <c r="C611">
        <v>53</v>
      </c>
      <c r="H611" s="1"/>
      <c r="J611" s="1"/>
      <c r="K611" s="1" t="s">
        <v>468</v>
      </c>
      <c r="L611">
        <f>150*(B611)/(SUM(B536:B610)+SUM(B612:B686)+SUM(C536:C610)+SUM(C612:C686))</f>
        <v>0.59665871121718372</v>
      </c>
      <c r="M611">
        <f>150*(C611)/(SUM(B536:B610)+SUM(B612:B686)+SUM(C536:C610)+SUM(C612:C686))</f>
        <v>0.79057279236276845</v>
      </c>
      <c r="N611">
        <f t="shared" si="9"/>
        <v>0.19391408114558473</v>
      </c>
      <c r="O611" s="1" t="s">
        <v>468</v>
      </c>
      <c r="P611">
        <f>150*(C611-B611)/(SUM(B536:B610)+SUM(B612:B686)+SUM(C536:C610)+SUM(C612:C686))</f>
        <v>0.19391408114558473</v>
      </c>
    </row>
    <row r="612" spans="1:16" x14ac:dyDescent="0.25">
      <c r="A612" s="1" t="s">
        <v>467</v>
      </c>
      <c r="B612">
        <v>42</v>
      </c>
      <c r="C612">
        <v>36</v>
      </c>
      <c r="H612" s="1"/>
      <c r="J612" s="1"/>
      <c r="K612" s="1" t="s">
        <v>467</v>
      </c>
      <c r="L612">
        <f>150*(B612)/(SUM(B537:B611)+SUM(B613:B687)+SUM(C537:C611)+SUM(C613:C687))</f>
        <v>0.63138905592303063</v>
      </c>
      <c r="M612">
        <f>150*(C612)/(SUM(B537:B611)+SUM(B613:B687)+SUM(C537:C611)+SUM(C613:C687))</f>
        <v>0.54119061936259771</v>
      </c>
      <c r="N612">
        <f t="shared" si="9"/>
        <v>-9.0198436560432915E-2</v>
      </c>
      <c r="O612" s="1" t="s">
        <v>467</v>
      </c>
      <c r="P612">
        <f>150*(C612-B612)/(SUM(B537:B611)+SUM(B613:B687)+SUM(C537:C611)+SUM(C613:C687))</f>
        <v>-9.0198436560432957E-2</v>
      </c>
    </row>
    <row r="613" spans="1:16" x14ac:dyDescent="0.25">
      <c r="A613" t="s">
        <v>466</v>
      </c>
      <c r="B613">
        <v>15</v>
      </c>
      <c r="C613">
        <v>15</v>
      </c>
      <c r="K613" t="s">
        <v>466</v>
      </c>
      <c r="N613">
        <f t="shared" si="9"/>
        <v>0</v>
      </c>
      <c r="O613" t="s">
        <v>466</v>
      </c>
    </row>
    <row r="614" spans="1:16" x14ac:dyDescent="0.25">
      <c r="A614" s="1" t="s">
        <v>465</v>
      </c>
      <c r="B614">
        <v>27</v>
      </c>
      <c r="C614">
        <v>44</v>
      </c>
      <c r="H614" s="1"/>
      <c r="J614" s="1"/>
      <c r="K614" s="1" t="s">
        <v>465</v>
      </c>
      <c r="L614">
        <f>150*(B614)/(SUM(B539:B613)+SUM(B615:B689)+SUM(C539:C613)+SUM(C615:C689))</f>
        <v>0.41200406917599186</v>
      </c>
      <c r="M614">
        <f>150*(C614)/(SUM(B539:B613)+SUM(B615:B689)+SUM(C539:C613)+SUM(C615:C689))</f>
        <v>0.67141403865717197</v>
      </c>
      <c r="N614">
        <f t="shared" si="9"/>
        <v>0.25940996948118011</v>
      </c>
      <c r="O614" s="1" t="s">
        <v>465</v>
      </c>
      <c r="P614">
        <f>150*(C614-B614)/(SUM(B539:B613)+SUM(B615:B689)+SUM(C539:C613)+SUM(C615:C689))</f>
        <v>0.25940996948118006</v>
      </c>
    </row>
    <row r="615" spans="1:16" x14ac:dyDescent="0.25">
      <c r="A615" t="s">
        <v>464</v>
      </c>
      <c r="B615">
        <v>18</v>
      </c>
      <c r="C615">
        <v>24</v>
      </c>
      <c r="K615" t="s">
        <v>464</v>
      </c>
      <c r="N615">
        <f t="shared" si="9"/>
        <v>0</v>
      </c>
      <c r="O615" t="s">
        <v>464</v>
      </c>
    </row>
    <row r="616" spans="1:16" x14ac:dyDescent="0.25">
      <c r="A616" s="1" t="s">
        <v>463</v>
      </c>
      <c r="B616">
        <v>30</v>
      </c>
      <c r="C616">
        <v>31</v>
      </c>
      <c r="H616" s="1"/>
      <c r="J616" s="1"/>
      <c r="K616" s="1" t="s">
        <v>463</v>
      </c>
      <c r="L616">
        <f>150*(B616)/(SUM(B541:B615)+SUM(B617:B691)+SUM(C541:C615)+SUM(C617:C691))</f>
        <v>0.47872340425531917</v>
      </c>
      <c r="M616">
        <f>150*(C616)/(SUM(B541:B615)+SUM(B617:B691)+SUM(C541:C615)+SUM(C617:C691))</f>
        <v>0.49468085106382981</v>
      </c>
      <c r="N616">
        <f t="shared" si="9"/>
        <v>1.5957446808510634E-2</v>
      </c>
      <c r="O616" s="1" t="s">
        <v>463</v>
      </c>
      <c r="P616">
        <f>150*(C616-B616)/(SUM(B541:B615)+SUM(B617:B691)+SUM(C541:C615)+SUM(C617:C691))</f>
        <v>1.5957446808510637E-2</v>
      </c>
    </row>
    <row r="617" spans="1:16" x14ac:dyDescent="0.25">
      <c r="A617" t="s">
        <v>462</v>
      </c>
      <c r="B617">
        <v>25</v>
      </c>
      <c r="C617">
        <v>22</v>
      </c>
      <c r="K617" t="s">
        <v>462</v>
      </c>
      <c r="N617">
        <f t="shared" si="9"/>
        <v>0</v>
      </c>
      <c r="O617" t="s">
        <v>462</v>
      </c>
    </row>
    <row r="618" spans="1:16" x14ac:dyDescent="0.25">
      <c r="A618" t="s">
        <v>461</v>
      </c>
      <c r="B618">
        <v>15</v>
      </c>
      <c r="C618">
        <v>34</v>
      </c>
      <c r="K618" t="s">
        <v>461</v>
      </c>
      <c r="N618">
        <f t="shared" si="9"/>
        <v>0</v>
      </c>
      <c r="O618" t="s">
        <v>461</v>
      </c>
    </row>
    <row r="619" spans="1:16" x14ac:dyDescent="0.25">
      <c r="A619" t="s">
        <v>460</v>
      </c>
      <c r="B619">
        <v>19</v>
      </c>
      <c r="C619">
        <v>27</v>
      </c>
      <c r="K619" t="s">
        <v>460</v>
      </c>
      <c r="N619">
        <f t="shared" si="9"/>
        <v>0</v>
      </c>
      <c r="O619" t="s">
        <v>460</v>
      </c>
    </row>
    <row r="620" spans="1:16" x14ac:dyDescent="0.25">
      <c r="A620" t="s">
        <v>459</v>
      </c>
      <c r="B620">
        <v>23</v>
      </c>
      <c r="C620">
        <v>30</v>
      </c>
      <c r="K620" t="s">
        <v>459</v>
      </c>
      <c r="N620">
        <f t="shared" si="9"/>
        <v>0</v>
      </c>
      <c r="O620" t="s">
        <v>459</v>
      </c>
    </row>
    <row r="621" spans="1:16" x14ac:dyDescent="0.25">
      <c r="A621" t="s">
        <v>458</v>
      </c>
      <c r="B621">
        <v>13</v>
      </c>
      <c r="C621">
        <v>24</v>
      </c>
      <c r="K621" t="s">
        <v>458</v>
      </c>
      <c r="N621">
        <f t="shared" si="9"/>
        <v>0</v>
      </c>
      <c r="O621" t="s">
        <v>458</v>
      </c>
    </row>
    <row r="622" spans="1:16" x14ac:dyDescent="0.25">
      <c r="A622" s="1" t="s">
        <v>457</v>
      </c>
      <c r="B622">
        <v>25</v>
      </c>
      <c r="C622">
        <v>52</v>
      </c>
      <c r="H622" s="1"/>
      <c r="J622" s="1"/>
      <c r="K622" s="1" t="s">
        <v>457</v>
      </c>
      <c r="L622">
        <f>150*(B622)/(SUM(B547:B621)+SUM(B623:B697)+SUM(C547:C621)+SUM(C623:C697))</f>
        <v>0.42012099484651577</v>
      </c>
      <c r="M622">
        <f>150*(C622)/(SUM(B547:B621)+SUM(B623:B697)+SUM(C547:C621)+SUM(C623:C697))</f>
        <v>0.87385166928075286</v>
      </c>
      <c r="N622">
        <f t="shared" si="9"/>
        <v>0.45373067443423709</v>
      </c>
      <c r="O622" s="1" t="s">
        <v>457</v>
      </c>
      <c r="P622">
        <f>150*(C622-B622)/(SUM(B547:B621)+SUM(B623:B697)+SUM(C547:C621)+SUM(C623:C697))</f>
        <v>0.45373067443423704</v>
      </c>
    </row>
    <row r="623" spans="1:16" x14ac:dyDescent="0.25">
      <c r="A623" t="s">
        <v>456</v>
      </c>
      <c r="B623">
        <v>35</v>
      </c>
      <c r="C623">
        <v>24</v>
      </c>
      <c r="K623" t="s">
        <v>456</v>
      </c>
      <c r="N623">
        <f t="shared" si="9"/>
        <v>0</v>
      </c>
      <c r="O623" t="s">
        <v>456</v>
      </c>
    </row>
    <row r="624" spans="1:16" x14ac:dyDescent="0.25">
      <c r="A624" t="s">
        <v>455</v>
      </c>
      <c r="B624">
        <v>16</v>
      </c>
      <c r="C624">
        <v>20</v>
      </c>
      <c r="K624" t="s">
        <v>455</v>
      </c>
      <c r="N624">
        <f t="shared" si="9"/>
        <v>0</v>
      </c>
      <c r="O624" t="s">
        <v>455</v>
      </c>
    </row>
    <row r="625" spans="1:16" x14ac:dyDescent="0.25">
      <c r="A625" s="1" t="s">
        <v>454</v>
      </c>
      <c r="B625">
        <v>18</v>
      </c>
      <c r="C625">
        <v>28</v>
      </c>
      <c r="H625" s="1"/>
      <c r="J625" s="1"/>
      <c r="K625" s="1" t="s">
        <v>454</v>
      </c>
      <c r="L625">
        <f>150*(B625)/(SUM(B550:B624)+SUM(B626:B700)+SUM(C550:C624)+SUM(C626:C700))</f>
        <v>0.31023784901758017</v>
      </c>
      <c r="M625">
        <f>150*(C625)/(SUM(B550:B624)+SUM(B626:B700)+SUM(C550:C624)+SUM(C626:C700))</f>
        <v>0.48259220958290244</v>
      </c>
      <c r="N625">
        <f t="shared" si="9"/>
        <v>0.17235436056532227</v>
      </c>
      <c r="O625" s="1" t="s">
        <v>454</v>
      </c>
      <c r="P625">
        <f>150*(C625-B625)/(SUM(B550:B624)+SUM(B626:B700)+SUM(C550:C624)+SUM(C626:C700))</f>
        <v>0.1723543605653223</v>
      </c>
    </row>
    <row r="626" spans="1:16" x14ac:dyDescent="0.25">
      <c r="A626" t="s">
        <v>453</v>
      </c>
      <c r="B626">
        <v>34</v>
      </c>
      <c r="C626">
        <v>24</v>
      </c>
      <c r="K626" t="s">
        <v>453</v>
      </c>
      <c r="N626">
        <f t="shared" si="9"/>
        <v>0</v>
      </c>
      <c r="O626" t="s">
        <v>453</v>
      </c>
    </row>
    <row r="627" spans="1:16" x14ac:dyDescent="0.25">
      <c r="A627" t="s">
        <v>452</v>
      </c>
      <c r="B627">
        <v>17</v>
      </c>
      <c r="C627">
        <v>21</v>
      </c>
      <c r="K627" t="s">
        <v>452</v>
      </c>
      <c r="N627">
        <f t="shared" si="9"/>
        <v>0</v>
      </c>
      <c r="O627" t="s">
        <v>452</v>
      </c>
    </row>
    <row r="628" spans="1:16" x14ac:dyDescent="0.25">
      <c r="A628" s="1" t="s">
        <v>451</v>
      </c>
      <c r="B628">
        <v>13</v>
      </c>
      <c r="C628">
        <v>25</v>
      </c>
      <c r="H628" s="1"/>
      <c r="J628" s="1"/>
      <c r="K628" s="1" t="s">
        <v>451</v>
      </c>
      <c r="L628">
        <f>150*(B628)/(SUM(B553:B627)+SUM(B629:B703)+SUM(C553:C627)+SUM(C629:C703))</f>
        <v>0.21741554242390457</v>
      </c>
      <c r="M628">
        <f>150*(C628)/(SUM(B553:B627)+SUM(B629:B703)+SUM(C553:C627)+SUM(C629:C703))</f>
        <v>0.41810681235366259</v>
      </c>
      <c r="N628">
        <f t="shared" si="9"/>
        <v>0.20069126992975803</v>
      </c>
      <c r="O628" s="1" t="s">
        <v>451</v>
      </c>
      <c r="P628">
        <f>150*(C628-B628)/(SUM(B553:B627)+SUM(B629:B703)+SUM(C553:C627)+SUM(C629:C703))</f>
        <v>0.20069126992975805</v>
      </c>
    </row>
    <row r="629" spans="1:16" x14ac:dyDescent="0.25">
      <c r="A629" t="s">
        <v>450</v>
      </c>
      <c r="B629">
        <v>13</v>
      </c>
      <c r="C629">
        <v>22</v>
      </c>
      <c r="K629" t="s">
        <v>450</v>
      </c>
      <c r="N629">
        <f t="shared" si="9"/>
        <v>0</v>
      </c>
      <c r="O629" t="s">
        <v>450</v>
      </c>
    </row>
    <row r="630" spans="1:16" x14ac:dyDescent="0.25">
      <c r="A630" s="1" t="s">
        <v>449</v>
      </c>
      <c r="B630">
        <v>27</v>
      </c>
      <c r="C630">
        <v>21</v>
      </c>
      <c r="H630" s="1"/>
      <c r="J630" s="1"/>
      <c r="K630" s="1" t="s">
        <v>449</v>
      </c>
      <c r="L630">
        <f>150*(B630)/(SUM(B555:B629)+SUM(B631:B705)+SUM(C555:C629)+SUM(C631:C705))</f>
        <v>0.4550561797752809</v>
      </c>
      <c r="M630">
        <f>150*(C630)/(SUM(B555:B629)+SUM(B631:B705)+SUM(C555:C629)+SUM(C631:C705))</f>
        <v>0.3539325842696629</v>
      </c>
      <c r="N630">
        <f t="shared" si="9"/>
        <v>-0.101123595505618</v>
      </c>
      <c r="O630" s="1" t="s">
        <v>449</v>
      </c>
      <c r="P630">
        <f>150*(C630-B630)/(SUM(B555:B629)+SUM(B631:B705)+SUM(C555:C629)+SUM(C631:C705))</f>
        <v>-0.10112359550561797</v>
      </c>
    </row>
    <row r="631" spans="1:16" x14ac:dyDescent="0.25">
      <c r="A631" t="s">
        <v>448</v>
      </c>
      <c r="B631">
        <v>16</v>
      </c>
      <c r="C631">
        <v>20</v>
      </c>
      <c r="K631" t="s">
        <v>448</v>
      </c>
      <c r="N631">
        <f t="shared" si="9"/>
        <v>0</v>
      </c>
      <c r="O631" t="s">
        <v>448</v>
      </c>
    </row>
    <row r="632" spans="1:16" x14ac:dyDescent="0.25">
      <c r="A632" t="s">
        <v>447</v>
      </c>
      <c r="B632">
        <v>13</v>
      </c>
      <c r="C632">
        <v>13</v>
      </c>
      <c r="K632" t="s">
        <v>447</v>
      </c>
      <c r="N632">
        <f t="shared" si="9"/>
        <v>0</v>
      </c>
      <c r="O632" t="s">
        <v>447</v>
      </c>
    </row>
    <row r="633" spans="1:16" x14ac:dyDescent="0.25">
      <c r="A633" s="1" t="s">
        <v>446</v>
      </c>
      <c r="B633">
        <v>14</v>
      </c>
      <c r="C633">
        <v>28</v>
      </c>
      <c r="H633" s="1"/>
      <c r="J633" s="1"/>
      <c r="K633" s="1" t="s">
        <v>446</v>
      </c>
      <c r="L633">
        <f>150*(B633)/(SUM(B558:B632)+SUM(B634:B708)+SUM(C558:C632)+SUM(C634:C708))</f>
        <v>0.2402745995423341</v>
      </c>
      <c r="M633">
        <f>150*(C633)/(SUM(B558:B632)+SUM(B634:B708)+SUM(C558:C632)+SUM(C634:C708))</f>
        <v>0.4805491990846682</v>
      </c>
      <c r="N633">
        <f t="shared" si="9"/>
        <v>0.2402745995423341</v>
      </c>
      <c r="O633" s="1" t="s">
        <v>446</v>
      </c>
      <c r="P633">
        <f>150*(C633-B633)/(SUM(B558:B632)+SUM(B634:B708)+SUM(C558:C632)+SUM(C634:C708))</f>
        <v>0.2402745995423341</v>
      </c>
    </row>
    <row r="634" spans="1:16" x14ac:dyDescent="0.25">
      <c r="A634" t="s">
        <v>445</v>
      </c>
      <c r="B634">
        <v>22</v>
      </c>
      <c r="C634">
        <v>29</v>
      </c>
      <c r="K634" t="s">
        <v>445</v>
      </c>
      <c r="N634">
        <f t="shared" si="9"/>
        <v>0</v>
      </c>
      <c r="O634" t="s">
        <v>445</v>
      </c>
    </row>
    <row r="635" spans="1:16" x14ac:dyDescent="0.25">
      <c r="A635" t="s">
        <v>444</v>
      </c>
      <c r="B635">
        <v>9</v>
      </c>
      <c r="C635">
        <v>12</v>
      </c>
      <c r="K635" t="s">
        <v>444</v>
      </c>
      <c r="N635">
        <f t="shared" si="9"/>
        <v>0</v>
      </c>
      <c r="O635" t="s">
        <v>444</v>
      </c>
    </row>
    <row r="636" spans="1:16" x14ac:dyDescent="0.25">
      <c r="A636" s="1" t="s">
        <v>443</v>
      </c>
      <c r="B636">
        <v>18</v>
      </c>
      <c r="C636">
        <v>14</v>
      </c>
      <c r="H636" s="1"/>
      <c r="J636" s="1"/>
      <c r="K636" s="1" t="s">
        <v>443</v>
      </c>
      <c r="L636">
        <f>150*(B636)/(SUM(B561:B635)+SUM(B637:B711)+SUM(C561:C635)+SUM(C637:C711))</f>
        <v>0.31472199557057934</v>
      </c>
      <c r="M636">
        <f>150*(C636)/(SUM(B561:B635)+SUM(B637:B711)+SUM(C561:C635)+SUM(C637:C711))</f>
        <v>0.24478377433267282</v>
      </c>
      <c r="N636">
        <f t="shared" si="9"/>
        <v>-6.9938221237906523E-2</v>
      </c>
      <c r="O636" s="1" t="s">
        <v>443</v>
      </c>
      <c r="P636">
        <f>150*(C636-B636)/(SUM(B561:B635)+SUM(B637:B711)+SUM(C561:C635)+SUM(C637:C711))</f>
        <v>-6.9938221237906523E-2</v>
      </c>
    </row>
    <row r="637" spans="1:16" x14ac:dyDescent="0.25">
      <c r="A637" t="s">
        <v>442</v>
      </c>
      <c r="B637">
        <v>7</v>
      </c>
      <c r="C637">
        <v>8</v>
      </c>
      <c r="K637" t="s">
        <v>442</v>
      </c>
      <c r="N637">
        <f t="shared" si="9"/>
        <v>0</v>
      </c>
      <c r="O637" t="s">
        <v>442</v>
      </c>
    </row>
    <row r="638" spans="1:16" x14ac:dyDescent="0.25">
      <c r="A638" s="1" t="s">
        <v>441</v>
      </c>
      <c r="B638">
        <v>14</v>
      </c>
      <c r="C638">
        <v>28</v>
      </c>
      <c r="H638" s="1"/>
      <c r="J638" s="1"/>
      <c r="K638" s="1" t="s">
        <v>441</v>
      </c>
      <c r="L638">
        <f>150*(B638)/(SUM(B563:B637)+SUM(B639:B713)+SUM(C563:C637)+SUM(C639:C713))</f>
        <v>0.24481231056190253</v>
      </c>
      <c r="M638">
        <f>150*(C638)/(SUM(B563:B637)+SUM(B639:B713)+SUM(C563:C637)+SUM(C639:C713))</f>
        <v>0.48962462112380506</v>
      </c>
      <c r="N638">
        <f t="shared" si="9"/>
        <v>0.24481231056190253</v>
      </c>
      <c r="O638" s="1" t="s">
        <v>441</v>
      </c>
      <c r="P638">
        <f>150*(C638-B638)/(SUM(B563:B637)+SUM(B639:B713)+SUM(C563:C637)+SUM(C639:C713))</f>
        <v>0.24481231056190253</v>
      </c>
    </row>
    <row r="639" spans="1:16" x14ac:dyDescent="0.25">
      <c r="A639" t="s">
        <v>440</v>
      </c>
      <c r="B639">
        <v>8</v>
      </c>
      <c r="C639">
        <v>6</v>
      </c>
      <c r="K639" t="s">
        <v>440</v>
      </c>
      <c r="N639">
        <f t="shared" si="9"/>
        <v>0</v>
      </c>
      <c r="O639" t="s">
        <v>440</v>
      </c>
    </row>
    <row r="640" spans="1:16" x14ac:dyDescent="0.25">
      <c r="A640" s="1" t="s">
        <v>439</v>
      </c>
      <c r="B640">
        <v>11</v>
      </c>
      <c r="C640">
        <v>21</v>
      </c>
      <c r="H640" s="1"/>
      <c r="J640" s="1"/>
      <c r="K640" s="1" t="s">
        <v>439</v>
      </c>
      <c r="L640">
        <f>150*(B640)/(SUM(B565:B639)+SUM(B641:B715)+SUM(C565:C639)+SUM(C641:C715))</f>
        <v>0.1923973880597015</v>
      </c>
      <c r="M640">
        <f>150*(C640)/(SUM(B565:B639)+SUM(B641:B715)+SUM(C565:C639)+SUM(C641:C715))</f>
        <v>0.36730410447761191</v>
      </c>
      <c r="N640">
        <f t="shared" si="9"/>
        <v>0.17490671641791042</v>
      </c>
      <c r="O640" s="1" t="s">
        <v>439</v>
      </c>
      <c r="P640">
        <f>150*(C640-B640)/(SUM(B565:B639)+SUM(B641:B715)+SUM(C565:C639)+SUM(C641:C715))</f>
        <v>0.17490671641791045</v>
      </c>
    </row>
    <row r="641" spans="1:16" x14ac:dyDescent="0.25">
      <c r="A641" s="1" t="s">
        <v>438</v>
      </c>
      <c r="B641">
        <v>21</v>
      </c>
      <c r="C641">
        <v>56</v>
      </c>
      <c r="H641" s="1"/>
      <c r="J641" s="1"/>
      <c r="K641" s="1" t="s">
        <v>438</v>
      </c>
      <c r="L641">
        <f>150*(B641)/(SUM(B566:B640)+SUM(B642:B716)+SUM(C566:C640)+SUM(C642:C716))</f>
        <v>0.3686797752808989</v>
      </c>
      <c r="M641">
        <f>150*(C641)/(SUM(B566:B640)+SUM(B642:B716)+SUM(C566:C640)+SUM(C642:C716))</f>
        <v>0.9831460674157303</v>
      </c>
      <c r="N641">
        <f t="shared" si="9"/>
        <v>0.61446629213483139</v>
      </c>
      <c r="O641" s="1" t="s">
        <v>438</v>
      </c>
      <c r="P641">
        <f>150*(C641-B641)/(SUM(B566:B640)+SUM(B642:B716)+SUM(C566:C640)+SUM(C642:C716))</f>
        <v>0.6144662921348315</v>
      </c>
    </row>
    <row r="642" spans="1:16" x14ac:dyDescent="0.25">
      <c r="A642" s="1" t="s">
        <v>437</v>
      </c>
      <c r="B642">
        <v>31</v>
      </c>
      <c r="C642">
        <v>69</v>
      </c>
      <c r="H642" s="1"/>
      <c r="J642" s="1"/>
      <c r="K642" s="1" t="s">
        <v>437</v>
      </c>
      <c r="L642">
        <f>150*(B642)/(SUM(B567:B641)+SUM(B643:B717)+SUM(C567:C641)+SUM(C643:C717))</f>
        <v>0.46467472769061657</v>
      </c>
      <c r="M642">
        <f>150*(C642)/(SUM(B567:B641)+SUM(B643:B717)+SUM(C567:C641)+SUM(C643:C717))</f>
        <v>1.0342760067952432</v>
      </c>
      <c r="N642">
        <f t="shared" si="9"/>
        <v>0.56960127910462666</v>
      </c>
      <c r="O642" s="1" t="s">
        <v>437</v>
      </c>
      <c r="P642">
        <f>150*(C642-B642)/(SUM(B567:B641)+SUM(B643:B717)+SUM(C567:C641)+SUM(C643:C717))</f>
        <v>0.56960127910462677</v>
      </c>
    </row>
    <row r="643" spans="1:16" x14ac:dyDescent="0.25">
      <c r="A643" t="s">
        <v>436</v>
      </c>
      <c r="B643">
        <v>33</v>
      </c>
      <c r="C643">
        <v>41</v>
      </c>
      <c r="K643" t="s">
        <v>436</v>
      </c>
      <c r="N643">
        <f t="shared" si="9"/>
        <v>0</v>
      </c>
      <c r="O643" t="s">
        <v>436</v>
      </c>
    </row>
    <row r="644" spans="1:16" x14ac:dyDescent="0.25">
      <c r="A644" s="3" t="s">
        <v>435</v>
      </c>
      <c r="B644">
        <v>46</v>
      </c>
      <c r="C644">
        <v>60</v>
      </c>
      <c r="H644" s="1"/>
      <c r="J644" s="1"/>
      <c r="K644" s="1" t="s">
        <v>435</v>
      </c>
      <c r="L644">
        <f>150*(B644)/(SUM(B569:B643)+SUM(B645:B719)+SUM(C569:C643)+SUM(C645:C719))</f>
        <v>0.6872509960159362</v>
      </c>
      <c r="M644">
        <f>150*(C644)/(SUM(B569:B643)+SUM(B645:B719)+SUM(C569:C643)+SUM(C645:C719))</f>
        <v>0.89641434262948205</v>
      </c>
      <c r="N644">
        <f t="shared" si="9"/>
        <v>0.20916334661354585</v>
      </c>
      <c r="O644" s="1" t="s">
        <v>435</v>
      </c>
      <c r="P644">
        <f>150*(C644-B644)/(SUM(B569:B643)+SUM(B645:B719)+SUM(C569:C643)+SUM(C645:C719))</f>
        <v>0.20916334661354583</v>
      </c>
    </row>
    <row r="645" spans="1:16" x14ac:dyDescent="0.25">
      <c r="A645" s="1" t="s">
        <v>434</v>
      </c>
      <c r="B645">
        <v>39</v>
      </c>
      <c r="C645">
        <v>60</v>
      </c>
      <c r="H645" s="1"/>
      <c r="J645" s="1"/>
      <c r="K645" s="1" t="s">
        <v>434</v>
      </c>
      <c r="L645">
        <f>150*(B645)/(SUM(B570:B644)+SUM(B646:B720)+SUM(C570:C644)+SUM(C646:C720))</f>
        <v>0.59126743480897515</v>
      </c>
      <c r="M645">
        <f>150*(C645)/(SUM(B570:B644)+SUM(B646:B720)+SUM(C570:C644)+SUM(C646:C720))</f>
        <v>0.90964220739842327</v>
      </c>
      <c r="N645">
        <f t="shared" si="9"/>
        <v>0.31837477258944813</v>
      </c>
      <c r="O645" s="1" t="s">
        <v>434</v>
      </c>
      <c r="P645">
        <f>150*(C645-B645)/(SUM(B570:B644)+SUM(B646:B720)+SUM(C570:C644)+SUM(C646:C720))</f>
        <v>0.31837477258944813</v>
      </c>
    </row>
    <row r="646" spans="1:16" x14ac:dyDescent="0.25">
      <c r="A646" s="1" t="s">
        <v>433</v>
      </c>
      <c r="B646">
        <v>28</v>
      </c>
      <c r="C646">
        <v>63</v>
      </c>
      <c r="H646" s="1"/>
      <c r="J646" s="1"/>
      <c r="K646" s="1" t="s">
        <v>433</v>
      </c>
      <c r="L646">
        <f>150*(B646)/(SUM(B571:B645)+SUM(B647:B721)+SUM(C571:C645)+SUM(C647:C721))</f>
        <v>0.42883397998774758</v>
      </c>
      <c r="M646">
        <f>150*(C646)/(SUM(B571:B645)+SUM(B647:B721)+SUM(C571:C645)+SUM(C647:C721))</f>
        <v>0.96487645497243213</v>
      </c>
      <c r="N646">
        <f t="shared" si="9"/>
        <v>0.5360424749846846</v>
      </c>
      <c r="O646" s="1" t="s">
        <v>433</v>
      </c>
      <c r="P646">
        <f>150*(C646-B646)/(SUM(B571:B645)+SUM(B647:B721)+SUM(C571:C645)+SUM(C647:C721))</f>
        <v>0.53604247498468449</v>
      </c>
    </row>
    <row r="647" spans="1:16" x14ac:dyDescent="0.25">
      <c r="A647" s="1" t="s">
        <v>432</v>
      </c>
      <c r="B647">
        <v>26</v>
      </c>
      <c r="C647">
        <v>37</v>
      </c>
      <c r="H647" s="1"/>
      <c r="J647" s="1"/>
      <c r="K647" s="1" t="s">
        <v>432</v>
      </c>
      <c r="L647">
        <f>150*(B647)/(SUM(B572:B646)+SUM(B648:B722)+SUM(C572:C646)+SUM(C648:C722))</f>
        <v>0.39553752535496955</v>
      </c>
      <c r="M647">
        <f>150*(C647)/(SUM(B572:B646)+SUM(B648:B722)+SUM(C572:C646)+SUM(C648:C722))</f>
        <v>0.56288032454361059</v>
      </c>
      <c r="N647">
        <f t="shared" ref="N647:N710" si="10">M647-L647</f>
        <v>0.16734279918864103</v>
      </c>
      <c r="O647" s="1" t="s">
        <v>432</v>
      </c>
      <c r="P647">
        <f>150*(C647-B647)/(SUM(B572:B646)+SUM(B648:B722)+SUM(C572:C646)+SUM(C648:C722))</f>
        <v>0.16734279918864098</v>
      </c>
    </row>
    <row r="648" spans="1:16" x14ac:dyDescent="0.25">
      <c r="A648" s="1" t="s">
        <v>431</v>
      </c>
      <c r="B648">
        <v>39</v>
      </c>
      <c r="C648">
        <v>38</v>
      </c>
      <c r="H648" s="1"/>
      <c r="J648" s="1"/>
      <c r="K648" s="1" t="s">
        <v>431</v>
      </c>
      <c r="L648">
        <f>150*(B648)/(SUM(B573:B647)+SUM(B649:B723)+SUM(C573:C647)+SUM(C649:C723))</f>
        <v>0.60073937153419599</v>
      </c>
      <c r="M648">
        <f>150*(C648)/(SUM(B573:B647)+SUM(B649:B723)+SUM(C573:C647)+SUM(C649:C723))</f>
        <v>0.58533579790511403</v>
      </c>
      <c r="N648">
        <f t="shared" si="10"/>
        <v>-1.5403573629081957E-2</v>
      </c>
      <c r="O648" s="1" t="s">
        <v>431</v>
      </c>
      <c r="P648">
        <f>150*(C648-B648)/(SUM(B573:B647)+SUM(B649:B723)+SUM(C573:C647)+SUM(C649:C723))</f>
        <v>-1.5403573629081947E-2</v>
      </c>
    </row>
    <row r="649" spans="1:16" x14ac:dyDescent="0.25">
      <c r="A649" t="s">
        <v>430</v>
      </c>
      <c r="B649">
        <v>26</v>
      </c>
      <c r="C649">
        <v>18</v>
      </c>
      <c r="K649" t="s">
        <v>430</v>
      </c>
      <c r="N649">
        <f t="shared" si="10"/>
        <v>0</v>
      </c>
      <c r="O649" t="s">
        <v>430</v>
      </c>
    </row>
    <row r="650" spans="1:16" x14ac:dyDescent="0.25">
      <c r="A650" t="s">
        <v>429</v>
      </c>
      <c r="B650">
        <v>21</v>
      </c>
      <c r="C650">
        <v>12</v>
      </c>
      <c r="K650" t="s">
        <v>429</v>
      </c>
      <c r="N650">
        <f t="shared" si="10"/>
        <v>0</v>
      </c>
      <c r="O650" t="s">
        <v>429</v>
      </c>
    </row>
    <row r="651" spans="1:16" x14ac:dyDescent="0.25">
      <c r="A651" t="s">
        <v>428</v>
      </c>
      <c r="B651">
        <v>25</v>
      </c>
      <c r="C651">
        <v>30</v>
      </c>
      <c r="K651" t="s">
        <v>428</v>
      </c>
      <c r="N651">
        <f t="shared" si="10"/>
        <v>0</v>
      </c>
      <c r="O651" t="s">
        <v>428</v>
      </c>
    </row>
    <row r="652" spans="1:16" x14ac:dyDescent="0.25">
      <c r="A652" t="s">
        <v>427</v>
      </c>
      <c r="B652">
        <v>27</v>
      </c>
      <c r="C652">
        <v>21</v>
      </c>
      <c r="K652" t="s">
        <v>427</v>
      </c>
      <c r="N652">
        <f t="shared" si="10"/>
        <v>0</v>
      </c>
      <c r="O652" t="s">
        <v>427</v>
      </c>
    </row>
    <row r="653" spans="1:16" x14ac:dyDescent="0.25">
      <c r="A653" s="1" t="s">
        <v>426</v>
      </c>
      <c r="B653">
        <v>23</v>
      </c>
      <c r="C653">
        <v>19</v>
      </c>
      <c r="H653" s="1"/>
      <c r="J653" s="1"/>
      <c r="K653" s="1" t="s">
        <v>426</v>
      </c>
      <c r="L653">
        <f>150*(B653)/(SUM(B578:B652)+SUM(B654:B728)+SUM(C578:C652)+SUM(C654:C728))</f>
        <v>0.36331086773378263</v>
      </c>
      <c r="M653">
        <f>150*(C653)/(SUM(B578:B652)+SUM(B654:B728)+SUM(C578:C652)+SUM(C654:C728))</f>
        <v>0.30012636899747264</v>
      </c>
      <c r="N653">
        <f t="shared" si="10"/>
        <v>-6.3184498736309991E-2</v>
      </c>
      <c r="O653" s="1" t="s">
        <v>426</v>
      </c>
      <c r="P653">
        <f>150*(C653-B653)/(SUM(B578:B652)+SUM(B654:B728)+SUM(C578:C652)+SUM(C654:C728))</f>
        <v>-6.3184498736310019E-2</v>
      </c>
    </row>
    <row r="654" spans="1:16" x14ac:dyDescent="0.25">
      <c r="A654" t="s">
        <v>425</v>
      </c>
      <c r="B654">
        <v>6</v>
      </c>
      <c r="C654">
        <v>10</v>
      </c>
      <c r="K654" t="s">
        <v>425</v>
      </c>
      <c r="N654">
        <f t="shared" si="10"/>
        <v>0</v>
      </c>
      <c r="O654" t="s">
        <v>425</v>
      </c>
    </row>
    <row r="655" spans="1:16" x14ac:dyDescent="0.25">
      <c r="A655" s="1" t="s">
        <v>424</v>
      </c>
      <c r="B655">
        <v>30</v>
      </c>
      <c r="C655">
        <v>15</v>
      </c>
      <c r="H655" s="1"/>
      <c r="J655" s="1"/>
      <c r="K655" s="1" t="s">
        <v>424</v>
      </c>
      <c r="L655">
        <f>150*(B655)/(SUM(B580:B654)+SUM(B656:B730)+SUM(C580:C654)+SUM(C656:C730))</f>
        <v>0.48918360691379498</v>
      </c>
      <c r="M655">
        <f>150*(C655)/(SUM(B580:B654)+SUM(B656:B730)+SUM(C580:C654)+SUM(C656:C730))</f>
        <v>0.24459180345689749</v>
      </c>
      <c r="N655">
        <f t="shared" si="10"/>
        <v>-0.24459180345689749</v>
      </c>
      <c r="O655" s="1" t="s">
        <v>424</v>
      </c>
      <c r="P655">
        <f>150*(C655-B655)/(SUM(B580:B654)+SUM(B656:B730)+SUM(C580:C654)+SUM(C656:C730))</f>
        <v>-0.24459180345689749</v>
      </c>
    </row>
    <row r="656" spans="1:16" x14ac:dyDescent="0.25">
      <c r="A656" t="s">
        <v>423</v>
      </c>
      <c r="B656">
        <v>32</v>
      </c>
      <c r="C656">
        <v>23</v>
      </c>
      <c r="K656" t="s">
        <v>423</v>
      </c>
      <c r="N656">
        <f t="shared" si="10"/>
        <v>0</v>
      </c>
      <c r="O656" t="s">
        <v>423</v>
      </c>
    </row>
    <row r="657" spans="1:16" x14ac:dyDescent="0.25">
      <c r="A657" t="s">
        <v>422</v>
      </c>
      <c r="B657">
        <v>18</v>
      </c>
      <c r="C657">
        <v>9</v>
      </c>
      <c r="K657" t="s">
        <v>422</v>
      </c>
      <c r="N657">
        <f t="shared" si="10"/>
        <v>0</v>
      </c>
      <c r="O657" t="s">
        <v>422</v>
      </c>
    </row>
    <row r="658" spans="1:16" x14ac:dyDescent="0.25">
      <c r="A658" t="s">
        <v>421</v>
      </c>
      <c r="B658">
        <v>6</v>
      </c>
      <c r="C658">
        <v>11</v>
      </c>
      <c r="K658" t="s">
        <v>421</v>
      </c>
      <c r="N658">
        <f t="shared" si="10"/>
        <v>0</v>
      </c>
      <c r="O658" t="s">
        <v>421</v>
      </c>
    </row>
    <row r="659" spans="1:16" x14ac:dyDescent="0.25">
      <c r="A659" t="s">
        <v>420</v>
      </c>
      <c r="B659">
        <v>23</v>
      </c>
      <c r="C659">
        <v>13</v>
      </c>
      <c r="K659" t="s">
        <v>420</v>
      </c>
      <c r="N659">
        <f t="shared" si="10"/>
        <v>0</v>
      </c>
      <c r="O659" t="s">
        <v>420</v>
      </c>
    </row>
    <row r="660" spans="1:16" x14ac:dyDescent="0.25">
      <c r="A660" t="s">
        <v>419</v>
      </c>
      <c r="B660">
        <v>26</v>
      </c>
      <c r="C660">
        <v>15</v>
      </c>
      <c r="K660" t="s">
        <v>419</v>
      </c>
      <c r="N660">
        <f t="shared" si="10"/>
        <v>0</v>
      </c>
      <c r="O660" t="s">
        <v>419</v>
      </c>
    </row>
    <row r="661" spans="1:16" x14ac:dyDescent="0.25">
      <c r="A661" t="s">
        <v>418</v>
      </c>
      <c r="B661">
        <v>40</v>
      </c>
      <c r="C661">
        <v>18</v>
      </c>
      <c r="K661" t="s">
        <v>418</v>
      </c>
      <c r="N661">
        <f t="shared" si="10"/>
        <v>0</v>
      </c>
      <c r="O661" t="s">
        <v>418</v>
      </c>
    </row>
    <row r="662" spans="1:16" x14ac:dyDescent="0.25">
      <c r="A662" t="s">
        <v>417</v>
      </c>
      <c r="B662">
        <v>24</v>
      </c>
      <c r="C662">
        <v>16</v>
      </c>
      <c r="K662" t="s">
        <v>417</v>
      </c>
      <c r="N662">
        <f t="shared" si="10"/>
        <v>0</v>
      </c>
      <c r="O662" t="s">
        <v>417</v>
      </c>
    </row>
    <row r="663" spans="1:16" x14ac:dyDescent="0.25">
      <c r="A663" s="1" t="s">
        <v>416</v>
      </c>
      <c r="B663">
        <v>24</v>
      </c>
      <c r="C663">
        <v>33</v>
      </c>
      <c r="H663" s="1"/>
      <c r="J663" s="1"/>
      <c r="K663" s="1" t="s">
        <v>416</v>
      </c>
      <c r="L663">
        <f>150*(B663)/(SUM(B588:B662)+SUM(B664:B738)+SUM(C588:C662)+SUM(C664:C738))</f>
        <v>0.39924586891427305</v>
      </c>
      <c r="M663">
        <f>150*(C663)/(SUM(B588:B662)+SUM(B664:B738)+SUM(C588:C662)+SUM(C664:C738))</f>
        <v>0.54896306975712539</v>
      </c>
      <c r="N663">
        <f t="shared" si="10"/>
        <v>0.14971720084285234</v>
      </c>
      <c r="O663" s="1" t="s">
        <v>416</v>
      </c>
      <c r="P663">
        <f>150*(C663-B663)/(SUM(B588:B662)+SUM(B664:B738)+SUM(C588:C662)+SUM(C664:C738))</f>
        <v>0.14971720084285239</v>
      </c>
    </row>
    <row r="664" spans="1:16" x14ac:dyDescent="0.25">
      <c r="A664" t="s">
        <v>415</v>
      </c>
      <c r="B664">
        <v>26</v>
      </c>
      <c r="C664">
        <v>30</v>
      </c>
      <c r="K664" t="s">
        <v>415</v>
      </c>
      <c r="N664">
        <f t="shared" si="10"/>
        <v>0</v>
      </c>
      <c r="O664" t="s">
        <v>415</v>
      </c>
    </row>
    <row r="665" spans="1:16" x14ac:dyDescent="0.25">
      <c r="A665" t="s">
        <v>414</v>
      </c>
      <c r="B665">
        <v>19</v>
      </c>
      <c r="C665">
        <v>14</v>
      </c>
      <c r="K665" t="s">
        <v>414</v>
      </c>
      <c r="N665">
        <f t="shared" si="10"/>
        <v>0</v>
      </c>
      <c r="O665" t="s">
        <v>414</v>
      </c>
    </row>
    <row r="666" spans="1:16" x14ac:dyDescent="0.25">
      <c r="A666" t="s">
        <v>413</v>
      </c>
      <c r="B666">
        <v>17</v>
      </c>
      <c r="C666">
        <v>15</v>
      </c>
      <c r="K666" t="s">
        <v>413</v>
      </c>
      <c r="N666">
        <f t="shared" si="10"/>
        <v>0</v>
      </c>
      <c r="O666" t="s">
        <v>413</v>
      </c>
    </row>
    <row r="667" spans="1:16" x14ac:dyDescent="0.25">
      <c r="A667" s="1" t="s">
        <v>412</v>
      </c>
      <c r="B667">
        <v>21</v>
      </c>
      <c r="C667">
        <v>13</v>
      </c>
      <c r="H667" s="1"/>
      <c r="J667" s="1"/>
      <c r="K667" s="1" t="s">
        <v>412</v>
      </c>
      <c r="L667">
        <f>150*(B667)/(SUM(B592:B666)+SUM(B668:B742)+SUM(C592:C666)+SUM(C668:C742))</f>
        <v>0.3487599645704163</v>
      </c>
      <c r="M667">
        <f>150*(C667)/(SUM(B592:B666)+SUM(B668:B742)+SUM(C592:C666)+SUM(C668:C742))</f>
        <v>0.21589902568644817</v>
      </c>
      <c r="N667">
        <f t="shared" si="10"/>
        <v>-0.13286093888396813</v>
      </c>
      <c r="O667" s="1" t="s">
        <v>412</v>
      </c>
      <c r="P667">
        <f>150*(C667-B667)/(SUM(B592:B666)+SUM(B668:B742)+SUM(C592:C666)+SUM(C668:C742))</f>
        <v>-0.1328609388839681</v>
      </c>
    </row>
    <row r="668" spans="1:16" x14ac:dyDescent="0.25">
      <c r="A668" s="1" t="s">
        <v>411</v>
      </c>
      <c r="B668">
        <v>28</v>
      </c>
      <c r="C668">
        <v>12</v>
      </c>
      <c r="H668" s="1"/>
      <c r="J668" s="1"/>
      <c r="K668" s="1" t="s">
        <v>411</v>
      </c>
      <c r="L668">
        <f>150*(B668)/(SUM(B593:B667)+SUM(B669:B743)+SUM(C593:C667)+SUM(C669:C743))</f>
        <v>0.46496180670873466</v>
      </c>
      <c r="M668">
        <f>150*(C668)/(SUM(B593:B667)+SUM(B669:B743)+SUM(C593:C667)+SUM(C669:C743))</f>
        <v>0.19926934573231483</v>
      </c>
      <c r="N668">
        <f t="shared" si="10"/>
        <v>-0.26569246097641985</v>
      </c>
      <c r="O668" s="1" t="s">
        <v>411</v>
      </c>
      <c r="P668">
        <f>150*(C668-B668)/(SUM(B593:B667)+SUM(B669:B743)+SUM(C593:C667)+SUM(C669:C743))</f>
        <v>-0.2656924609764198</v>
      </c>
    </row>
    <row r="669" spans="1:16" x14ac:dyDescent="0.25">
      <c r="A669" t="s">
        <v>410</v>
      </c>
      <c r="B669">
        <v>15</v>
      </c>
      <c r="C669">
        <v>9</v>
      </c>
      <c r="K669" t="s">
        <v>410</v>
      </c>
      <c r="N669">
        <f t="shared" si="10"/>
        <v>0</v>
      </c>
      <c r="O669" t="s">
        <v>410</v>
      </c>
    </row>
    <row r="670" spans="1:16" x14ac:dyDescent="0.25">
      <c r="A670" t="s">
        <v>409</v>
      </c>
      <c r="B670">
        <v>6</v>
      </c>
      <c r="C670">
        <v>11</v>
      </c>
      <c r="K670" t="s">
        <v>409</v>
      </c>
      <c r="N670">
        <f t="shared" si="10"/>
        <v>0</v>
      </c>
      <c r="O670" t="s">
        <v>409</v>
      </c>
    </row>
    <row r="671" spans="1:16" x14ac:dyDescent="0.25">
      <c r="A671" t="s">
        <v>408</v>
      </c>
      <c r="B671">
        <v>17</v>
      </c>
      <c r="C671">
        <v>5</v>
      </c>
      <c r="K671" t="s">
        <v>408</v>
      </c>
      <c r="N671">
        <f t="shared" si="10"/>
        <v>0</v>
      </c>
      <c r="O671" t="s">
        <v>408</v>
      </c>
    </row>
    <row r="672" spans="1:16" x14ac:dyDescent="0.25">
      <c r="A672" t="s">
        <v>407</v>
      </c>
      <c r="B672">
        <v>21</v>
      </c>
      <c r="C672">
        <v>17</v>
      </c>
      <c r="K672" t="s">
        <v>407</v>
      </c>
      <c r="N672">
        <f t="shared" si="10"/>
        <v>0</v>
      </c>
      <c r="O672" t="s">
        <v>407</v>
      </c>
    </row>
    <row r="673" spans="1:16" x14ac:dyDescent="0.25">
      <c r="A673" s="1" t="s">
        <v>406</v>
      </c>
      <c r="B673">
        <v>18</v>
      </c>
      <c r="C673">
        <v>23</v>
      </c>
      <c r="H673" s="1"/>
      <c r="J673" s="1"/>
      <c r="K673" s="1" t="s">
        <v>406</v>
      </c>
      <c r="L673">
        <f>150*(B673)/(SUM(B598:B672)+SUM(B674:B748)+SUM(C598:C672)+SUM(C674:C748))</f>
        <v>0.29354207436399216</v>
      </c>
      <c r="M673">
        <f>150*(C673)/(SUM(B598:B672)+SUM(B674:B748)+SUM(C598:C672)+SUM(C674:C748))</f>
        <v>0.37508153946510109</v>
      </c>
      <c r="N673">
        <f t="shared" si="10"/>
        <v>8.1539465101108932E-2</v>
      </c>
      <c r="O673" s="1" t="s">
        <v>406</v>
      </c>
      <c r="P673">
        <f>150*(C673-B673)/(SUM(B598:B672)+SUM(B674:B748)+SUM(C598:C672)+SUM(C674:C748))</f>
        <v>8.1539465101108932E-2</v>
      </c>
    </row>
    <row r="674" spans="1:16" x14ac:dyDescent="0.25">
      <c r="A674" t="s">
        <v>405</v>
      </c>
      <c r="B674">
        <v>20</v>
      </c>
      <c r="C674">
        <v>16</v>
      </c>
      <c r="K674" t="s">
        <v>405</v>
      </c>
      <c r="N674">
        <f t="shared" si="10"/>
        <v>0</v>
      </c>
      <c r="O674" t="s">
        <v>405</v>
      </c>
    </row>
    <row r="675" spans="1:16" x14ac:dyDescent="0.25">
      <c r="A675" t="s">
        <v>404</v>
      </c>
      <c r="B675">
        <v>22</v>
      </c>
      <c r="C675">
        <v>19</v>
      </c>
      <c r="K675" t="s">
        <v>404</v>
      </c>
      <c r="N675">
        <f t="shared" si="10"/>
        <v>0</v>
      </c>
      <c r="O675" t="s">
        <v>404</v>
      </c>
    </row>
    <row r="676" spans="1:16" x14ac:dyDescent="0.25">
      <c r="A676" t="s">
        <v>403</v>
      </c>
      <c r="B676">
        <v>24</v>
      </c>
      <c r="C676">
        <v>12</v>
      </c>
      <c r="K676" t="s">
        <v>403</v>
      </c>
      <c r="N676">
        <f t="shared" si="10"/>
        <v>0</v>
      </c>
      <c r="O676" t="s">
        <v>403</v>
      </c>
    </row>
    <row r="677" spans="1:16" x14ac:dyDescent="0.25">
      <c r="A677" t="s">
        <v>402</v>
      </c>
      <c r="B677">
        <v>19</v>
      </c>
      <c r="C677">
        <v>24</v>
      </c>
      <c r="K677" t="s">
        <v>402</v>
      </c>
      <c r="N677">
        <f t="shared" si="10"/>
        <v>0</v>
      </c>
      <c r="O677" t="s">
        <v>402</v>
      </c>
    </row>
    <row r="678" spans="1:16" x14ac:dyDescent="0.25">
      <c r="A678" s="1" t="s">
        <v>401</v>
      </c>
      <c r="B678">
        <v>56</v>
      </c>
      <c r="C678">
        <v>57</v>
      </c>
      <c r="H678" s="1"/>
      <c r="J678" s="1"/>
      <c r="K678" s="1" t="s">
        <v>401</v>
      </c>
      <c r="L678">
        <f>150*(B678)/(SUM(B603:B677)+SUM(B679:B753)+SUM(C603:C677)+SUM(C679:C753))</f>
        <v>0.86794792312461255</v>
      </c>
      <c r="M678">
        <f>150*(C678)/(SUM(B603:B677)+SUM(B679:B753)+SUM(C603:C677)+SUM(C679:C753))</f>
        <v>0.8834469931804092</v>
      </c>
      <c r="N678">
        <f t="shared" si="10"/>
        <v>1.5499070055796649E-2</v>
      </c>
      <c r="O678" s="1" t="s">
        <v>401</v>
      </c>
      <c r="P678">
        <f>150*(C678-B678)/(SUM(B603:B677)+SUM(B679:B753)+SUM(C603:C677)+SUM(C679:C753))</f>
        <v>1.5499070055796652E-2</v>
      </c>
    </row>
    <row r="679" spans="1:16" x14ac:dyDescent="0.25">
      <c r="A679" t="s">
        <v>400</v>
      </c>
      <c r="B679">
        <v>22</v>
      </c>
      <c r="C679">
        <v>27</v>
      </c>
      <c r="K679" t="s">
        <v>400</v>
      </c>
      <c r="N679">
        <f t="shared" si="10"/>
        <v>0</v>
      </c>
      <c r="O679" t="s">
        <v>400</v>
      </c>
    </row>
    <row r="680" spans="1:16" x14ac:dyDescent="0.25">
      <c r="A680" t="s">
        <v>399</v>
      </c>
      <c r="B680">
        <v>35</v>
      </c>
      <c r="C680">
        <v>21</v>
      </c>
      <c r="K680" t="s">
        <v>399</v>
      </c>
      <c r="N680">
        <f t="shared" si="10"/>
        <v>0</v>
      </c>
      <c r="O680" t="s">
        <v>399</v>
      </c>
    </row>
    <row r="681" spans="1:16" x14ac:dyDescent="0.25">
      <c r="A681" t="s">
        <v>398</v>
      </c>
      <c r="B681">
        <v>23</v>
      </c>
      <c r="C681">
        <v>20</v>
      </c>
      <c r="K681" t="s">
        <v>398</v>
      </c>
      <c r="N681">
        <f t="shared" si="10"/>
        <v>0</v>
      </c>
      <c r="O681" t="s">
        <v>398</v>
      </c>
    </row>
    <row r="682" spans="1:16" x14ac:dyDescent="0.25">
      <c r="A682" t="s">
        <v>397</v>
      </c>
      <c r="B682">
        <v>17</v>
      </c>
      <c r="C682">
        <v>26</v>
      </c>
      <c r="K682" t="s">
        <v>397</v>
      </c>
      <c r="N682">
        <f t="shared" si="10"/>
        <v>0</v>
      </c>
      <c r="O682" t="s">
        <v>397</v>
      </c>
    </row>
    <row r="683" spans="1:16" x14ac:dyDescent="0.25">
      <c r="A683" t="s">
        <v>396</v>
      </c>
      <c r="B683">
        <v>22</v>
      </c>
      <c r="C683">
        <v>18</v>
      </c>
      <c r="K683" t="s">
        <v>396</v>
      </c>
      <c r="N683">
        <f t="shared" si="10"/>
        <v>0</v>
      </c>
      <c r="O683" t="s">
        <v>396</v>
      </c>
    </row>
    <row r="684" spans="1:16" x14ac:dyDescent="0.25">
      <c r="A684" t="s">
        <v>395</v>
      </c>
      <c r="B684">
        <v>10</v>
      </c>
      <c r="C684">
        <v>9</v>
      </c>
      <c r="K684" t="s">
        <v>395</v>
      </c>
      <c r="N684">
        <f t="shared" si="10"/>
        <v>0</v>
      </c>
      <c r="O684" t="s">
        <v>395</v>
      </c>
    </row>
    <row r="685" spans="1:16" x14ac:dyDescent="0.25">
      <c r="A685" t="s">
        <v>394</v>
      </c>
      <c r="B685">
        <v>15</v>
      </c>
      <c r="C685">
        <v>10</v>
      </c>
      <c r="K685" t="s">
        <v>394</v>
      </c>
      <c r="N685">
        <f t="shared" si="10"/>
        <v>0</v>
      </c>
      <c r="O685" t="s">
        <v>394</v>
      </c>
    </row>
    <row r="686" spans="1:16" x14ac:dyDescent="0.25">
      <c r="A686" t="s">
        <v>393</v>
      </c>
      <c r="B686">
        <v>10</v>
      </c>
      <c r="C686">
        <v>9</v>
      </c>
      <c r="K686" t="s">
        <v>393</v>
      </c>
      <c r="N686">
        <f t="shared" si="10"/>
        <v>0</v>
      </c>
      <c r="O686" t="s">
        <v>393</v>
      </c>
    </row>
    <row r="687" spans="1:16" x14ac:dyDescent="0.25">
      <c r="A687" t="s">
        <v>392</v>
      </c>
      <c r="B687">
        <v>24</v>
      </c>
      <c r="C687">
        <v>14</v>
      </c>
      <c r="K687" t="s">
        <v>392</v>
      </c>
      <c r="N687">
        <f t="shared" si="10"/>
        <v>0</v>
      </c>
      <c r="O687" t="s">
        <v>392</v>
      </c>
    </row>
    <row r="688" spans="1:16" x14ac:dyDescent="0.25">
      <c r="A688" t="s">
        <v>391</v>
      </c>
      <c r="B688">
        <v>37</v>
      </c>
      <c r="C688">
        <v>30</v>
      </c>
      <c r="K688" t="s">
        <v>391</v>
      </c>
      <c r="N688">
        <f t="shared" si="10"/>
        <v>0</v>
      </c>
      <c r="O688" t="s">
        <v>391</v>
      </c>
    </row>
    <row r="689" spans="1:16" x14ac:dyDescent="0.25">
      <c r="A689" t="s">
        <v>390</v>
      </c>
      <c r="B689">
        <v>19</v>
      </c>
      <c r="C689">
        <v>17</v>
      </c>
      <c r="K689" t="s">
        <v>390</v>
      </c>
      <c r="N689">
        <f t="shared" si="10"/>
        <v>0</v>
      </c>
      <c r="O689" t="s">
        <v>390</v>
      </c>
    </row>
    <row r="690" spans="1:16" x14ac:dyDescent="0.25">
      <c r="A690" s="1" t="s">
        <v>389</v>
      </c>
      <c r="B690">
        <v>18</v>
      </c>
      <c r="C690">
        <v>14</v>
      </c>
      <c r="H690" s="1"/>
      <c r="J690" s="1"/>
      <c r="K690" s="1" t="s">
        <v>389</v>
      </c>
      <c r="L690">
        <f>150*(B690)/(SUM(B615:B689)+SUM(B691:B765)+SUM(C615:C689)+SUM(C691:C765))</f>
        <v>0.27706516162134426</v>
      </c>
      <c r="M690">
        <f>150*(C690)/(SUM(B615:B689)+SUM(B691:B765)+SUM(C615:C689)+SUM(C691:C765))</f>
        <v>0.21549512570548998</v>
      </c>
      <c r="N690">
        <f t="shared" si="10"/>
        <v>-6.1570035915854276E-2</v>
      </c>
      <c r="O690" s="1" t="s">
        <v>389</v>
      </c>
      <c r="P690">
        <f>150*(C690-B690)/(SUM(B615:B689)+SUM(B691:B765)+SUM(C615:C689)+SUM(C691:C765))</f>
        <v>-6.1570035915854283E-2</v>
      </c>
    </row>
    <row r="691" spans="1:16" x14ac:dyDescent="0.25">
      <c r="A691" t="s">
        <v>388</v>
      </c>
      <c r="B691">
        <v>23</v>
      </c>
      <c r="C691">
        <v>21</v>
      </c>
      <c r="K691" t="s">
        <v>388</v>
      </c>
      <c r="N691">
        <f t="shared" si="10"/>
        <v>0</v>
      </c>
      <c r="O691" t="s">
        <v>388</v>
      </c>
    </row>
    <row r="692" spans="1:16" x14ac:dyDescent="0.25">
      <c r="A692" t="s">
        <v>387</v>
      </c>
      <c r="B692">
        <v>34</v>
      </c>
      <c r="C692">
        <v>36</v>
      </c>
      <c r="K692" t="s">
        <v>387</v>
      </c>
      <c r="N692">
        <f t="shared" si="10"/>
        <v>0</v>
      </c>
      <c r="O692" t="s">
        <v>387</v>
      </c>
    </row>
    <row r="693" spans="1:16" x14ac:dyDescent="0.25">
      <c r="A693" t="s">
        <v>386</v>
      </c>
      <c r="B693">
        <v>25</v>
      </c>
      <c r="C693">
        <v>17</v>
      </c>
      <c r="K693" t="s">
        <v>386</v>
      </c>
      <c r="N693">
        <f t="shared" si="10"/>
        <v>0</v>
      </c>
      <c r="O693" t="s">
        <v>386</v>
      </c>
    </row>
    <row r="694" spans="1:16" x14ac:dyDescent="0.25">
      <c r="A694" t="s">
        <v>385</v>
      </c>
      <c r="B694">
        <v>15</v>
      </c>
      <c r="C694">
        <v>16</v>
      </c>
      <c r="K694" t="s">
        <v>385</v>
      </c>
      <c r="N694">
        <f t="shared" si="10"/>
        <v>0</v>
      </c>
      <c r="O694" t="s">
        <v>385</v>
      </c>
    </row>
    <row r="695" spans="1:16" x14ac:dyDescent="0.25">
      <c r="A695" s="1" t="s">
        <v>384</v>
      </c>
      <c r="B695">
        <v>33</v>
      </c>
      <c r="C695">
        <v>16</v>
      </c>
      <c r="H695" s="1"/>
      <c r="J695" s="1"/>
      <c r="K695" s="1" t="s">
        <v>384</v>
      </c>
      <c r="L695">
        <f>150*(B695)/(SUM(B620:B694)+SUM(B696:B770)+SUM(C620:C694)+SUM(C696:C770))</f>
        <v>0.51046715479014126</v>
      </c>
      <c r="M695">
        <f>150*(C695)/(SUM(B620:B694)+SUM(B696:B770)+SUM(C620:C694)+SUM(C696:C770))</f>
        <v>0.24749922656491699</v>
      </c>
      <c r="N695">
        <f t="shared" si="10"/>
        <v>-0.2629679282252243</v>
      </c>
      <c r="O695" s="1" t="s">
        <v>384</v>
      </c>
      <c r="P695">
        <f>150*(C695-B695)/(SUM(B620:B694)+SUM(B696:B770)+SUM(C620:C694)+SUM(C696:C770))</f>
        <v>-0.2629679282252243</v>
      </c>
    </row>
    <row r="696" spans="1:16" x14ac:dyDescent="0.25">
      <c r="A696" t="s">
        <v>383</v>
      </c>
      <c r="B696">
        <v>15</v>
      </c>
      <c r="C696">
        <v>17</v>
      </c>
      <c r="K696" t="s">
        <v>383</v>
      </c>
      <c r="N696">
        <f t="shared" si="10"/>
        <v>0</v>
      </c>
      <c r="O696" t="s">
        <v>383</v>
      </c>
    </row>
    <row r="697" spans="1:16" x14ac:dyDescent="0.25">
      <c r="A697" t="s">
        <v>382</v>
      </c>
      <c r="B697">
        <v>14</v>
      </c>
      <c r="C697">
        <v>16</v>
      </c>
      <c r="K697" t="s">
        <v>382</v>
      </c>
      <c r="N697">
        <f t="shared" si="10"/>
        <v>0</v>
      </c>
      <c r="O697" t="s">
        <v>382</v>
      </c>
    </row>
    <row r="698" spans="1:16" x14ac:dyDescent="0.25">
      <c r="A698" t="s">
        <v>381</v>
      </c>
      <c r="B698">
        <v>30</v>
      </c>
      <c r="C698">
        <v>16</v>
      </c>
      <c r="K698" t="s">
        <v>381</v>
      </c>
      <c r="N698">
        <f t="shared" si="10"/>
        <v>0</v>
      </c>
      <c r="O698" t="s">
        <v>381</v>
      </c>
    </row>
    <row r="699" spans="1:16" x14ac:dyDescent="0.25">
      <c r="A699" t="s">
        <v>380</v>
      </c>
      <c r="B699">
        <v>13</v>
      </c>
      <c r="C699">
        <v>15</v>
      </c>
      <c r="K699" t="s">
        <v>380</v>
      </c>
      <c r="N699">
        <f t="shared" si="10"/>
        <v>0</v>
      </c>
      <c r="O699" t="s">
        <v>380</v>
      </c>
    </row>
    <row r="700" spans="1:16" x14ac:dyDescent="0.25">
      <c r="A700" s="1" t="s">
        <v>379</v>
      </c>
      <c r="B700">
        <v>17</v>
      </c>
      <c r="C700">
        <v>26</v>
      </c>
      <c r="H700" s="1"/>
      <c r="J700" s="1"/>
      <c r="K700" s="1" t="s">
        <v>379</v>
      </c>
      <c r="L700">
        <f>150*(B700)/(SUM(B625:B699)+SUM(B701:B775)+SUM(C625:C699)+SUM(C701:C775))</f>
        <v>0.25935720097640358</v>
      </c>
      <c r="M700">
        <f>150*(C700)/(SUM(B625:B699)+SUM(B701:B775)+SUM(C625:C699)+SUM(C701:C775))</f>
        <v>0.39666395443449959</v>
      </c>
      <c r="N700">
        <f t="shared" si="10"/>
        <v>0.13730675345809601</v>
      </c>
      <c r="O700" s="1" t="s">
        <v>379</v>
      </c>
      <c r="P700">
        <f>150*(C700-B700)/(SUM(B625:B699)+SUM(B701:B775)+SUM(C625:C699)+SUM(C701:C775))</f>
        <v>0.13730675345809601</v>
      </c>
    </row>
    <row r="701" spans="1:16" x14ac:dyDescent="0.25">
      <c r="A701" s="1" t="s">
        <v>378</v>
      </c>
      <c r="B701">
        <v>41</v>
      </c>
      <c r="C701">
        <v>30</v>
      </c>
      <c r="H701" s="1"/>
      <c r="J701" s="1"/>
      <c r="K701" s="1" t="s">
        <v>378</v>
      </c>
      <c r="L701">
        <f>150*(B701)/(SUM(B626:B700)+SUM(B702:B776)+SUM(C626:C700)+SUM(C702:C776))</f>
        <v>0.62934916086778547</v>
      </c>
      <c r="M701">
        <f>150*(C701)/(SUM(B626:B700)+SUM(B702:B776)+SUM(C626:C700)+SUM(C702:C776))</f>
        <v>0.46049938600081869</v>
      </c>
      <c r="N701">
        <f t="shared" si="10"/>
        <v>-0.16884977486696678</v>
      </c>
      <c r="O701" s="1" t="s">
        <v>378</v>
      </c>
      <c r="P701">
        <f>150*(C701-B701)/(SUM(B626:B700)+SUM(B702:B776)+SUM(C626:C700)+SUM(C702:C776))</f>
        <v>-0.16884977486696684</v>
      </c>
    </row>
    <row r="702" spans="1:16" x14ac:dyDescent="0.25">
      <c r="A702" s="1" t="s">
        <v>377</v>
      </c>
      <c r="B702">
        <v>255</v>
      </c>
      <c r="C702">
        <v>53</v>
      </c>
      <c r="H702" s="1"/>
      <c r="J702" s="1"/>
      <c r="K702" s="1" t="s">
        <v>377</v>
      </c>
      <c r="L702">
        <f>150*(B702)/(SUM(B627:B701)+SUM(B703:B777)+SUM(C627:C701)+SUM(C703:C777))</f>
        <v>4.0225049952676413</v>
      </c>
      <c r="M702">
        <f>150*(C702)/(SUM(B627:B701)+SUM(B703:B777)+SUM(C627:C701)+SUM(C703:C777))</f>
        <v>0.83605005783994113</v>
      </c>
      <c r="N702">
        <f t="shared" si="10"/>
        <v>-3.1864549374277003</v>
      </c>
      <c r="O702" s="1" t="s">
        <v>377</v>
      </c>
      <c r="P702">
        <f>150*(C702-B702)/(SUM(B627:B701)+SUM(B703:B777)+SUM(C627:C701)+SUM(C703:C777))</f>
        <v>-3.1864549374277003</v>
      </c>
    </row>
    <row r="703" spans="1:16" x14ac:dyDescent="0.25">
      <c r="A703" t="s">
        <v>376</v>
      </c>
      <c r="B703">
        <v>70</v>
      </c>
      <c r="C703">
        <v>15</v>
      </c>
      <c r="K703" t="s">
        <v>376</v>
      </c>
      <c r="N703">
        <f t="shared" si="10"/>
        <v>0</v>
      </c>
      <c r="O703" t="s">
        <v>376</v>
      </c>
    </row>
    <row r="704" spans="1:16" x14ac:dyDescent="0.25">
      <c r="A704" s="1" t="s">
        <v>375</v>
      </c>
      <c r="B704">
        <v>57</v>
      </c>
      <c r="C704">
        <v>24</v>
      </c>
      <c r="H704" s="1"/>
      <c r="J704" s="1"/>
      <c r="K704" s="1" t="s">
        <v>375</v>
      </c>
      <c r="L704">
        <f>150*(B704)/(SUM(B629:B703)+SUM(B705:B779)+SUM(C629:C703)+SUM(C705:C779))</f>
        <v>0.88280846670108415</v>
      </c>
      <c r="M704">
        <f>150*(C704)/(SUM(B629:B703)+SUM(B705:B779)+SUM(C629:C703)+SUM(C705:C779))</f>
        <v>0.37170882808466699</v>
      </c>
      <c r="N704">
        <f t="shared" si="10"/>
        <v>-0.51109963861641716</v>
      </c>
      <c r="O704" s="1" t="s">
        <v>375</v>
      </c>
      <c r="P704">
        <f>150*(C704-B704)/(SUM(B629:B703)+SUM(B705:B779)+SUM(C629:C703)+SUM(C705:C779))</f>
        <v>-0.51109963861641716</v>
      </c>
    </row>
    <row r="705" spans="1:16" x14ac:dyDescent="0.25">
      <c r="A705" t="s">
        <v>374</v>
      </c>
      <c r="B705">
        <v>18</v>
      </c>
      <c r="C705">
        <v>19</v>
      </c>
      <c r="K705" t="s">
        <v>374</v>
      </c>
      <c r="N705">
        <f t="shared" si="10"/>
        <v>0</v>
      </c>
      <c r="O705" t="s">
        <v>374</v>
      </c>
    </row>
    <row r="706" spans="1:16" x14ac:dyDescent="0.25">
      <c r="A706" t="s">
        <v>373</v>
      </c>
      <c r="B706">
        <v>13</v>
      </c>
      <c r="C706">
        <v>17</v>
      </c>
      <c r="K706" t="s">
        <v>373</v>
      </c>
      <c r="N706">
        <f t="shared" si="10"/>
        <v>0</v>
      </c>
      <c r="O706" t="s">
        <v>373</v>
      </c>
    </row>
    <row r="707" spans="1:16" x14ac:dyDescent="0.25">
      <c r="A707" t="s">
        <v>372</v>
      </c>
      <c r="B707">
        <v>14</v>
      </c>
      <c r="C707">
        <v>4</v>
      </c>
      <c r="K707" t="s">
        <v>372</v>
      </c>
      <c r="N707">
        <f t="shared" si="10"/>
        <v>0</v>
      </c>
      <c r="O707" t="s">
        <v>372</v>
      </c>
    </row>
    <row r="708" spans="1:16" x14ac:dyDescent="0.25">
      <c r="A708" t="s">
        <v>371</v>
      </c>
      <c r="B708">
        <v>12</v>
      </c>
      <c r="C708">
        <v>10</v>
      </c>
      <c r="K708" t="s">
        <v>371</v>
      </c>
      <c r="N708">
        <f t="shared" si="10"/>
        <v>0</v>
      </c>
      <c r="O708" t="s">
        <v>371</v>
      </c>
    </row>
    <row r="709" spans="1:16" x14ac:dyDescent="0.25">
      <c r="A709" t="s">
        <v>370</v>
      </c>
      <c r="B709">
        <v>14</v>
      </c>
      <c r="C709">
        <v>11</v>
      </c>
      <c r="K709" t="s">
        <v>370</v>
      </c>
      <c r="N709">
        <f t="shared" si="10"/>
        <v>0</v>
      </c>
      <c r="O709" t="s">
        <v>370</v>
      </c>
    </row>
    <row r="710" spans="1:16" x14ac:dyDescent="0.25">
      <c r="A710" t="s">
        <v>369</v>
      </c>
      <c r="B710">
        <v>19</v>
      </c>
      <c r="C710">
        <v>15</v>
      </c>
      <c r="K710" t="s">
        <v>369</v>
      </c>
      <c r="N710">
        <f t="shared" si="10"/>
        <v>0</v>
      </c>
      <c r="O710" t="s">
        <v>369</v>
      </c>
    </row>
    <row r="711" spans="1:16" x14ac:dyDescent="0.25">
      <c r="A711" s="1" t="s">
        <v>368</v>
      </c>
      <c r="B711">
        <v>17</v>
      </c>
      <c r="C711">
        <v>6</v>
      </c>
      <c r="H711" s="1"/>
      <c r="J711" s="1"/>
      <c r="K711" s="1" t="s">
        <v>368</v>
      </c>
      <c r="L711">
        <f>150*(B711)/(SUM(B636:B710)+SUM(B712:B786)+SUM(C636:C710)+SUM(C712:C786))</f>
        <v>0.25864692159448222</v>
      </c>
      <c r="M711">
        <f>150*(C711)/(SUM(B636:B710)+SUM(B712:B786)+SUM(C636:C710)+SUM(C712:C786))</f>
        <v>9.1287148798052539E-2</v>
      </c>
      <c r="N711">
        <f t="shared" ref="N711:N774" si="11">M711-L711</f>
        <v>-0.16735977279642966</v>
      </c>
      <c r="O711" s="1" t="s">
        <v>368</v>
      </c>
      <c r="P711">
        <f>150*(C711-B711)/(SUM(B636:B710)+SUM(B712:B786)+SUM(C636:C710)+SUM(C712:C786))</f>
        <v>-0.16735977279642966</v>
      </c>
    </row>
    <row r="712" spans="1:16" x14ac:dyDescent="0.25">
      <c r="A712" s="1" t="s">
        <v>367</v>
      </c>
      <c r="B712">
        <v>25</v>
      </c>
      <c r="C712">
        <v>22</v>
      </c>
      <c r="H712" s="1"/>
      <c r="J712" s="1"/>
      <c r="K712" s="1" t="s">
        <v>367</v>
      </c>
      <c r="L712">
        <f>150*(B712)/(SUM(B637:B711)+SUM(B713:B787)+SUM(C637:C711)+SUM(C713:C787))</f>
        <v>0.38063337393422653</v>
      </c>
      <c r="M712">
        <f>150*(C712)/(SUM(B637:B711)+SUM(B713:B787)+SUM(C637:C711)+SUM(C713:C787))</f>
        <v>0.33495736906211937</v>
      </c>
      <c r="N712">
        <f t="shared" si="11"/>
        <v>-4.5676004872107157E-2</v>
      </c>
      <c r="O712" s="1" t="s">
        <v>367</v>
      </c>
      <c r="P712">
        <f>150*(C712-B712)/(SUM(B637:B711)+SUM(B713:B787)+SUM(C637:C711)+SUM(C713:C787))</f>
        <v>-4.5676004872107184E-2</v>
      </c>
    </row>
    <row r="713" spans="1:16" x14ac:dyDescent="0.25">
      <c r="A713" s="1" t="s">
        <v>366</v>
      </c>
      <c r="B713">
        <v>14</v>
      </c>
      <c r="C713">
        <v>21</v>
      </c>
      <c r="H713" s="1"/>
      <c r="J713" s="1"/>
      <c r="K713" s="1" t="s">
        <v>366</v>
      </c>
      <c r="L713">
        <f>150*(B713)/(SUM(B638:B712)+SUM(B714:B788)+SUM(C638:C712)+SUM(C714:C788))</f>
        <v>0.2118003025718608</v>
      </c>
      <c r="M713">
        <f>150*(C713)/(SUM(B638:B712)+SUM(B714:B788)+SUM(C638:C712)+SUM(C714:C788))</f>
        <v>0.31770045385779122</v>
      </c>
      <c r="N713">
        <f t="shared" si="11"/>
        <v>0.10590015128593042</v>
      </c>
      <c r="O713" s="1" t="s">
        <v>366</v>
      </c>
      <c r="P713">
        <f>150*(C713-B713)/(SUM(B638:B712)+SUM(B714:B788)+SUM(C638:C712)+SUM(C714:C788))</f>
        <v>0.1059001512859304</v>
      </c>
    </row>
    <row r="714" spans="1:16" x14ac:dyDescent="0.25">
      <c r="A714" t="s">
        <v>365</v>
      </c>
      <c r="B714">
        <v>34</v>
      </c>
      <c r="C714">
        <v>18</v>
      </c>
      <c r="K714" t="s">
        <v>365</v>
      </c>
      <c r="N714">
        <f t="shared" si="11"/>
        <v>0</v>
      </c>
      <c r="O714" t="s">
        <v>365</v>
      </c>
    </row>
    <row r="715" spans="1:16" x14ac:dyDescent="0.25">
      <c r="A715" t="s">
        <v>364</v>
      </c>
      <c r="B715">
        <v>22</v>
      </c>
      <c r="C715">
        <v>8</v>
      </c>
      <c r="K715" t="s">
        <v>364</v>
      </c>
      <c r="N715">
        <f t="shared" si="11"/>
        <v>0</v>
      </c>
      <c r="O715" t="s">
        <v>364</v>
      </c>
    </row>
    <row r="716" spans="1:16" x14ac:dyDescent="0.25">
      <c r="A716" t="s">
        <v>363</v>
      </c>
      <c r="B716">
        <v>56</v>
      </c>
      <c r="C716">
        <v>19</v>
      </c>
      <c r="K716" t="s">
        <v>363</v>
      </c>
      <c r="N716">
        <f t="shared" si="11"/>
        <v>0</v>
      </c>
      <c r="O716" t="s">
        <v>363</v>
      </c>
    </row>
    <row r="717" spans="1:16" x14ac:dyDescent="0.25">
      <c r="A717" t="s">
        <v>362</v>
      </c>
      <c r="B717">
        <v>1034</v>
      </c>
      <c r="C717">
        <v>473</v>
      </c>
      <c r="K717" t="s">
        <v>362</v>
      </c>
      <c r="N717">
        <f t="shared" si="11"/>
        <v>0</v>
      </c>
      <c r="O717" t="s">
        <v>362</v>
      </c>
    </row>
    <row r="718" spans="1:16" x14ac:dyDescent="0.25">
      <c r="A718" t="s">
        <v>361</v>
      </c>
      <c r="B718">
        <v>46</v>
      </c>
      <c r="C718">
        <v>35</v>
      </c>
      <c r="K718" t="s">
        <v>361</v>
      </c>
      <c r="N718">
        <f t="shared" si="11"/>
        <v>0</v>
      </c>
      <c r="O718" t="s">
        <v>361</v>
      </c>
    </row>
    <row r="719" spans="1:16" x14ac:dyDescent="0.25">
      <c r="A719" s="1" t="s">
        <v>360</v>
      </c>
      <c r="B719">
        <v>49</v>
      </c>
      <c r="C719">
        <v>47</v>
      </c>
      <c r="H719" s="1"/>
      <c r="J719" s="1"/>
      <c r="K719" s="1" t="s">
        <v>360</v>
      </c>
      <c r="L719">
        <f>150*(B719)/(SUM(B644:B718)+SUM(B720:B794)+SUM(C644:C718)+SUM(C720:C794))</f>
        <v>0.7516105941302792</v>
      </c>
      <c r="M719">
        <f>150*(C719)/(SUM(B644:B718)+SUM(B720:B794)+SUM(C644:C718)+SUM(C720:C794))</f>
        <v>0.72093261069639025</v>
      </c>
      <c r="N719">
        <f t="shared" si="11"/>
        <v>-3.0677983433888945E-2</v>
      </c>
      <c r="O719" s="1" t="s">
        <v>360</v>
      </c>
      <c r="P719">
        <f>150*(C719-B719)/(SUM(B644:B718)+SUM(B720:B794)+SUM(C644:C718)+SUM(C720:C794))</f>
        <v>-3.0677983433888945E-2</v>
      </c>
    </row>
    <row r="720" spans="1:16" x14ac:dyDescent="0.25">
      <c r="A720" t="s">
        <v>359</v>
      </c>
      <c r="B720">
        <v>20</v>
      </c>
      <c r="C720">
        <v>14</v>
      </c>
      <c r="K720" t="s">
        <v>359</v>
      </c>
      <c r="N720">
        <f t="shared" si="11"/>
        <v>0</v>
      </c>
      <c r="O720" t="s">
        <v>359</v>
      </c>
    </row>
    <row r="721" spans="1:16" x14ac:dyDescent="0.25">
      <c r="A721" t="s">
        <v>358</v>
      </c>
      <c r="B721">
        <v>16</v>
      </c>
      <c r="C721">
        <v>10</v>
      </c>
      <c r="K721" t="s">
        <v>358</v>
      </c>
      <c r="N721">
        <f t="shared" si="11"/>
        <v>0</v>
      </c>
      <c r="O721" t="s">
        <v>358</v>
      </c>
    </row>
    <row r="722" spans="1:16" x14ac:dyDescent="0.25">
      <c r="A722" s="1" t="s">
        <v>357</v>
      </c>
      <c r="B722">
        <v>114</v>
      </c>
      <c r="C722">
        <v>21</v>
      </c>
      <c r="H722" s="1"/>
      <c r="J722" s="1"/>
      <c r="K722" s="1" t="s">
        <v>357</v>
      </c>
      <c r="L722">
        <f>150*(B722)/(SUM(B647:B721)+SUM(B723:B797)+SUM(C647:C721)+SUM(C723:C797))</f>
        <v>1.7823639774859288</v>
      </c>
      <c r="M722">
        <f>150*(C722)/(SUM(B647:B721)+SUM(B723:B797)+SUM(C647:C721)+SUM(C723:C797))</f>
        <v>0.32833020637898686</v>
      </c>
      <c r="N722">
        <f t="shared" si="11"/>
        <v>-1.454033771106942</v>
      </c>
      <c r="O722" s="1" t="s">
        <v>357</v>
      </c>
      <c r="P722">
        <f>150*(C722-B722)/(SUM(B647:B721)+SUM(B723:B797)+SUM(C647:C721)+SUM(C723:C797))</f>
        <v>-1.4540337711069418</v>
      </c>
    </row>
    <row r="723" spans="1:16" x14ac:dyDescent="0.25">
      <c r="A723" t="s">
        <v>356</v>
      </c>
      <c r="B723">
        <v>51</v>
      </c>
      <c r="C723">
        <v>19</v>
      </c>
      <c r="K723" t="s">
        <v>356</v>
      </c>
      <c r="N723">
        <f t="shared" si="11"/>
        <v>0</v>
      </c>
      <c r="O723" t="s">
        <v>356</v>
      </c>
    </row>
    <row r="724" spans="1:16" x14ac:dyDescent="0.25">
      <c r="A724" t="s">
        <v>355</v>
      </c>
      <c r="B724">
        <v>95</v>
      </c>
      <c r="C724">
        <v>31</v>
      </c>
      <c r="K724" t="s">
        <v>355</v>
      </c>
      <c r="N724">
        <f t="shared" si="11"/>
        <v>0</v>
      </c>
      <c r="O724" t="s">
        <v>355</v>
      </c>
    </row>
    <row r="725" spans="1:16" x14ac:dyDescent="0.25">
      <c r="A725" t="s">
        <v>354</v>
      </c>
      <c r="B725">
        <v>25</v>
      </c>
      <c r="C725">
        <v>9</v>
      </c>
      <c r="K725" t="s">
        <v>354</v>
      </c>
      <c r="N725">
        <f t="shared" si="11"/>
        <v>0</v>
      </c>
      <c r="O725" t="s">
        <v>354</v>
      </c>
    </row>
    <row r="726" spans="1:16" x14ac:dyDescent="0.25">
      <c r="A726" t="s">
        <v>353</v>
      </c>
      <c r="B726">
        <v>24</v>
      </c>
      <c r="C726">
        <v>18</v>
      </c>
      <c r="K726" t="s">
        <v>353</v>
      </c>
      <c r="N726">
        <f t="shared" si="11"/>
        <v>0</v>
      </c>
      <c r="O726" t="s">
        <v>353</v>
      </c>
    </row>
    <row r="727" spans="1:16" x14ac:dyDescent="0.25">
      <c r="A727" t="s">
        <v>352</v>
      </c>
      <c r="B727">
        <v>11</v>
      </c>
      <c r="C727">
        <v>10</v>
      </c>
      <c r="K727" t="s">
        <v>352</v>
      </c>
      <c r="N727">
        <f t="shared" si="11"/>
        <v>0</v>
      </c>
      <c r="O727" t="s">
        <v>352</v>
      </c>
    </row>
    <row r="728" spans="1:16" x14ac:dyDescent="0.25">
      <c r="A728" t="s">
        <v>351</v>
      </c>
      <c r="B728">
        <v>10</v>
      </c>
      <c r="C728">
        <v>7</v>
      </c>
      <c r="K728" t="s">
        <v>351</v>
      </c>
      <c r="N728">
        <f t="shared" si="11"/>
        <v>0</v>
      </c>
      <c r="O728" t="s">
        <v>351</v>
      </c>
    </row>
    <row r="729" spans="1:16" x14ac:dyDescent="0.25">
      <c r="A729" t="s">
        <v>350</v>
      </c>
      <c r="B729">
        <v>14</v>
      </c>
      <c r="C729">
        <v>9</v>
      </c>
      <c r="K729" t="s">
        <v>350</v>
      </c>
      <c r="N729">
        <f t="shared" si="11"/>
        <v>0</v>
      </c>
      <c r="O729" t="s">
        <v>350</v>
      </c>
    </row>
    <row r="730" spans="1:16" x14ac:dyDescent="0.25">
      <c r="A730" t="s">
        <v>349</v>
      </c>
      <c r="B730">
        <v>28</v>
      </c>
      <c r="C730">
        <v>15</v>
      </c>
      <c r="K730" t="s">
        <v>349</v>
      </c>
      <c r="N730">
        <f t="shared" si="11"/>
        <v>0</v>
      </c>
      <c r="O730" t="s">
        <v>349</v>
      </c>
    </row>
    <row r="731" spans="1:16" x14ac:dyDescent="0.25">
      <c r="A731" t="s">
        <v>348</v>
      </c>
      <c r="B731">
        <v>14</v>
      </c>
      <c r="C731">
        <v>10</v>
      </c>
      <c r="K731" t="s">
        <v>348</v>
      </c>
      <c r="N731">
        <f t="shared" si="11"/>
        <v>0</v>
      </c>
      <c r="O731" t="s">
        <v>348</v>
      </c>
    </row>
    <row r="732" spans="1:16" x14ac:dyDescent="0.25">
      <c r="A732" s="1" t="s">
        <v>347</v>
      </c>
      <c r="B732">
        <v>19</v>
      </c>
      <c r="C732">
        <v>22</v>
      </c>
      <c r="H732" s="1"/>
      <c r="J732" s="1"/>
      <c r="K732" s="1" t="s">
        <v>347</v>
      </c>
      <c r="L732">
        <f>150*(B732)/(SUM(B657:B731)+SUM(B733:B807)+SUM(C657:C731)+SUM(C733:C807))</f>
        <v>0.27775070655881495</v>
      </c>
      <c r="M732">
        <f>150*(C732)/(SUM(B657:B731)+SUM(B733:B807)+SUM(C657:C731)+SUM(C733:C807))</f>
        <v>0.32160608127862783</v>
      </c>
      <c r="N732">
        <f t="shared" si="11"/>
        <v>4.3855374719812878E-2</v>
      </c>
      <c r="O732" s="1" t="s">
        <v>347</v>
      </c>
      <c r="P732">
        <f>150*(C732-B732)/(SUM(B657:B731)+SUM(B733:B807)+SUM(C657:C731)+SUM(C733:C807))</f>
        <v>4.3855374719812885E-2</v>
      </c>
    </row>
    <row r="733" spans="1:16" x14ac:dyDescent="0.25">
      <c r="A733" s="1" t="s">
        <v>346</v>
      </c>
      <c r="B733">
        <v>15</v>
      </c>
      <c r="C733">
        <v>21</v>
      </c>
      <c r="H733" s="1"/>
      <c r="J733" s="1"/>
      <c r="K733" s="1" t="s">
        <v>346</v>
      </c>
      <c r="L733">
        <f>150*(B733)/(SUM(B658:B732)+SUM(B734:B808)+SUM(C658:C732)+SUM(C734:C808))</f>
        <v>0.2190633823386233</v>
      </c>
      <c r="M733">
        <f>150*(C733)/(SUM(B658:B732)+SUM(B734:B808)+SUM(C658:C732)+SUM(C734:C808))</f>
        <v>0.30668873527407264</v>
      </c>
      <c r="N733">
        <f t="shared" si="11"/>
        <v>8.7625352935449347E-2</v>
      </c>
      <c r="O733" s="1" t="s">
        <v>346</v>
      </c>
      <c r="P733">
        <f>150*(C733-B733)/(SUM(B658:B732)+SUM(B734:B808)+SUM(C658:C732)+SUM(C734:C808))</f>
        <v>8.7625352935449319E-2</v>
      </c>
    </row>
    <row r="734" spans="1:16" x14ac:dyDescent="0.25">
      <c r="A734" t="s">
        <v>345</v>
      </c>
      <c r="B734">
        <v>7</v>
      </c>
      <c r="C734">
        <v>16</v>
      </c>
      <c r="K734" t="s">
        <v>345</v>
      </c>
      <c r="N734">
        <f t="shared" si="11"/>
        <v>0</v>
      </c>
      <c r="O734" t="s">
        <v>345</v>
      </c>
    </row>
    <row r="735" spans="1:16" x14ac:dyDescent="0.25">
      <c r="A735" t="s">
        <v>344</v>
      </c>
      <c r="B735">
        <v>14</v>
      </c>
      <c r="C735">
        <v>7</v>
      </c>
      <c r="K735" t="s">
        <v>344</v>
      </c>
      <c r="N735">
        <f t="shared" si="11"/>
        <v>0</v>
      </c>
      <c r="O735" t="s">
        <v>344</v>
      </c>
    </row>
    <row r="736" spans="1:16" x14ac:dyDescent="0.25">
      <c r="A736" t="s">
        <v>343</v>
      </c>
      <c r="B736">
        <v>22</v>
      </c>
      <c r="C736">
        <v>16</v>
      </c>
      <c r="K736" t="s">
        <v>343</v>
      </c>
      <c r="N736">
        <f t="shared" si="11"/>
        <v>0</v>
      </c>
      <c r="O736" t="s">
        <v>343</v>
      </c>
    </row>
    <row r="737" spans="1:16" x14ac:dyDescent="0.25">
      <c r="A737" t="s">
        <v>342</v>
      </c>
      <c r="B737">
        <v>15</v>
      </c>
      <c r="C737">
        <v>11</v>
      </c>
      <c r="K737" t="s">
        <v>342</v>
      </c>
      <c r="N737">
        <f t="shared" si="11"/>
        <v>0</v>
      </c>
      <c r="O737" t="s">
        <v>342</v>
      </c>
    </row>
    <row r="738" spans="1:16" x14ac:dyDescent="0.25">
      <c r="A738" s="1" t="s">
        <v>341</v>
      </c>
      <c r="B738">
        <v>11</v>
      </c>
      <c r="C738">
        <v>12</v>
      </c>
      <c r="H738" s="1"/>
      <c r="J738" s="1"/>
      <c r="K738" s="1" t="s">
        <v>341</v>
      </c>
      <c r="L738">
        <f>150*(B738)/(SUM(B663:B737)+SUM(B739:B813)+SUM(C663:C737)+SUM(C739:C813))</f>
        <v>0.15523567598080723</v>
      </c>
      <c r="M738">
        <f>150*(C738)/(SUM(B663:B737)+SUM(B739:B813)+SUM(C663:C737)+SUM(C739:C813))</f>
        <v>0.16934801016088061</v>
      </c>
      <c r="N738">
        <f t="shared" si="11"/>
        <v>1.4112334180073377E-2</v>
      </c>
      <c r="O738" s="1" t="s">
        <v>341</v>
      </c>
      <c r="P738">
        <f>150*(C738-B738)/(SUM(B663:B737)+SUM(B739:B813)+SUM(C663:C737)+SUM(C739:C813))</f>
        <v>1.4112334180073384E-2</v>
      </c>
    </row>
    <row r="739" spans="1:16" x14ac:dyDescent="0.25">
      <c r="A739" t="s">
        <v>340</v>
      </c>
      <c r="B739">
        <v>11</v>
      </c>
      <c r="C739">
        <v>20</v>
      </c>
      <c r="K739" t="s">
        <v>340</v>
      </c>
      <c r="N739">
        <f t="shared" si="11"/>
        <v>0</v>
      </c>
      <c r="O739" t="s">
        <v>340</v>
      </c>
    </row>
    <row r="740" spans="1:16" x14ac:dyDescent="0.25">
      <c r="A740" t="s">
        <v>339</v>
      </c>
      <c r="B740">
        <v>24</v>
      </c>
      <c r="C740">
        <v>15</v>
      </c>
      <c r="K740" t="s">
        <v>339</v>
      </c>
      <c r="N740">
        <f t="shared" si="11"/>
        <v>0</v>
      </c>
      <c r="O740" t="s">
        <v>339</v>
      </c>
    </row>
    <row r="741" spans="1:16" x14ac:dyDescent="0.25">
      <c r="A741" t="s">
        <v>338</v>
      </c>
      <c r="B741">
        <v>26</v>
      </c>
      <c r="C741">
        <v>11</v>
      </c>
      <c r="K741" t="s">
        <v>338</v>
      </c>
      <c r="N741">
        <f t="shared" si="11"/>
        <v>0</v>
      </c>
      <c r="O741" t="s">
        <v>338</v>
      </c>
    </row>
    <row r="742" spans="1:16" x14ac:dyDescent="0.25">
      <c r="A742" t="s">
        <v>337</v>
      </c>
      <c r="B742">
        <v>28</v>
      </c>
      <c r="C742">
        <v>10</v>
      </c>
      <c r="K742" t="s">
        <v>337</v>
      </c>
      <c r="N742">
        <f t="shared" si="11"/>
        <v>0</v>
      </c>
      <c r="O742" t="s">
        <v>337</v>
      </c>
    </row>
    <row r="743" spans="1:16" x14ac:dyDescent="0.25">
      <c r="A743" s="1" t="s">
        <v>336</v>
      </c>
      <c r="B743">
        <v>25</v>
      </c>
      <c r="C743">
        <v>20</v>
      </c>
      <c r="H743" s="1"/>
      <c r="J743" s="1"/>
      <c r="K743" s="1" t="s">
        <v>336</v>
      </c>
      <c r="L743">
        <f>150*(B743)/(SUM(B668:B742)+SUM(B744:B818)+SUM(C668:C742)+SUM(C744:C818))</f>
        <v>0.35568623731385751</v>
      </c>
      <c r="M743">
        <f>150*(C743)/(SUM(B668:B742)+SUM(B744:B818)+SUM(C668:C742)+SUM(C744:C818))</f>
        <v>0.28454898985108601</v>
      </c>
      <c r="N743">
        <f t="shared" si="11"/>
        <v>-7.1137247462771502E-2</v>
      </c>
      <c r="O743" s="1" t="s">
        <v>336</v>
      </c>
      <c r="P743">
        <f>150*(C743-B743)/(SUM(B668:B742)+SUM(B744:B818)+SUM(C668:C742)+SUM(C744:C818))</f>
        <v>-7.1137247462771502E-2</v>
      </c>
    </row>
    <row r="744" spans="1:16" x14ac:dyDescent="0.25">
      <c r="A744" t="s">
        <v>335</v>
      </c>
      <c r="B744">
        <v>34</v>
      </c>
      <c r="C744">
        <v>44</v>
      </c>
      <c r="K744" t="s">
        <v>335</v>
      </c>
      <c r="N744">
        <f t="shared" si="11"/>
        <v>0</v>
      </c>
      <c r="O744" t="s">
        <v>335</v>
      </c>
    </row>
    <row r="745" spans="1:16" x14ac:dyDescent="0.25">
      <c r="A745" t="s">
        <v>334</v>
      </c>
      <c r="B745">
        <v>49</v>
      </c>
      <c r="C745">
        <v>45</v>
      </c>
      <c r="K745" t="s">
        <v>334</v>
      </c>
      <c r="N745">
        <f t="shared" si="11"/>
        <v>0</v>
      </c>
      <c r="O745" t="s">
        <v>334</v>
      </c>
    </row>
    <row r="746" spans="1:16" x14ac:dyDescent="0.25">
      <c r="A746" s="1" t="s">
        <v>333</v>
      </c>
      <c r="B746">
        <v>47</v>
      </c>
      <c r="C746">
        <v>72</v>
      </c>
      <c r="H746" s="1"/>
      <c r="J746" s="1"/>
      <c r="K746" s="1" t="s">
        <v>333</v>
      </c>
      <c r="L746">
        <f>150*(B746)/(SUM(B671:B745)+SUM(B747:B821)+SUM(C671:C745)+SUM(C747:C821))</f>
        <v>0.67053452539471181</v>
      </c>
      <c r="M746">
        <f>150*(C746)/(SUM(B671:B745)+SUM(B747:B821)+SUM(C671:C745)+SUM(C747:C821))</f>
        <v>1.0272018261365798</v>
      </c>
      <c r="N746">
        <f t="shared" si="11"/>
        <v>0.35666730074186803</v>
      </c>
      <c r="O746" s="1" t="s">
        <v>333</v>
      </c>
      <c r="P746">
        <f>150*(C746-B746)/(SUM(B671:B745)+SUM(B747:B821)+SUM(C671:C745)+SUM(C747:C821))</f>
        <v>0.35666730074186798</v>
      </c>
    </row>
    <row r="747" spans="1:16" x14ac:dyDescent="0.25">
      <c r="A747" t="s">
        <v>332</v>
      </c>
      <c r="B747">
        <v>32</v>
      </c>
      <c r="C747">
        <v>32</v>
      </c>
      <c r="K747" t="s">
        <v>332</v>
      </c>
      <c r="N747">
        <f t="shared" si="11"/>
        <v>0</v>
      </c>
      <c r="O747" t="s">
        <v>332</v>
      </c>
    </row>
    <row r="748" spans="1:16" x14ac:dyDescent="0.25">
      <c r="A748" s="1" t="s">
        <v>331</v>
      </c>
      <c r="B748">
        <v>45</v>
      </c>
      <c r="C748">
        <v>53</v>
      </c>
      <c r="H748" s="1"/>
      <c r="J748" s="1"/>
      <c r="K748" s="1" t="s">
        <v>331</v>
      </c>
      <c r="L748">
        <f>150*(B748)/(SUM(B673:B747)+SUM(B749:B823)+SUM(C673:C747)+SUM(C749:C823))</f>
        <v>0.63993174061433444</v>
      </c>
      <c r="M748">
        <f>150*(C748)/(SUM(B673:B747)+SUM(B749:B823)+SUM(C673:C747)+SUM(C749:C823))</f>
        <v>0.75369738339021619</v>
      </c>
      <c r="N748">
        <f t="shared" si="11"/>
        <v>0.11376564277588175</v>
      </c>
      <c r="O748" s="1" t="s">
        <v>331</v>
      </c>
      <c r="P748">
        <f>150*(C748-B748)/(SUM(B673:B747)+SUM(B749:B823)+SUM(C673:C747)+SUM(C749:C823))</f>
        <v>0.11376564277588168</v>
      </c>
    </row>
    <row r="749" spans="1:16" x14ac:dyDescent="0.25">
      <c r="A749" t="s">
        <v>330</v>
      </c>
      <c r="B749">
        <v>114</v>
      </c>
      <c r="C749">
        <v>88</v>
      </c>
      <c r="K749" t="s">
        <v>330</v>
      </c>
      <c r="N749">
        <f t="shared" si="11"/>
        <v>0</v>
      </c>
      <c r="O749" t="s">
        <v>330</v>
      </c>
    </row>
    <row r="750" spans="1:16" x14ac:dyDescent="0.25">
      <c r="A750" t="s">
        <v>329</v>
      </c>
      <c r="B750">
        <v>38</v>
      </c>
      <c r="C750">
        <v>51</v>
      </c>
      <c r="K750" t="s">
        <v>329</v>
      </c>
      <c r="N750">
        <f t="shared" si="11"/>
        <v>0</v>
      </c>
      <c r="O750" t="s">
        <v>329</v>
      </c>
    </row>
    <row r="751" spans="1:16" x14ac:dyDescent="0.25">
      <c r="A751" t="s">
        <v>328</v>
      </c>
      <c r="B751">
        <v>28</v>
      </c>
      <c r="C751">
        <v>26</v>
      </c>
      <c r="K751" t="s">
        <v>328</v>
      </c>
      <c r="N751">
        <f t="shared" si="11"/>
        <v>0</v>
      </c>
      <c r="O751" t="s">
        <v>328</v>
      </c>
    </row>
    <row r="752" spans="1:16" x14ac:dyDescent="0.25">
      <c r="A752" t="s">
        <v>327</v>
      </c>
      <c r="B752">
        <v>486</v>
      </c>
      <c r="C752">
        <v>26</v>
      </c>
      <c r="K752" t="s">
        <v>327</v>
      </c>
      <c r="N752">
        <f t="shared" si="11"/>
        <v>0</v>
      </c>
      <c r="O752" t="s">
        <v>327</v>
      </c>
    </row>
    <row r="753" spans="1:16" x14ac:dyDescent="0.25">
      <c r="A753" t="s">
        <v>326</v>
      </c>
      <c r="B753">
        <v>59</v>
      </c>
      <c r="C753">
        <v>37</v>
      </c>
      <c r="K753" t="s">
        <v>326</v>
      </c>
      <c r="N753">
        <f t="shared" si="11"/>
        <v>0</v>
      </c>
      <c r="O753" t="s">
        <v>326</v>
      </c>
    </row>
    <row r="754" spans="1:16" x14ac:dyDescent="0.25">
      <c r="A754" t="s">
        <v>325</v>
      </c>
      <c r="B754">
        <v>24</v>
      </c>
      <c r="C754">
        <v>40</v>
      </c>
      <c r="K754" t="s">
        <v>325</v>
      </c>
      <c r="N754">
        <f t="shared" si="11"/>
        <v>0</v>
      </c>
      <c r="O754" t="s">
        <v>325</v>
      </c>
    </row>
    <row r="755" spans="1:16" x14ac:dyDescent="0.25">
      <c r="A755" t="s">
        <v>324</v>
      </c>
      <c r="B755">
        <v>20</v>
      </c>
      <c r="C755">
        <v>30</v>
      </c>
      <c r="K755" t="s">
        <v>324</v>
      </c>
      <c r="N755">
        <f t="shared" si="11"/>
        <v>0</v>
      </c>
      <c r="O755" t="s">
        <v>324</v>
      </c>
    </row>
    <row r="756" spans="1:16" x14ac:dyDescent="0.25">
      <c r="A756" t="s">
        <v>323</v>
      </c>
      <c r="B756">
        <v>41</v>
      </c>
      <c r="C756">
        <v>46</v>
      </c>
      <c r="K756" t="s">
        <v>323</v>
      </c>
      <c r="N756">
        <f t="shared" si="11"/>
        <v>0</v>
      </c>
      <c r="O756" t="s">
        <v>323</v>
      </c>
    </row>
    <row r="757" spans="1:16" x14ac:dyDescent="0.25">
      <c r="A757" s="1" t="s">
        <v>322</v>
      </c>
      <c r="B757">
        <v>51</v>
      </c>
      <c r="C757">
        <v>57</v>
      </c>
      <c r="H757" s="1"/>
      <c r="J757" s="1"/>
      <c r="K757" s="1" t="s">
        <v>322</v>
      </c>
      <c r="L757">
        <f>150*(B757)/(SUM(B682:B756)+SUM(B758:B832)+SUM(C682:C756)+SUM(C758:C832))</f>
        <v>0.64215562830521278</v>
      </c>
      <c r="M757">
        <f>150*(C757)/(SUM(B682:B756)+SUM(B758:B832)+SUM(C682:C756)+SUM(C758:C832))</f>
        <v>0.71770334928229662</v>
      </c>
      <c r="N757">
        <f t="shared" si="11"/>
        <v>7.5547720977083843E-2</v>
      </c>
      <c r="O757" s="1" t="s">
        <v>322</v>
      </c>
      <c r="P757">
        <f>150*(C757-B757)/(SUM(B682:B756)+SUM(B758:B832)+SUM(C682:C756)+SUM(C758:C832))</f>
        <v>7.5547720977083857E-2</v>
      </c>
    </row>
    <row r="758" spans="1:16" x14ac:dyDescent="0.25">
      <c r="A758" t="s">
        <v>321</v>
      </c>
      <c r="B758">
        <v>35</v>
      </c>
      <c r="C758">
        <v>42</v>
      </c>
      <c r="K758" t="s">
        <v>321</v>
      </c>
      <c r="N758">
        <f t="shared" si="11"/>
        <v>0</v>
      </c>
      <c r="O758" t="s">
        <v>321</v>
      </c>
    </row>
    <row r="759" spans="1:16" x14ac:dyDescent="0.25">
      <c r="A759" t="s">
        <v>320</v>
      </c>
      <c r="B759">
        <v>50</v>
      </c>
      <c r="C759">
        <v>36</v>
      </c>
      <c r="K759" t="s">
        <v>320</v>
      </c>
      <c r="N759">
        <f t="shared" si="11"/>
        <v>0</v>
      </c>
      <c r="O759" t="s">
        <v>320</v>
      </c>
    </row>
    <row r="760" spans="1:16" x14ac:dyDescent="0.25">
      <c r="A760" t="s">
        <v>319</v>
      </c>
      <c r="B760">
        <v>58</v>
      </c>
      <c r="C760">
        <v>13</v>
      </c>
      <c r="K760" t="s">
        <v>319</v>
      </c>
      <c r="N760">
        <f t="shared" si="11"/>
        <v>0</v>
      </c>
      <c r="O760" t="s">
        <v>319</v>
      </c>
    </row>
    <row r="761" spans="1:16" x14ac:dyDescent="0.25">
      <c r="A761" t="s">
        <v>318</v>
      </c>
      <c r="B761">
        <v>39</v>
      </c>
      <c r="C761">
        <v>32</v>
      </c>
      <c r="K761" t="s">
        <v>318</v>
      </c>
      <c r="N761">
        <f t="shared" si="11"/>
        <v>0</v>
      </c>
      <c r="O761" t="s">
        <v>318</v>
      </c>
    </row>
    <row r="762" spans="1:16" x14ac:dyDescent="0.25">
      <c r="A762" t="s">
        <v>317</v>
      </c>
      <c r="B762">
        <v>28</v>
      </c>
      <c r="C762">
        <v>33</v>
      </c>
      <c r="K762" t="s">
        <v>317</v>
      </c>
      <c r="N762">
        <f t="shared" si="11"/>
        <v>0</v>
      </c>
      <c r="O762" t="s">
        <v>317</v>
      </c>
    </row>
    <row r="763" spans="1:16" x14ac:dyDescent="0.25">
      <c r="A763" t="s">
        <v>316</v>
      </c>
      <c r="B763">
        <v>29</v>
      </c>
      <c r="C763">
        <v>37</v>
      </c>
      <c r="K763" t="s">
        <v>316</v>
      </c>
      <c r="N763">
        <f t="shared" si="11"/>
        <v>0</v>
      </c>
      <c r="O763" t="s">
        <v>316</v>
      </c>
    </row>
    <row r="764" spans="1:16" x14ac:dyDescent="0.25">
      <c r="A764" t="s">
        <v>315</v>
      </c>
      <c r="B764">
        <v>32</v>
      </c>
      <c r="C764">
        <v>32</v>
      </c>
      <c r="K764" t="s">
        <v>315</v>
      </c>
      <c r="N764">
        <f t="shared" si="11"/>
        <v>0</v>
      </c>
      <c r="O764" t="s">
        <v>315</v>
      </c>
    </row>
    <row r="765" spans="1:16" x14ac:dyDescent="0.25">
      <c r="A765" t="s">
        <v>314</v>
      </c>
      <c r="B765">
        <v>22</v>
      </c>
      <c r="C765">
        <v>24</v>
      </c>
      <c r="K765" t="s">
        <v>314</v>
      </c>
      <c r="N765">
        <f t="shared" si="11"/>
        <v>0</v>
      </c>
      <c r="O765" t="s">
        <v>314</v>
      </c>
    </row>
    <row r="766" spans="1:16" x14ac:dyDescent="0.25">
      <c r="A766" s="1" t="s">
        <v>313</v>
      </c>
      <c r="B766">
        <v>23</v>
      </c>
      <c r="C766">
        <v>47</v>
      </c>
      <c r="H766" s="1"/>
      <c r="J766" s="1"/>
      <c r="K766" s="1" t="s">
        <v>313</v>
      </c>
      <c r="L766">
        <f>150*(B766)/(SUM(B691:B765)+SUM(B767:B841)+SUM(C691:C765)+SUM(C767:C841))</f>
        <v>0.28933243877893322</v>
      </c>
      <c r="M766">
        <f>150*(C766)/(SUM(B691:B765)+SUM(B767:B841)+SUM(C691:C765)+SUM(C767:C841))</f>
        <v>0.59124454880912447</v>
      </c>
      <c r="N766">
        <f t="shared" si="11"/>
        <v>0.30191211003019125</v>
      </c>
      <c r="O766" s="1" t="s">
        <v>313</v>
      </c>
      <c r="P766">
        <f>150*(C766-B766)/(SUM(B691:B765)+SUM(B767:B841)+SUM(C691:C765)+SUM(C767:C841))</f>
        <v>0.30191211003019119</v>
      </c>
    </row>
    <row r="767" spans="1:16" x14ac:dyDescent="0.25">
      <c r="A767" t="s">
        <v>312</v>
      </c>
      <c r="B767">
        <v>14</v>
      </c>
      <c r="C767">
        <v>36</v>
      </c>
      <c r="K767" t="s">
        <v>312</v>
      </c>
      <c r="N767">
        <f t="shared" si="11"/>
        <v>0</v>
      </c>
      <c r="O767" t="s">
        <v>312</v>
      </c>
    </row>
    <row r="768" spans="1:16" x14ac:dyDescent="0.25">
      <c r="A768" s="1" t="s">
        <v>311</v>
      </c>
      <c r="B768">
        <v>12</v>
      </c>
      <c r="C768">
        <v>23</v>
      </c>
      <c r="H768" s="1"/>
      <c r="J768" s="1"/>
      <c r="K768" s="1" t="s">
        <v>311</v>
      </c>
      <c r="L768">
        <f>150*(B768)/(SUM(B693:B767)+SUM(B769:B843)+SUM(C693:C767)+SUM(C769:C843))</f>
        <v>0.15072852118573105</v>
      </c>
      <c r="M768">
        <f>150*(C768)/(SUM(B693:B767)+SUM(B769:B843)+SUM(C693:C767)+SUM(C769:C843))</f>
        <v>0.28889633227265116</v>
      </c>
      <c r="N768">
        <f t="shared" si="11"/>
        <v>0.13816781108692011</v>
      </c>
      <c r="O768" s="1" t="s">
        <v>311</v>
      </c>
      <c r="P768">
        <f>150*(C768-B768)/(SUM(B693:B767)+SUM(B769:B843)+SUM(C693:C767)+SUM(C769:C843))</f>
        <v>0.13816781108692011</v>
      </c>
    </row>
    <row r="769" spans="1:16" x14ac:dyDescent="0.25">
      <c r="A769" s="1" t="s">
        <v>310</v>
      </c>
      <c r="B769">
        <v>8</v>
      </c>
      <c r="C769">
        <v>12</v>
      </c>
      <c r="H769" s="1"/>
      <c r="J769" s="1"/>
      <c r="K769" s="1" t="s">
        <v>310</v>
      </c>
      <c r="L769">
        <f>150*(B769)/(SUM(B694:B768)+SUM(B770:B844)+SUM(C694:C768)+SUM(C770:C844))</f>
        <v>0.10051093056369881</v>
      </c>
      <c r="M769">
        <f>150*(C769)/(SUM(B694:B768)+SUM(B770:B844)+SUM(C694:C768)+SUM(C770:C844))</f>
        <v>0.15076639584554821</v>
      </c>
      <c r="N769">
        <f t="shared" si="11"/>
        <v>5.0255465281849404E-2</v>
      </c>
      <c r="O769" s="1" t="s">
        <v>310</v>
      </c>
      <c r="P769">
        <f>150*(C769-B769)/(SUM(B694:B768)+SUM(B770:B844)+SUM(C694:C768)+SUM(C770:C844))</f>
        <v>5.0255465281849404E-2</v>
      </c>
    </row>
    <row r="770" spans="1:16" x14ac:dyDescent="0.25">
      <c r="A770" s="1" t="s">
        <v>309</v>
      </c>
      <c r="B770">
        <v>10</v>
      </c>
      <c r="C770">
        <v>29</v>
      </c>
      <c r="H770" s="1"/>
      <c r="J770" s="1"/>
      <c r="K770" s="1" t="s">
        <v>309</v>
      </c>
      <c r="L770">
        <f>150*(B770)/(SUM(B695:B769)+SUM(B771:B845)+SUM(C695:C769)+SUM(C771:C845))</f>
        <v>0.12576507084765659</v>
      </c>
      <c r="M770">
        <f>150*(C770)/(SUM(B695:B769)+SUM(B771:B845)+SUM(C695:C769)+SUM(C771:C845))</f>
        <v>0.36471870545820406</v>
      </c>
      <c r="N770">
        <f t="shared" si="11"/>
        <v>0.23895363461054747</v>
      </c>
      <c r="O770" s="1" t="s">
        <v>309</v>
      </c>
      <c r="P770">
        <f>150*(C770-B770)/(SUM(B695:B769)+SUM(B771:B845)+SUM(C695:C769)+SUM(C771:C845))</f>
        <v>0.2389536346105475</v>
      </c>
    </row>
    <row r="771" spans="1:16" x14ac:dyDescent="0.25">
      <c r="A771" t="s">
        <v>308</v>
      </c>
      <c r="B771">
        <v>12</v>
      </c>
      <c r="C771">
        <v>33</v>
      </c>
      <c r="K771" t="s">
        <v>308</v>
      </c>
      <c r="N771">
        <f t="shared" si="11"/>
        <v>0</v>
      </c>
      <c r="O771" t="s">
        <v>308</v>
      </c>
    </row>
    <row r="772" spans="1:16" x14ac:dyDescent="0.25">
      <c r="A772" t="s">
        <v>307</v>
      </c>
      <c r="B772">
        <v>26</v>
      </c>
      <c r="C772">
        <v>173</v>
      </c>
      <c r="K772" t="s">
        <v>307</v>
      </c>
      <c r="N772">
        <f t="shared" si="11"/>
        <v>0</v>
      </c>
      <c r="O772" t="s">
        <v>307</v>
      </c>
    </row>
    <row r="773" spans="1:16" x14ac:dyDescent="0.25">
      <c r="A773" t="s">
        <v>306</v>
      </c>
      <c r="B773">
        <v>23</v>
      </c>
      <c r="C773">
        <v>63</v>
      </c>
      <c r="K773" t="s">
        <v>306</v>
      </c>
      <c r="N773">
        <f t="shared" si="11"/>
        <v>0</v>
      </c>
      <c r="O773" t="s">
        <v>306</v>
      </c>
    </row>
    <row r="774" spans="1:16" x14ac:dyDescent="0.25">
      <c r="A774" s="1" t="s">
        <v>305</v>
      </c>
      <c r="B774">
        <v>16</v>
      </c>
      <c r="C774">
        <v>24</v>
      </c>
      <c r="H774" s="1"/>
      <c r="J774" s="1"/>
      <c r="K774" s="1" t="s">
        <v>305</v>
      </c>
      <c r="L774">
        <f>150*(B774)/(SUM(B699:B773)+SUM(B775:B849)+SUM(C699:C773)+SUM(C775:C849))</f>
        <v>0.20241207725394281</v>
      </c>
      <c r="M774">
        <f>150*(C774)/(SUM(B699:B773)+SUM(B775:B849)+SUM(C699:C773)+SUM(C775:C849))</f>
        <v>0.30361811588091425</v>
      </c>
      <c r="N774">
        <f t="shared" si="11"/>
        <v>0.10120603862697145</v>
      </c>
      <c r="O774" s="1" t="s">
        <v>305</v>
      </c>
      <c r="P774">
        <f>150*(C774-B774)/(SUM(B699:B773)+SUM(B775:B849)+SUM(C699:C773)+SUM(C775:C849))</f>
        <v>0.1012060386269714</v>
      </c>
    </row>
    <row r="775" spans="1:16" x14ac:dyDescent="0.25">
      <c r="A775" t="s">
        <v>304</v>
      </c>
      <c r="B775">
        <v>9</v>
      </c>
      <c r="C775">
        <v>12</v>
      </c>
      <c r="K775" t="s">
        <v>304</v>
      </c>
      <c r="N775">
        <f t="shared" ref="N775:N838" si="12">M775-L775</f>
        <v>0</v>
      </c>
      <c r="O775" t="s">
        <v>304</v>
      </c>
    </row>
    <row r="776" spans="1:16" x14ac:dyDescent="0.25">
      <c r="A776" s="1" t="s">
        <v>303</v>
      </c>
      <c r="B776">
        <v>4</v>
      </c>
      <c r="C776">
        <v>10</v>
      </c>
      <c r="H776" s="1"/>
      <c r="J776" s="1"/>
      <c r="K776" s="1" t="s">
        <v>303</v>
      </c>
      <c r="L776">
        <f>150*(B776)/(SUM(B701:B775)+SUM(B777:B851)+SUM(C701:C775)+SUM(C777:C851))</f>
        <v>5.0352467270896276E-2</v>
      </c>
      <c r="M776">
        <f>150*(C776)/(SUM(B701:B775)+SUM(B777:B851)+SUM(C701:C775)+SUM(C777:C851))</f>
        <v>0.12588116817724068</v>
      </c>
      <c r="N776">
        <f t="shared" si="12"/>
        <v>7.5528700906344406E-2</v>
      </c>
      <c r="O776" s="1" t="s">
        <v>303</v>
      </c>
      <c r="P776">
        <f>150*(C776-B776)/(SUM(B701:B775)+SUM(B777:B851)+SUM(C701:C775)+SUM(C777:C851))</f>
        <v>7.5528700906344406E-2</v>
      </c>
    </row>
    <row r="777" spans="1:16" x14ac:dyDescent="0.25">
      <c r="A777" s="1" t="s">
        <v>302</v>
      </c>
      <c r="B777">
        <v>9</v>
      </c>
      <c r="C777">
        <v>23</v>
      </c>
      <c r="H777" s="1"/>
      <c r="J777" s="1"/>
      <c r="K777" s="1" t="s">
        <v>302</v>
      </c>
      <c r="L777">
        <f>150*(B777)/(SUM(B702:B776)+SUM(B778:B852)+SUM(C702:C776)+SUM(C778:C852))</f>
        <v>0.11349306431273644</v>
      </c>
      <c r="M777">
        <f>150*(C777)/(SUM(B702:B776)+SUM(B778:B852)+SUM(C702:C776)+SUM(C778:C852))</f>
        <v>0.2900378310214376</v>
      </c>
      <c r="N777">
        <f t="shared" si="12"/>
        <v>0.17654476670870117</v>
      </c>
      <c r="O777" s="1" t="s">
        <v>302</v>
      </c>
      <c r="P777">
        <f>150*(C777-B777)/(SUM(B702:B776)+SUM(B778:B852)+SUM(C702:C776)+SUM(C778:C852))</f>
        <v>0.17654476670870115</v>
      </c>
    </row>
    <row r="778" spans="1:16" x14ac:dyDescent="0.25">
      <c r="A778" t="s">
        <v>301</v>
      </c>
      <c r="B778">
        <v>3</v>
      </c>
      <c r="C778">
        <v>8</v>
      </c>
      <c r="K778" t="s">
        <v>301</v>
      </c>
      <c r="N778">
        <f t="shared" si="12"/>
        <v>0</v>
      </c>
      <c r="O778" t="s">
        <v>301</v>
      </c>
    </row>
    <row r="779" spans="1:16" x14ac:dyDescent="0.25">
      <c r="A779" t="s">
        <v>300</v>
      </c>
      <c r="B779">
        <v>4</v>
      </c>
      <c r="C779">
        <v>10</v>
      </c>
      <c r="K779" t="s">
        <v>300</v>
      </c>
      <c r="N779">
        <f t="shared" si="12"/>
        <v>0</v>
      </c>
      <c r="O779" t="s">
        <v>300</v>
      </c>
    </row>
    <row r="780" spans="1:16" x14ac:dyDescent="0.25">
      <c r="A780" s="1" t="s">
        <v>299</v>
      </c>
      <c r="B780">
        <v>17</v>
      </c>
      <c r="C780">
        <v>38</v>
      </c>
      <c r="H780" s="1"/>
      <c r="J780" s="1"/>
      <c r="K780" s="1" t="s">
        <v>299</v>
      </c>
      <c r="L780">
        <f>150*(B780)/(SUM(B705:B779)+SUM(B781:B855)+SUM(C705:C779)+SUM(C781:C855))</f>
        <v>0.22037853253824216</v>
      </c>
      <c r="M780">
        <f>150*(C780)/(SUM(B705:B779)+SUM(B781:B855)+SUM(C705:C779)+SUM(C781:C855))</f>
        <v>0.49261083743842365</v>
      </c>
      <c r="N780">
        <f t="shared" si="12"/>
        <v>0.27223230490018147</v>
      </c>
      <c r="O780" s="1" t="s">
        <v>299</v>
      </c>
      <c r="P780">
        <f>150*(C780-B780)/(SUM(B705:B779)+SUM(B781:B855)+SUM(C705:C779)+SUM(C781:C855))</f>
        <v>0.27223230490018147</v>
      </c>
    </row>
    <row r="781" spans="1:16" x14ac:dyDescent="0.25">
      <c r="A781" t="s">
        <v>298</v>
      </c>
      <c r="B781">
        <v>17</v>
      </c>
      <c r="C781">
        <v>16</v>
      </c>
      <c r="K781" t="s">
        <v>298</v>
      </c>
      <c r="N781">
        <f t="shared" si="12"/>
        <v>0</v>
      </c>
      <c r="O781" t="s">
        <v>298</v>
      </c>
    </row>
    <row r="782" spans="1:16" x14ac:dyDescent="0.25">
      <c r="A782" s="1" t="s">
        <v>297</v>
      </c>
      <c r="B782">
        <v>23</v>
      </c>
      <c r="C782">
        <v>32</v>
      </c>
      <c r="H782" s="1"/>
      <c r="J782" s="1"/>
      <c r="K782" s="1" t="s">
        <v>297</v>
      </c>
      <c r="L782">
        <f>150*(B782)/(SUM(B707:B781)+SUM(B783:B857)+SUM(C707:C781)+SUM(C783:C857))</f>
        <v>0.29702970297029702</v>
      </c>
      <c r="M782">
        <f>150*(C782)/(SUM(B707:B781)+SUM(B783:B857)+SUM(C707:C781)+SUM(C783:C857))</f>
        <v>0.41325871717606544</v>
      </c>
      <c r="N782">
        <f t="shared" si="12"/>
        <v>0.11622901420576842</v>
      </c>
      <c r="O782" s="1" t="s">
        <v>297</v>
      </c>
      <c r="P782">
        <f>150*(C782-B782)/(SUM(B707:B781)+SUM(B783:B857)+SUM(C707:C781)+SUM(C783:C857))</f>
        <v>0.11622901420576841</v>
      </c>
    </row>
    <row r="783" spans="1:16" x14ac:dyDescent="0.25">
      <c r="A783" s="1" t="s">
        <v>296</v>
      </c>
      <c r="B783">
        <v>48</v>
      </c>
      <c r="C783">
        <v>51</v>
      </c>
      <c r="H783" s="1"/>
      <c r="J783" s="1"/>
      <c r="K783" s="1" t="s">
        <v>296</v>
      </c>
      <c r="L783">
        <f>150*(B783)/(SUM(B708:B782)+SUM(B784:B858)+SUM(C708:C782)+SUM(C784:C858))</f>
        <v>0.62219149671621155</v>
      </c>
      <c r="M783">
        <f>150*(C783)/(SUM(B708:B782)+SUM(B784:B858)+SUM(C708:C782)+SUM(C784:C858))</f>
        <v>0.6610784652609748</v>
      </c>
      <c r="N783">
        <f t="shared" si="12"/>
        <v>3.8886968544763256E-2</v>
      </c>
      <c r="O783" s="1" t="s">
        <v>296</v>
      </c>
      <c r="P783">
        <f>150*(C783-B783)/(SUM(B708:B782)+SUM(B784:B858)+SUM(C708:C782)+SUM(C784:C858))</f>
        <v>3.8886968544763222E-2</v>
      </c>
    </row>
    <row r="784" spans="1:16" x14ac:dyDescent="0.25">
      <c r="A784" s="1" t="s">
        <v>295</v>
      </c>
      <c r="B784">
        <v>19</v>
      </c>
      <c r="C784">
        <v>31</v>
      </c>
      <c r="H784" s="1"/>
      <c r="J784" s="1"/>
      <c r="K784" s="1" t="s">
        <v>295</v>
      </c>
      <c r="L784">
        <f>150*(B784)/(SUM(B709:B783)+SUM(B785:B859)+SUM(C709:C783)+SUM(C785:C859))</f>
        <v>0.24518238128011011</v>
      </c>
      <c r="M784">
        <f>150*(C784)/(SUM(B709:B783)+SUM(B785:B859)+SUM(C709:C783)+SUM(C785:C859))</f>
        <v>0.40003441156228492</v>
      </c>
      <c r="N784">
        <f t="shared" si="12"/>
        <v>0.15485203028217481</v>
      </c>
      <c r="O784" s="1" t="s">
        <v>295</v>
      </c>
      <c r="P784">
        <f>150*(C784-B784)/(SUM(B709:B783)+SUM(B785:B859)+SUM(C709:C783)+SUM(C785:C859))</f>
        <v>0.15485203028217481</v>
      </c>
    </row>
    <row r="785" spans="1:16" x14ac:dyDescent="0.25">
      <c r="A785" s="1" t="s">
        <v>294</v>
      </c>
      <c r="B785">
        <v>15</v>
      </c>
      <c r="C785">
        <v>33</v>
      </c>
      <c r="H785" s="1"/>
      <c r="J785" s="1"/>
      <c r="K785" s="1" t="s">
        <v>294</v>
      </c>
      <c r="L785">
        <f>150*(B785)/(SUM(B710:B784)+SUM(B786:B860)+SUM(C710:C784)+SUM(C786:C860))</f>
        <v>0.19351509417734583</v>
      </c>
      <c r="M785">
        <f>150*(C785)/(SUM(B710:B784)+SUM(B786:B860)+SUM(C710:C784)+SUM(C786:C860))</f>
        <v>0.42573320719016083</v>
      </c>
      <c r="N785">
        <f t="shared" si="12"/>
        <v>0.232218113012815</v>
      </c>
      <c r="O785" s="1" t="s">
        <v>294</v>
      </c>
      <c r="P785">
        <f>150*(C785-B785)/(SUM(B710:B784)+SUM(B786:B860)+SUM(C710:C784)+SUM(C786:C860))</f>
        <v>0.232218113012815</v>
      </c>
    </row>
    <row r="786" spans="1:16" x14ac:dyDescent="0.25">
      <c r="A786" t="s">
        <v>293</v>
      </c>
      <c r="B786">
        <v>14</v>
      </c>
      <c r="C786">
        <v>21</v>
      </c>
      <c r="K786" t="s">
        <v>293</v>
      </c>
      <c r="N786">
        <f t="shared" si="12"/>
        <v>0</v>
      </c>
      <c r="O786" t="s">
        <v>293</v>
      </c>
    </row>
    <row r="787" spans="1:16" x14ac:dyDescent="0.25">
      <c r="A787" t="s">
        <v>292</v>
      </c>
      <c r="B787">
        <v>18</v>
      </c>
      <c r="C787">
        <v>31</v>
      </c>
      <c r="K787" t="s">
        <v>292</v>
      </c>
      <c r="N787">
        <f t="shared" si="12"/>
        <v>0</v>
      </c>
      <c r="O787" t="s">
        <v>292</v>
      </c>
    </row>
    <row r="788" spans="1:16" x14ac:dyDescent="0.25">
      <c r="A788" s="1" t="s">
        <v>291</v>
      </c>
      <c r="B788">
        <v>20</v>
      </c>
      <c r="C788">
        <v>46</v>
      </c>
      <c r="H788" s="1"/>
      <c r="J788" s="1"/>
      <c r="K788" s="1" t="s">
        <v>291</v>
      </c>
      <c r="L788">
        <f>150*(B788)/(SUM(B713:B787)+SUM(B789:B863)+SUM(C713:C787)+SUM(C789:C863))</f>
        <v>0.25770981874409415</v>
      </c>
      <c r="M788">
        <f>150*(C788)/(SUM(B713:B787)+SUM(B789:B863)+SUM(C713:C787)+SUM(C789:C863))</f>
        <v>0.59273258311141652</v>
      </c>
      <c r="N788">
        <f t="shared" si="12"/>
        <v>0.33502276436732237</v>
      </c>
      <c r="O788" s="1" t="s">
        <v>291</v>
      </c>
      <c r="P788">
        <f>150*(C788-B788)/(SUM(B713:B787)+SUM(B789:B863)+SUM(C713:C787)+SUM(C789:C863))</f>
        <v>0.33502276436732237</v>
      </c>
    </row>
    <row r="789" spans="1:16" x14ac:dyDescent="0.25">
      <c r="A789" t="s">
        <v>290</v>
      </c>
      <c r="B789">
        <v>29</v>
      </c>
      <c r="C789">
        <v>35</v>
      </c>
      <c r="K789" t="s">
        <v>290</v>
      </c>
      <c r="N789">
        <f t="shared" si="12"/>
        <v>0</v>
      </c>
      <c r="O789" t="s">
        <v>290</v>
      </c>
    </row>
    <row r="790" spans="1:16" x14ac:dyDescent="0.25">
      <c r="A790" s="1" t="s">
        <v>289</v>
      </c>
      <c r="B790">
        <v>16</v>
      </c>
      <c r="C790">
        <v>27</v>
      </c>
      <c r="H790" s="1"/>
      <c r="J790" s="1"/>
      <c r="K790" s="1" t="s">
        <v>289</v>
      </c>
      <c r="L790">
        <f>150*(B790)/(SUM(B715:B789)+SUM(B791:B865)+SUM(C715:C789)+SUM(C791:C865))</f>
        <v>0.20401224073444407</v>
      </c>
      <c r="M790">
        <f>150*(C790)/(SUM(B715:B789)+SUM(B791:B865)+SUM(C715:C789)+SUM(C791:C865))</f>
        <v>0.34427065623937436</v>
      </c>
      <c r="N790">
        <f t="shared" si="12"/>
        <v>0.14025841550493029</v>
      </c>
      <c r="O790" s="1" t="s">
        <v>289</v>
      </c>
      <c r="P790">
        <f>150*(C790-B790)/(SUM(B715:B789)+SUM(B791:B865)+SUM(C715:C789)+SUM(C791:C865))</f>
        <v>0.14025841550493029</v>
      </c>
    </row>
    <row r="791" spans="1:16" x14ac:dyDescent="0.25">
      <c r="A791" t="s">
        <v>288</v>
      </c>
      <c r="B791">
        <v>12</v>
      </c>
      <c r="C791">
        <v>14</v>
      </c>
      <c r="K791" t="s">
        <v>288</v>
      </c>
      <c r="N791">
        <f t="shared" si="12"/>
        <v>0</v>
      </c>
      <c r="O791" t="s">
        <v>288</v>
      </c>
    </row>
    <row r="792" spans="1:16" x14ac:dyDescent="0.25">
      <c r="A792" s="1" t="s">
        <v>287</v>
      </c>
      <c r="B792">
        <v>15</v>
      </c>
      <c r="C792">
        <v>27</v>
      </c>
      <c r="H792" s="1"/>
      <c r="J792" s="1"/>
      <c r="K792" s="1" t="s">
        <v>287</v>
      </c>
      <c r="L792">
        <f>150*(B792)/(SUM(B717:B791)+SUM(B793:B867)+SUM(C717:C791)+SUM(C793:C867))</f>
        <v>0.18264469518629758</v>
      </c>
      <c r="M792">
        <f>150*(C792)/(SUM(B717:B791)+SUM(B793:B867)+SUM(C717:C791)+SUM(C793:C867))</f>
        <v>0.32876045133533566</v>
      </c>
      <c r="N792">
        <f t="shared" si="12"/>
        <v>0.14611575614903807</v>
      </c>
      <c r="O792" s="1" t="s">
        <v>287</v>
      </c>
      <c r="P792">
        <f>150*(C792-B792)/(SUM(B717:B791)+SUM(B793:B867)+SUM(C717:C791)+SUM(C793:C867))</f>
        <v>0.14611575614903807</v>
      </c>
    </row>
    <row r="793" spans="1:16" x14ac:dyDescent="0.25">
      <c r="A793" t="s">
        <v>286</v>
      </c>
      <c r="B793">
        <v>23</v>
      </c>
      <c r="C793">
        <v>24</v>
      </c>
      <c r="K793" t="s">
        <v>286</v>
      </c>
      <c r="N793">
        <f t="shared" si="12"/>
        <v>0</v>
      </c>
      <c r="O793" t="s">
        <v>286</v>
      </c>
    </row>
    <row r="794" spans="1:16" x14ac:dyDescent="0.25">
      <c r="A794" s="1" t="s">
        <v>285</v>
      </c>
      <c r="B794">
        <v>21</v>
      </c>
      <c r="C794">
        <v>21</v>
      </c>
      <c r="H794" s="1"/>
      <c r="J794" s="1"/>
      <c r="K794" s="1" t="s">
        <v>285</v>
      </c>
      <c r="L794">
        <f>150*(B794)/(SUM(B719:B793)+SUM(B795:B869)+SUM(C719:C793)+SUM(C795:C869))</f>
        <v>0.29085872576177285</v>
      </c>
      <c r="M794">
        <f>150*(C794)/(SUM(B719:B793)+SUM(B795:B869)+SUM(C719:C793)+SUM(C795:C869))</f>
        <v>0.29085872576177285</v>
      </c>
      <c r="N794">
        <f t="shared" si="12"/>
        <v>0</v>
      </c>
      <c r="O794" s="1" t="s">
        <v>285</v>
      </c>
      <c r="P794">
        <f>150*(C794-B794)/(SUM(B719:B793)+SUM(B795:B869)+SUM(C719:C793)+SUM(C795:C869))</f>
        <v>0</v>
      </c>
    </row>
    <row r="795" spans="1:16" x14ac:dyDescent="0.25">
      <c r="A795" t="s">
        <v>284</v>
      </c>
      <c r="B795">
        <v>23</v>
      </c>
      <c r="C795">
        <v>19</v>
      </c>
      <c r="K795" t="s">
        <v>284</v>
      </c>
      <c r="N795">
        <f t="shared" si="12"/>
        <v>0</v>
      </c>
      <c r="O795" t="s">
        <v>284</v>
      </c>
    </row>
    <row r="796" spans="1:16" x14ac:dyDescent="0.25">
      <c r="A796" s="1" t="s">
        <v>283</v>
      </c>
      <c r="B796">
        <v>18</v>
      </c>
      <c r="C796">
        <v>25</v>
      </c>
      <c r="H796" s="1"/>
      <c r="J796" s="1"/>
      <c r="K796" s="1" t="s">
        <v>283</v>
      </c>
      <c r="L796">
        <f>150*(B796)/(SUM(B721:B795)+SUM(B797:B871)+SUM(C721:C795)+SUM(C797:C871))</f>
        <v>0.25116279069767444</v>
      </c>
      <c r="M796">
        <f>150*(C796)/(SUM(B721:B795)+SUM(B797:B871)+SUM(C721:C795)+SUM(C797:C871))</f>
        <v>0.34883720930232559</v>
      </c>
      <c r="N796">
        <f t="shared" si="12"/>
        <v>9.7674418604651148E-2</v>
      </c>
      <c r="O796" s="1" t="s">
        <v>283</v>
      </c>
      <c r="P796">
        <f>150*(C796-B796)/(SUM(B721:B795)+SUM(B797:B871)+SUM(C721:C795)+SUM(C797:C871))</f>
        <v>9.7674418604651161E-2</v>
      </c>
    </row>
    <row r="797" spans="1:16" x14ac:dyDescent="0.25">
      <c r="A797" s="1" t="s">
        <v>282</v>
      </c>
      <c r="B797">
        <v>29</v>
      </c>
      <c r="C797">
        <v>36</v>
      </c>
      <c r="H797" s="1"/>
      <c r="J797" s="1"/>
      <c r="K797" s="1" t="s">
        <v>282</v>
      </c>
      <c r="L797">
        <f>150*(B797)/(SUM(B722:B796)+SUM(B798:B872)+SUM(C722:C796)+SUM(C798:C872))</f>
        <v>0.40578358208955223</v>
      </c>
      <c r="M797">
        <f>150*(C797)/(SUM(B722:B796)+SUM(B798:B872)+SUM(C722:C796)+SUM(C798:C872))</f>
        <v>0.50373134328358204</v>
      </c>
      <c r="N797">
        <f t="shared" si="12"/>
        <v>9.7947761194029814E-2</v>
      </c>
      <c r="O797" s="1" t="s">
        <v>282</v>
      </c>
      <c r="P797">
        <f>150*(C797-B797)/(SUM(B722:B796)+SUM(B798:B872)+SUM(C722:C796)+SUM(C798:C872))</f>
        <v>9.7947761194029856E-2</v>
      </c>
    </row>
    <row r="798" spans="1:16" x14ac:dyDescent="0.25">
      <c r="A798" t="s">
        <v>281</v>
      </c>
      <c r="B798">
        <v>26</v>
      </c>
      <c r="C798">
        <v>27</v>
      </c>
      <c r="K798" t="s">
        <v>281</v>
      </c>
      <c r="N798">
        <f t="shared" si="12"/>
        <v>0</v>
      </c>
      <c r="O798" t="s">
        <v>281</v>
      </c>
    </row>
    <row r="799" spans="1:16" x14ac:dyDescent="0.25">
      <c r="A799" s="1" t="s">
        <v>280</v>
      </c>
      <c r="B799">
        <v>36</v>
      </c>
      <c r="C799">
        <v>43</v>
      </c>
      <c r="H799" s="1"/>
      <c r="J799" s="1"/>
      <c r="K799" s="1" t="s">
        <v>280</v>
      </c>
      <c r="L799">
        <f>150*(B799)/(SUM(B724:B798)+SUM(B800:B874)+SUM(C724:C798)+SUM(C800:C874))</f>
        <v>0.51189686226182574</v>
      </c>
      <c r="M799">
        <f>150*(C799)/(SUM(B724:B798)+SUM(B800:B874)+SUM(C724:C798)+SUM(C800:C874))</f>
        <v>0.61143236325718076</v>
      </c>
      <c r="N799">
        <f t="shared" si="12"/>
        <v>9.953550099535502E-2</v>
      </c>
      <c r="O799" s="1" t="s">
        <v>280</v>
      </c>
      <c r="P799">
        <f>150*(C799-B799)/(SUM(B724:B798)+SUM(B800:B874)+SUM(C724:C798)+SUM(C800:C874))</f>
        <v>9.9535500995355006E-2</v>
      </c>
    </row>
    <row r="800" spans="1:16" x14ac:dyDescent="0.25">
      <c r="A800" t="s">
        <v>279</v>
      </c>
      <c r="B800">
        <v>72</v>
      </c>
      <c r="C800">
        <v>30</v>
      </c>
      <c r="K800" t="s">
        <v>279</v>
      </c>
      <c r="N800">
        <f t="shared" si="12"/>
        <v>0</v>
      </c>
      <c r="O800" t="s">
        <v>279</v>
      </c>
    </row>
    <row r="801" spans="1:16" x14ac:dyDescent="0.25">
      <c r="A801" s="1" t="s">
        <v>278</v>
      </c>
      <c r="B801">
        <v>90</v>
      </c>
      <c r="C801">
        <v>66</v>
      </c>
      <c r="H801" s="1"/>
      <c r="J801" s="1"/>
      <c r="K801" s="1" t="s">
        <v>278</v>
      </c>
      <c r="L801">
        <f>150*(B801)/(SUM(B726:B800)+SUM(B802:B876)+SUM(C726:C800)+SUM(C802:C876))</f>
        <v>1.3039698638075921</v>
      </c>
      <c r="M801">
        <f>150*(C801)/(SUM(B726:B800)+SUM(B802:B876)+SUM(C726:C800)+SUM(C802:C876))</f>
        <v>0.95624456679223413</v>
      </c>
      <c r="N801">
        <f t="shared" si="12"/>
        <v>-0.34772529701535793</v>
      </c>
      <c r="O801" s="1" t="s">
        <v>278</v>
      </c>
      <c r="P801">
        <f>150*(C801-B801)/(SUM(B726:B800)+SUM(B802:B876)+SUM(C726:C800)+SUM(C802:C876))</f>
        <v>-0.34772529701535787</v>
      </c>
    </row>
    <row r="802" spans="1:16" x14ac:dyDescent="0.25">
      <c r="A802" s="1" t="s">
        <v>277</v>
      </c>
      <c r="B802">
        <v>343</v>
      </c>
      <c r="C802">
        <v>86</v>
      </c>
      <c r="H802" s="1"/>
      <c r="J802" s="1"/>
      <c r="K802" s="1" t="s">
        <v>277</v>
      </c>
      <c r="L802">
        <f>150*(B802)/(SUM(B727:B801)+SUM(B803:B877)+SUM(C727:C801)+SUM(C803:C877))</f>
        <v>5.1127894266123421</v>
      </c>
      <c r="M802">
        <f>150*(C802)/(SUM(B727:B801)+SUM(B803:B877)+SUM(C727:C801)+SUM(C803:C877))</f>
        <v>1.2819238795587797</v>
      </c>
      <c r="N802">
        <f t="shared" si="12"/>
        <v>-3.8308655470535626</v>
      </c>
      <c r="O802" s="1" t="s">
        <v>277</v>
      </c>
      <c r="P802">
        <f>150*(C802-B802)/(SUM(B727:B801)+SUM(B803:B877)+SUM(C727:C801)+SUM(C803:C877))</f>
        <v>-3.8308655470535626</v>
      </c>
    </row>
    <row r="803" spans="1:16" x14ac:dyDescent="0.25">
      <c r="A803" t="s">
        <v>276</v>
      </c>
      <c r="B803">
        <v>27</v>
      </c>
      <c r="C803">
        <v>16</v>
      </c>
      <c r="K803" t="s">
        <v>276</v>
      </c>
      <c r="N803">
        <f t="shared" si="12"/>
        <v>0</v>
      </c>
      <c r="O803" t="s">
        <v>276</v>
      </c>
    </row>
    <row r="804" spans="1:16" x14ac:dyDescent="0.25">
      <c r="A804" t="s">
        <v>275</v>
      </c>
      <c r="B804">
        <v>23</v>
      </c>
      <c r="C804">
        <v>16</v>
      </c>
      <c r="K804" t="s">
        <v>275</v>
      </c>
      <c r="N804">
        <f t="shared" si="12"/>
        <v>0</v>
      </c>
      <c r="O804" t="s">
        <v>275</v>
      </c>
    </row>
    <row r="805" spans="1:16" x14ac:dyDescent="0.25">
      <c r="A805" t="s">
        <v>274</v>
      </c>
      <c r="B805">
        <v>22</v>
      </c>
      <c r="C805">
        <v>29</v>
      </c>
      <c r="K805" t="s">
        <v>274</v>
      </c>
      <c r="N805">
        <f t="shared" si="12"/>
        <v>0</v>
      </c>
      <c r="O805" t="s">
        <v>274</v>
      </c>
    </row>
    <row r="806" spans="1:16" x14ac:dyDescent="0.25">
      <c r="A806" t="s">
        <v>273</v>
      </c>
      <c r="B806">
        <v>28</v>
      </c>
      <c r="C806">
        <v>26</v>
      </c>
      <c r="K806" t="s">
        <v>273</v>
      </c>
      <c r="N806">
        <f t="shared" si="12"/>
        <v>0</v>
      </c>
      <c r="O806" t="s">
        <v>273</v>
      </c>
    </row>
    <row r="807" spans="1:16" x14ac:dyDescent="0.25">
      <c r="A807" t="s">
        <v>272</v>
      </c>
      <c r="B807">
        <v>20</v>
      </c>
      <c r="C807">
        <v>25</v>
      </c>
      <c r="K807" t="s">
        <v>272</v>
      </c>
      <c r="N807">
        <f t="shared" si="12"/>
        <v>0</v>
      </c>
      <c r="O807" t="s">
        <v>272</v>
      </c>
    </row>
    <row r="808" spans="1:16" x14ac:dyDescent="0.25">
      <c r="A808" s="1" t="s">
        <v>271</v>
      </c>
      <c r="B808">
        <v>9</v>
      </c>
      <c r="C808">
        <v>23</v>
      </c>
      <c r="H808" s="1"/>
      <c r="J808" s="1"/>
      <c r="K808" s="1" t="s">
        <v>271</v>
      </c>
      <c r="L808">
        <f>150*(B808)/(SUM(B733:B807)+SUM(B809:B883)+SUM(C733:C807)+SUM(C809:C883))</f>
        <v>0.12929795996552054</v>
      </c>
      <c r="M808">
        <f>150*(C808)/(SUM(B733:B807)+SUM(B809:B883)+SUM(C733:C807)+SUM(C809:C883))</f>
        <v>0.33042811991188581</v>
      </c>
      <c r="N808">
        <f t="shared" si="12"/>
        <v>0.20113015994636527</v>
      </c>
      <c r="O808" s="1" t="s">
        <v>271</v>
      </c>
      <c r="P808">
        <f>150*(C808-B808)/(SUM(B733:B807)+SUM(B809:B883)+SUM(C733:C807)+SUM(C809:C883))</f>
        <v>0.20113015994636529</v>
      </c>
    </row>
    <row r="809" spans="1:16" x14ac:dyDescent="0.25">
      <c r="A809" s="1" t="s">
        <v>270</v>
      </c>
      <c r="B809">
        <v>26</v>
      </c>
      <c r="C809">
        <v>31</v>
      </c>
      <c r="H809" s="1"/>
      <c r="J809" s="1"/>
      <c r="K809" s="1" t="s">
        <v>270</v>
      </c>
      <c r="L809">
        <f>150*(B809)/(SUM(B734:B808)+SUM(B810:B884)+SUM(C734:C808)+SUM(C810:C884))</f>
        <v>0.37381385986772742</v>
      </c>
      <c r="M809">
        <f>150*(C809)/(SUM(B734:B808)+SUM(B810:B884)+SUM(C734:C808)+SUM(C810:C884))</f>
        <v>0.44570114061152111</v>
      </c>
      <c r="N809">
        <f t="shared" si="12"/>
        <v>7.1887280743793691E-2</v>
      </c>
      <c r="O809" s="1" t="s">
        <v>270</v>
      </c>
      <c r="P809">
        <f>150*(C809-B809)/(SUM(B734:B808)+SUM(B810:B884)+SUM(C734:C808)+SUM(C810:C884))</f>
        <v>7.1887280743793733E-2</v>
      </c>
    </row>
    <row r="810" spans="1:16" x14ac:dyDescent="0.25">
      <c r="A810" t="s">
        <v>269</v>
      </c>
      <c r="B810">
        <v>21</v>
      </c>
      <c r="C810">
        <v>48</v>
      </c>
      <c r="K810" t="s">
        <v>269</v>
      </c>
      <c r="N810">
        <f t="shared" si="12"/>
        <v>0</v>
      </c>
      <c r="O810" t="s">
        <v>269</v>
      </c>
    </row>
    <row r="811" spans="1:16" x14ac:dyDescent="0.25">
      <c r="A811" t="s">
        <v>268</v>
      </c>
      <c r="B811">
        <v>12</v>
      </c>
      <c r="C811">
        <v>22</v>
      </c>
      <c r="K811" t="s">
        <v>268</v>
      </c>
      <c r="N811">
        <f t="shared" si="12"/>
        <v>0</v>
      </c>
      <c r="O811" t="s">
        <v>268</v>
      </c>
    </row>
    <row r="812" spans="1:16" x14ac:dyDescent="0.25">
      <c r="A812" t="s">
        <v>267</v>
      </c>
      <c r="B812">
        <v>46</v>
      </c>
      <c r="C812">
        <v>268</v>
      </c>
      <c r="K812" t="s">
        <v>267</v>
      </c>
      <c r="N812">
        <f t="shared" si="12"/>
        <v>0</v>
      </c>
      <c r="O812" t="s">
        <v>267</v>
      </c>
    </row>
    <row r="813" spans="1:16" x14ac:dyDescent="0.25">
      <c r="A813" t="s">
        <v>266</v>
      </c>
      <c r="B813">
        <v>22</v>
      </c>
      <c r="C813">
        <v>41</v>
      </c>
      <c r="K813" t="s">
        <v>266</v>
      </c>
      <c r="N813">
        <f t="shared" si="12"/>
        <v>0</v>
      </c>
      <c r="O813" t="s">
        <v>266</v>
      </c>
    </row>
    <row r="814" spans="1:16" x14ac:dyDescent="0.25">
      <c r="A814" t="s">
        <v>265</v>
      </c>
      <c r="B814">
        <v>14</v>
      </c>
      <c r="C814">
        <v>16</v>
      </c>
      <c r="K814" t="s">
        <v>265</v>
      </c>
      <c r="N814">
        <f t="shared" si="12"/>
        <v>0</v>
      </c>
      <c r="O814" t="s">
        <v>265</v>
      </c>
    </row>
    <row r="815" spans="1:16" x14ac:dyDescent="0.25">
      <c r="A815" t="s">
        <v>264</v>
      </c>
      <c r="B815">
        <v>11</v>
      </c>
      <c r="C815">
        <v>22</v>
      </c>
      <c r="K815" t="s">
        <v>264</v>
      </c>
      <c r="N815">
        <f t="shared" si="12"/>
        <v>0</v>
      </c>
      <c r="O815" t="s">
        <v>264</v>
      </c>
    </row>
    <row r="816" spans="1:16" x14ac:dyDescent="0.25">
      <c r="A816" s="1" t="s">
        <v>263</v>
      </c>
      <c r="B816">
        <v>15</v>
      </c>
      <c r="C816">
        <v>24</v>
      </c>
      <c r="H816" s="1"/>
      <c r="J816" s="1"/>
      <c r="K816" s="1" t="s">
        <v>263</v>
      </c>
      <c r="L816">
        <f>150*(B816)/(SUM(B741:B815)+SUM(B817:B891)+SUM(C741:C815)+SUM(C817:C891))</f>
        <v>0.21541407371948301</v>
      </c>
      <c r="M816">
        <f>150*(C816)/(SUM(B741:B815)+SUM(B817:B891)+SUM(C741:C815)+SUM(C817:C891))</f>
        <v>0.34466251795117281</v>
      </c>
      <c r="N816">
        <f t="shared" si="12"/>
        <v>0.1292484442316898</v>
      </c>
      <c r="O816" s="1" t="s">
        <v>263</v>
      </c>
      <c r="P816">
        <f>150*(C816-B816)/(SUM(B741:B815)+SUM(B817:B891)+SUM(C741:C815)+SUM(C817:C891))</f>
        <v>0.1292484442316898</v>
      </c>
    </row>
    <row r="817" spans="1:16" x14ac:dyDescent="0.25">
      <c r="A817" t="s">
        <v>262</v>
      </c>
      <c r="B817">
        <v>6</v>
      </c>
      <c r="C817">
        <v>11</v>
      </c>
      <c r="K817" t="s">
        <v>262</v>
      </c>
      <c r="N817">
        <f t="shared" si="12"/>
        <v>0</v>
      </c>
      <c r="O817" t="s">
        <v>262</v>
      </c>
    </row>
    <row r="818" spans="1:16" x14ac:dyDescent="0.25">
      <c r="A818" t="s">
        <v>261</v>
      </c>
      <c r="B818">
        <v>12</v>
      </c>
      <c r="C818">
        <v>17</v>
      </c>
      <c r="K818" t="s">
        <v>261</v>
      </c>
      <c r="N818">
        <f t="shared" si="12"/>
        <v>0</v>
      </c>
      <c r="O818" t="s">
        <v>261</v>
      </c>
    </row>
    <row r="819" spans="1:16" x14ac:dyDescent="0.25">
      <c r="A819" s="1" t="s">
        <v>260</v>
      </c>
      <c r="B819">
        <v>14</v>
      </c>
      <c r="C819">
        <v>28</v>
      </c>
      <c r="H819" s="1"/>
      <c r="J819" s="1"/>
      <c r="K819" s="1" t="s">
        <v>260</v>
      </c>
      <c r="L819">
        <f>150*(B819)/(SUM(B744:B818)+SUM(B820:B894)+SUM(C744:C818)+SUM(C820:C894))</f>
        <v>0.20231213872832371</v>
      </c>
      <c r="M819">
        <f>150*(C819)/(SUM(B744:B818)+SUM(B820:B894)+SUM(C744:C818)+SUM(C820:C894))</f>
        <v>0.40462427745664742</v>
      </c>
      <c r="N819">
        <f t="shared" si="12"/>
        <v>0.20231213872832371</v>
      </c>
      <c r="O819" s="1" t="s">
        <v>260</v>
      </c>
      <c r="P819">
        <f>150*(C819-B819)/(SUM(B744:B818)+SUM(B820:B894)+SUM(C744:C818)+SUM(C820:C894))</f>
        <v>0.20231213872832371</v>
      </c>
    </row>
    <row r="820" spans="1:16" x14ac:dyDescent="0.25">
      <c r="A820" t="s">
        <v>259</v>
      </c>
      <c r="B820">
        <v>15</v>
      </c>
      <c r="C820">
        <v>11</v>
      </c>
      <c r="K820" t="s">
        <v>259</v>
      </c>
      <c r="N820">
        <f t="shared" si="12"/>
        <v>0</v>
      </c>
      <c r="O820" t="s">
        <v>259</v>
      </c>
    </row>
    <row r="821" spans="1:16" x14ac:dyDescent="0.25">
      <c r="A821" s="1" t="s">
        <v>258</v>
      </c>
      <c r="B821">
        <v>23</v>
      </c>
      <c r="C821">
        <v>35</v>
      </c>
      <c r="H821" s="1"/>
      <c r="J821" s="1"/>
      <c r="K821" s="1" t="s">
        <v>258</v>
      </c>
      <c r="L821">
        <f>150*(B821)/(SUM(B746:B820)+SUM(B822:B896)+SUM(C746:C820)+SUM(C822:C896))</f>
        <v>0.3369140625</v>
      </c>
      <c r="M821">
        <f>150*(C821)/(SUM(B746:B820)+SUM(B822:B896)+SUM(C746:C820)+SUM(C822:C896))</f>
        <v>0.5126953125</v>
      </c>
      <c r="N821">
        <f t="shared" si="12"/>
        <v>0.17578125</v>
      </c>
      <c r="O821" s="1" t="s">
        <v>258</v>
      </c>
      <c r="P821">
        <f>150*(C821-B821)/(SUM(B746:B820)+SUM(B822:B896)+SUM(C746:C820)+SUM(C822:C896))</f>
        <v>0.17578125</v>
      </c>
    </row>
    <row r="822" spans="1:16" x14ac:dyDescent="0.25">
      <c r="A822" s="1" t="s">
        <v>257</v>
      </c>
      <c r="B822">
        <v>19</v>
      </c>
      <c r="C822">
        <v>37</v>
      </c>
      <c r="H822" s="1"/>
      <c r="J822" s="1"/>
      <c r="K822" s="1" t="s">
        <v>257</v>
      </c>
      <c r="L822">
        <f>150*(B822)/(SUM(B747:B821)+SUM(B823:B897)+SUM(C747:C821)+SUM(C823:C897))</f>
        <v>0.28084351596373669</v>
      </c>
      <c r="M822">
        <f>150*(C822)/(SUM(B747:B821)+SUM(B823:B897)+SUM(C747:C821)+SUM(C823:C897))</f>
        <v>0.54690579424517149</v>
      </c>
      <c r="N822">
        <f t="shared" si="12"/>
        <v>0.26606227828143481</v>
      </c>
      <c r="O822" s="1" t="s">
        <v>257</v>
      </c>
      <c r="P822">
        <f>150*(C822-B822)/(SUM(B747:B821)+SUM(B823:B897)+SUM(C747:C821)+SUM(C823:C897))</f>
        <v>0.26606227828143475</v>
      </c>
    </row>
    <row r="823" spans="1:16" x14ac:dyDescent="0.25">
      <c r="A823" s="1" t="s">
        <v>256</v>
      </c>
      <c r="B823">
        <v>8</v>
      </c>
      <c r="C823">
        <v>9</v>
      </c>
      <c r="H823" s="1"/>
      <c r="J823" s="1"/>
      <c r="K823" s="1" t="s">
        <v>256</v>
      </c>
      <c r="L823">
        <f>150*(B823)/(SUM(B748:B822)+SUM(B824:B898)+SUM(C748:C822)+SUM(C824:C898))</f>
        <v>0.11828486939379004</v>
      </c>
      <c r="M823">
        <f>150*(C823)/(SUM(B748:B822)+SUM(B824:B898)+SUM(C748:C822)+SUM(C824:C898))</f>
        <v>0.13307047806801381</v>
      </c>
      <c r="N823">
        <f t="shared" si="12"/>
        <v>1.4785608674223766E-2</v>
      </c>
      <c r="O823" s="1" t="s">
        <v>256</v>
      </c>
      <c r="P823">
        <f>150*(C823-B823)/(SUM(B748:B822)+SUM(B824:B898)+SUM(C748:C822)+SUM(C824:C898))</f>
        <v>1.4785608674223755E-2</v>
      </c>
    </row>
    <row r="824" spans="1:16" x14ac:dyDescent="0.25">
      <c r="A824" t="s">
        <v>255</v>
      </c>
      <c r="B824">
        <v>7</v>
      </c>
      <c r="C824">
        <v>17</v>
      </c>
      <c r="K824" t="s">
        <v>255</v>
      </c>
      <c r="N824">
        <f t="shared" si="12"/>
        <v>0</v>
      </c>
      <c r="O824" t="s">
        <v>255</v>
      </c>
    </row>
    <row r="825" spans="1:16" x14ac:dyDescent="0.25">
      <c r="A825" t="s">
        <v>254</v>
      </c>
      <c r="B825">
        <v>12</v>
      </c>
      <c r="C825">
        <v>24</v>
      </c>
      <c r="K825" t="s">
        <v>254</v>
      </c>
      <c r="N825">
        <f t="shared" si="12"/>
        <v>0</v>
      </c>
      <c r="O825" t="s">
        <v>254</v>
      </c>
    </row>
    <row r="826" spans="1:16" x14ac:dyDescent="0.25">
      <c r="A826" s="1" t="s">
        <v>253</v>
      </c>
      <c r="B826">
        <v>19</v>
      </c>
      <c r="C826">
        <v>31</v>
      </c>
      <c r="H826" s="1"/>
      <c r="J826" s="1"/>
      <c r="K826" s="1" t="s">
        <v>253</v>
      </c>
      <c r="L826">
        <f>150*(B826)/(SUM(B751:B825)+SUM(B827:B901)+SUM(C751:C825)+SUM(C827:C901))</f>
        <v>0.29117286473232529</v>
      </c>
      <c r="M826">
        <f>150*(C826)/(SUM(B751:B825)+SUM(B827:B901)+SUM(C751:C825)+SUM(C827:C901))</f>
        <v>0.47507151614221493</v>
      </c>
      <c r="N826">
        <f t="shared" si="12"/>
        <v>0.18389865140988965</v>
      </c>
      <c r="O826" s="1" t="s">
        <v>253</v>
      </c>
      <c r="P826">
        <f>150*(C826-B826)/(SUM(B751:B825)+SUM(B827:B901)+SUM(C751:C825)+SUM(C827:C901))</f>
        <v>0.18389865140988967</v>
      </c>
    </row>
    <row r="827" spans="1:16" x14ac:dyDescent="0.25">
      <c r="A827" t="s">
        <v>252</v>
      </c>
      <c r="B827">
        <v>19</v>
      </c>
      <c r="C827">
        <v>12</v>
      </c>
      <c r="K827" t="s">
        <v>252</v>
      </c>
      <c r="N827">
        <f t="shared" si="12"/>
        <v>0</v>
      </c>
      <c r="O827" t="s">
        <v>252</v>
      </c>
    </row>
    <row r="828" spans="1:16" x14ac:dyDescent="0.25">
      <c r="A828" s="1" t="s">
        <v>251</v>
      </c>
      <c r="B828">
        <v>17</v>
      </c>
      <c r="C828">
        <v>36</v>
      </c>
      <c r="H828" s="1"/>
      <c r="J828" s="1"/>
      <c r="K828" s="1" t="s">
        <v>251</v>
      </c>
      <c r="L828">
        <f>150*(B828)/(SUM(B753:B827)+SUM(B829:B903)+SUM(C753:C827)+SUM(C829:C903))</f>
        <v>0.27540771141591963</v>
      </c>
      <c r="M828">
        <f>150*(C828)/(SUM(B753:B827)+SUM(B829:B903)+SUM(C753:C827)+SUM(C829:C903))</f>
        <v>0.58321633005724161</v>
      </c>
      <c r="N828">
        <f t="shared" si="12"/>
        <v>0.30780861864132197</v>
      </c>
      <c r="O828" s="1" t="s">
        <v>251</v>
      </c>
      <c r="P828">
        <f>150*(C828-B828)/(SUM(B753:B827)+SUM(B829:B903)+SUM(C753:C827)+SUM(C829:C903))</f>
        <v>0.30780861864132197</v>
      </c>
    </row>
    <row r="829" spans="1:16" x14ac:dyDescent="0.25">
      <c r="A829" s="1" t="s">
        <v>250</v>
      </c>
      <c r="B829">
        <v>923</v>
      </c>
      <c r="C829">
        <v>111</v>
      </c>
      <c r="H829" s="1"/>
      <c r="J829" s="1"/>
      <c r="K829" s="1" t="s">
        <v>250</v>
      </c>
      <c r="L829">
        <f>150*(B829)/(SUM(B754:B828)+SUM(B830:B904)+SUM(C754:C828)+SUM(C830:C904))</f>
        <v>16.865635278353029</v>
      </c>
      <c r="M829">
        <f>150*(C829)/(SUM(B754:B828)+SUM(B830:B904)+SUM(C754:C828)+SUM(C830:C904))</f>
        <v>2.028261664027287</v>
      </c>
      <c r="N829">
        <f t="shared" si="12"/>
        <v>-14.837373614325742</v>
      </c>
      <c r="O829" s="1" t="s">
        <v>250</v>
      </c>
      <c r="P829">
        <f>150*(C829-B829)/(SUM(B754:B828)+SUM(B830:B904)+SUM(C754:C828)+SUM(C830:C904))</f>
        <v>-14.83737361432574</v>
      </c>
    </row>
    <row r="830" spans="1:16" x14ac:dyDescent="0.25">
      <c r="A830" s="1" t="s">
        <v>249</v>
      </c>
      <c r="B830">
        <v>462</v>
      </c>
      <c r="C830">
        <v>60</v>
      </c>
      <c r="H830" s="1"/>
      <c r="J830" s="1"/>
      <c r="K830" s="1" t="s">
        <v>249</v>
      </c>
      <c r="L830">
        <f>150*(B830)/(SUM(B755:B829)+SUM(B831:B905)+SUM(C755:C829)+SUM(C831:C905))</f>
        <v>7.9691812327506897</v>
      </c>
      <c r="M830">
        <f>150*(C830)/(SUM(B755:B829)+SUM(B831:B905)+SUM(C755:C829)+SUM(C831:C905))</f>
        <v>1.0349586016559338</v>
      </c>
      <c r="N830">
        <f t="shared" si="12"/>
        <v>-6.9342226310947561</v>
      </c>
      <c r="O830" s="1" t="s">
        <v>249</v>
      </c>
      <c r="P830">
        <f>150*(C830-B830)/(SUM(B755:B829)+SUM(B831:B905)+SUM(C755:C829)+SUM(C831:C905))</f>
        <v>-6.9342226310947561</v>
      </c>
    </row>
    <row r="831" spans="1:16" x14ac:dyDescent="0.25">
      <c r="A831" s="1" t="s">
        <v>248</v>
      </c>
      <c r="B831">
        <v>19</v>
      </c>
      <c r="C831">
        <v>34</v>
      </c>
      <c r="H831" s="1"/>
      <c r="J831" s="1"/>
      <c r="K831" s="1" t="s">
        <v>248</v>
      </c>
      <c r="L831">
        <f>150*(B831)/(SUM(B756:B830)+SUM(B832:B906)+SUM(C756:C830)+SUM(C832:C906))</f>
        <v>0.31120331950207469</v>
      </c>
      <c r="M831">
        <f>150*(C831)/(SUM(B756:B830)+SUM(B832:B906)+SUM(C756:C830)+SUM(C832:C906))</f>
        <v>0.55689015068792314</v>
      </c>
      <c r="N831">
        <f t="shared" si="12"/>
        <v>0.24568683118584844</v>
      </c>
      <c r="O831" s="1" t="s">
        <v>248</v>
      </c>
      <c r="P831">
        <f>150*(C831-B831)/(SUM(B756:B830)+SUM(B832:B906)+SUM(C756:C830)+SUM(C832:C906))</f>
        <v>0.24568683118584844</v>
      </c>
    </row>
    <row r="832" spans="1:16" x14ac:dyDescent="0.25">
      <c r="A832" t="s">
        <v>247</v>
      </c>
      <c r="B832">
        <v>14</v>
      </c>
      <c r="C832">
        <v>16</v>
      </c>
      <c r="K832" t="s">
        <v>247</v>
      </c>
      <c r="N832">
        <f t="shared" si="12"/>
        <v>0</v>
      </c>
      <c r="O832" t="s">
        <v>247</v>
      </c>
    </row>
    <row r="833" spans="1:16" x14ac:dyDescent="0.25">
      <c r="A833" t="s">
        <v>246</v>
      </c>
      <c r="B833">
        <v>6</v>
      </c>
      <c r="C833">
        <v>9</v>
      </c>
      <c r="K833" t="s">
        <v>246</v>
      </c>
      <c r="N833">
        <f t="shared" si="12"/>
        <v>0</v>
      </c>
      <c r="O833" t="s">
        <v>246</v>
      </c>
    </row>
    <row r="834" spans="1:16" x14ac:dyDescent="0.25">
      <c r="A834" s="1" t="s">
        <v>245</v>
      </c>
      <c r="B834">
        <v>18</v>
      </c>
      <c r="C834">
        <v>23</v>
      </c>
      <c r="H834" s="1"/>
      <c r="J834" s="1"/>
      <c r="K834" s="1" t="s">
        <v>245</v>
      </c>
      <c r="L834">
        <f>150*(B834)/(SUM(B759:B833)+SUM(B835:B909)+SUM(C759:C833)+SUM(C835:C909))</f>
        <v>0.29854046881910656</v>
      </c>
      <c r="M834">
        <f>150*(C834)/(SUM(B759:B833)+SUM(B835:B909)+SUM(C759:C833)+SUM(C835:C909))</f>
        <v>0.38146837682441398</v>
      </c>
      <c r="N834">
        <f t="shared" si="12"/>
        <v>8.2927908005307416E-2</v>
      </c>
      <c r="O834" s="1" t="s">
        <v>245</v>
      </c>
      <c r="P834">
        <f>150*(C834-B834)/(SUM(B759:B833)+SUM(B835:B909)+SUM(C759:C833)+SUM(C835:C909))</f>
        <v>8.2927908005307388E-2</v>
      </c>
    </row>
    <row r="835" spans="1:16" x14ac:dyDescent="0.25">
      <c r="A835" t="s">
        <v>244</v>
      </c>
      <c r="B835">
        <v>17</v>
      </c>
      <c r="C835">
        <v>28</v>
      </c>
      <c r="K835" t="s">
        <v>244</v>
      </c>
      <c r="N835">
        <f t="shared" si="12"/>
        <v>0</v>
      </c>
      <c r="O835" t="s">
        <v>244</v>
      </c>
    </row>
    <row r="836" spans="1:16" x14ac:dyDescent="0.25">
      <c r="A836" t="s">
        <v>243</v>
      </c>
      <c r="B836">
        <v>18</v>
      </c>
      <c r="C836">
        <v>14</v>
      </c>
      <c r="K836" t="s">
        <v>243</v>
      </c>
      <c r="N836">
        <f t="shared" si="12"/>
        <v>0</v>
      </c>
      <c r="O836" t="s">
        <v>243</v>
      </c>
    </row>
    <row r="837" spans="1:16" x14ac:dyDescent="0.25">
      <c r="A837" t="s">
        <v>242</v>
      </c>
      <c r="B837">
        <v>21</v>
      </c>
      <c r="C837">
        <v>8</v>
      </c>
      <c r="K837" t="s">
        <v>242</v>
      </c>
      <c r="N837">
        <f t="shared" si="12"/>
        <v>0</v>
      </c>
      <c r="O837" t="s">
        <v>242</v>
      </c>
    </row>
    <row r="838" spans="1:16" x14ac:dyDescent="0.25">
      <c r="A838" s="1" t="s">
        <v>241</v>
      </c>
      <c r="B838">
        <v>17</v>
      </c>
      <c r="C838">
        <v>20</v>
      </c>
      <c r="H838" s="1"/>
      <c r="J838" s="1"/>
      <c r="K838" s="1" t="s">
        <v>241</v>
      </c>
      <c r="L838">
        <f>150*(B838)/(SUM(B763:B837)+SUM(B839:B913)+SUM(C763:C837)+SUM(C839:C913))</f>
        <v>0.28501173577735556</v>
      </c>
      <c r="M838">
        <f>150*(C838)/(SUM(B763:B837)+SUM(B839:B913)+SUM(C763:C837)+SUM(C839:C913))</f>
        <v>0.33530792444394769</v>
      </c>
      <c r="N838">
        <f t="shared" si="12"/>
        <v>5.0296188666592134E-2</v>
      </c>
      <c r="O838" s="1" t="s">
        <v>241</v>
      </c>
      <c r="P838">
        <f>150*(C838-B838)/(SUM(B763:B837)+SUM(B839:B913)+SUM(C763:C837)+SUM(C839:C913))</f>
        <v>5.0296188666592155E-2</v>
      </c>
    </row>
    <row r="839" spans="1:16" x14ac:dyDescent="0.25">
      <c r="A839" s="1" t="s">
        <v>240</v>
      </c>
      <c r="B839">
        <v>11</v>
      </c>
      <c r="C839">
        <v>11</v>
      </c>
      <c r="H839" s="1"/>
      <c r="J839" s="1"/>
      <c r="K839" s="1" t="s">
        <v>240</v>
      </c>
      <c r="L839">
        <f>150*(B839)/(SUM(B764:B838)+SUM(B840:B914)+SUM(C764:C838)+SUM(C840:C914))</f>
        <v>0.18423403305046895</v>
      </c>
      <c r="M839">
        <f>150*(C839)/(SUM(B764:B838)+SUM(B840:B914)+SUM(C764:C838)+SUM(C840:C914))</f>
        <v>0.18423403305046895</v>
      </c>
      <c r="N839">
        <f t="shared" ref="N839:N902" si="13">M839-L839</f>
        <v>0</v>
      </c>
      <c r="O839" s="1" t="s">
        <v>240</v>
      </c>
      <c r="P839">
        <f>150*(C839-B839)/(SUM(B764:B838)+SUM(B840:B914)+SUM(C764:C838)+SUM(C840:C914))</f>
        <v>0</v>
      </c>
    </row>
    <row r="840" spans="1:16" x14ac:dyDescent="0.25">
      <c r="A840" t="s">
        <v>239</v>
      </c>
      <c r="B840">
        <v>9</v>
      </c>
      <c r="C840">
        <v>13</v>
      </c>
      <c r="K840" t="s">
        <v>239</v>
      </c>
      <c r="N840">
        <f t="shared" si="13"/>
        <v>0</v>
      </c>
      <c r="O840" t="s">
        <v>239</v>
      </c>
    </row>
    <row r="841" spans="1:16" x14ac:dyDescent="0.25">
      <c r="A841" t="s">
        <v>238</v>
      </c>
      <c r="B841">
        <v>20</v>
      </c>
      <c r="C841">
        <v>29</v>
      </c>
      <c r="K841" t="s">
        <v>238</v>
      </c>
      <c r="N841">
        <f t="shared" si="13"/>
        <v>0</v>
      </c>
      <c r="O841" t="s">
        <v>238</v>
      </c>
    </row>
    <row r="842" spans="1:16" x14ac:dyDescent="0.25">
      <c r="A842" t="s">
        <v>237</v>
      </c>
      <c r="B842">
        <v>22</v>
      </c>
      <c r="C842">
        <v>21</v>
      </c>
      <c r="K842" t="s">
        <v>237</v>
      </c>
      <c r="N842">
        <f t="shared" si="13"/>
        <v>0</v>
      </c>
      <c r="O842" t="s">
        <v>237</v>
      </c>
    </row>
    <row r="843" spans="1:16" x14ac:dyDescent="0.25">
      <c r="A843" s="1" t="s">
        <v>236</v>
      </c>
      <c r="B843">
        <v>21</v>
      </c>
      <c r="C843">
        <v>33</v>
      </c>
      <c r="H843" s="1"/>
      <c r="J843" s="1"/>
      <c r="K843" s="1" t="s">
        <v>236</v>
      </c>
      <c r="L843">
        <f>150*(B843)/(SUM(B768:B842)+SUM(B844:B918)+SUM(C768:C842)+SUM(C844:C918))</f>
        <v>0.35066236223978625</v>
      </c>
      <c r="M843">
        <f>150*(C843)/(SUM(B768:B842)+SUM(B844:B918)+SUM(C768:C842)+SUM(C844:C918))</f>
        <v>0.55104085494823551</v>
      </c>
      <c r="N843">
        <f t="shared" si="13"/>
        <v>0.20037849270844926</v>
      </c>
      <c r="O843" s="1" t="s">
        <v>236</v>
      </c>
      <c r="P843">
        <f>150*(C843-B843)/(SUM(B768:B842)+SUM(B844:B918)+SUM(C768:C842)+SUM(C844:C918))</f>
        <v>0.20037849270844929</v>
      </c>
    </row>
    <row r="844" spans="1:16" x14ac:dyDescent="0.25">
      <c r="A844" t="s">
        <v>235</v>
      </c>
      <c r="B844">
        <v>13</v>
      </c>
      <c r="C844">
        <v>11</v>
      </c>
      <c r="K844" t="s">
        <v>235</v>
      </c>
      <c r="N844">
        <f t="shared" si="13"/>
        <v>0</v>
      </c>
      <c r="O844" t="s">
        <v>235</v>
      </c>
    </row>
    <row r="845" spans="1:16" x14ac:dyDescent="0.25">
      <c r="A845" t="s">
        <v>234</v>
      </c>
      <c r="B845">
        <v>14</v>
      </c>
      <c r="C845">
        <v>24</v>
      </c>
      <c r="K845" t="s">
        <v>234</v>
      </c>
      <c r="N845">
        <f t="shared" si="13"/>
        <v>0</v>
      </c>
      <c r="O845" t="s">
        <v>234</v>
      </c>
    </row>
    <row r="846" spans="1:16" x14ac:dyDescent="0.25">
      <c r="A846" t="s">
        <v>233</v>
      </c>
      <c r="B846">
        <v>6</v>
      </c>
      <c r="C846">
        <v>4</v>
      </c>
      <c r="K846" t="s">
        <v>233</v>
      </c>
      <c r="N846">
        <f t="shared" si="13"/>
        <v>0</v>
      </c>
      <c r="O846" t="s">
        <v>233</v>
      </c>
    </row>
    <row r="847" spans="1:16" x14ac:dyDescent="0.25">
      <c r="A847" t="s">
        <v>232</v>
      </c>
      <c r="B847">
        <v>15</v>
      </c>
      <c r="C847">
        <v>5</v>
      </c>
      <c r="K847" t="s">
        <v>232</v>
      </c>
      <c r="N847">
        <f t="shared" si="13"/>
        <v>0</v>
      </c>
      <c r="O847" t="s">
        <v>232</v>
      </c>
    </row>
    <row r="848" spans="1:16" x14ac:dyDescent="0.25">
      <c r="A848" t="s">
        <v>231</v>
      </c>
      <c r="B848">
        <v>11</v>
      </c>
      <c r="C848">
        <v>12</v>
      </c>
      <c r="K848" t="s">
        <v>231</v>
      </c>
      <c r="N848">
        <f t="shared" si="13"/>
        <v>0</v>
      </c>
      <c r="O848" t="s">
        <v>231</v>
      </c>
    </row>
    <row r="849" spans="1:16" x14ac:dyDescent="0.25">
      <c r="A849" s="1" t="s">
        <v>230</v>
      </c>
      <c r="B849">
        <v>12</v>
      </c>
      <c r="C849">
        <v>23</v>
      </c>
      <c r="H849" s="1"/>
      <c r="J849" s="1"/>
      <c r="K849" s="1" t="s">
        <v>230</v>
      </c>
      <c r="L849">
        <f>150*(B849)/(SUM(B774:B848)+SUM(B850:B924)+SUM(C774:C848)+SUM(C850:C924))</f>
        <v>0.19847833278200464</v>
      </c>
      <c r="M849">
        <f>150*(C849)/(SUM(B774:B848)+SUM(B850:B924)+SUM(C774:C848)+SUM(C850:C924))</f>
        <v>0.38041680449884219</v>
      </c>
      <c r="N849">
        <f t="shared" si="13"/>
        <v>0.18193847171683755</v>
      </c>
      <c r="O849" s="1" t="s">
        <v>230</v>
      </c>
      <c r="P849">
        <f>150*(C849-B849)/(SUM(B774:B848)+SUM(B850:B924)+SUM(C774:C848)+SUM(C850:C924))</f>
        <v>0.18193847171683758</v>
      </c>
    </row>
    <row r="850" spans="1:16" x14ac:dyDescent="0.25">
      <c r="A850" t="s">
        <v>229</v>
      </c>
      <c r="B850">
        <v>20</v>
      </c>
      <c r="C850">
        <v>14</v>
      </c>
      <c r="K850" t="s">
        <v>229</v>
      </c>
      <c r="N850">
        <f t="shared" si="13"/>
        <v>0</v>
      </c>
      <c r="O850" t="s">
        <v>229</v>
      </c>
    </row>
    <row r="851" spans="1:16" x14ac:dyDescent="0.25">
      <c r="A851" s="1" t="s">
        <v>228</v>
      </c>
      <c r="B851">
        <v>29</v>
      </c>
      <c r="C851">
        <v>41</v>
      </c>
      <c r="H851" s="1"/>
      <c r="J851" s="1"/>
      <c r="K851" s="1" t="s">
        <v>228</v>
      </c>
      <c r="L851">
        <f>150*(B851)/(SUM(B776:B850)+SUM(B852:B926)+SUM(C776:C850)+SUM(C852:C926))</f>
        <v>0.47786444029440844</v>
      </c>
      <c r="M851">
        <f>150*(C851)/(SUM(B776:B850)+SUM(B852:B926)+SUM(C776:C850)+SUM(C852:C926))</f>
        <v>0.67560145007140504</v>
      </c>
      <c r="N851">
        <f t="shared" si="13"/>
        <v>0.1977370097769966</v>
      </c>
      <c r="O851" s="1" t="s">
        <v>228</v>
      </c>
      <c r="P851">
        <f>150*(C851-B851)/(SUM(B776:B850)+SUM(B852:B926)+SUM(C776:C850)+SUM(C852:C926))</f>
        <v>0.1977370097769966</v>
      </c>
    </row>
    <row r="852" spans="1:16" x14ac:dyDescent="0.25">
      <c r="A852" s="1" t="s">
        <v>227</v>
      </c>
      <c r="B852">
        <v>35</v>
      </c>
      <c r="C852">
        <v>33</v>
      </c>
      <c r="H852" s="1"/>
      <c r="J852" s="1"/>
      <c r="K852" s="1" t="s">
        <v>227</v>
      </c>
      <c r="L852">
        <f>150*(B852)/(SUM(B777:B851)+SUM(B853:B927)+SUM(C777:C851)+SUM(C853:C927))</f>
        <v>0.57483849775539253</v>
      </c>
      <c r="M852">
        <f>150*(C852)/(SUM(B777:B851)+SUM(B853:B927)+SUM(C777:C851)+SUM(C853:C927))</f>
        <v>0.5419905835979415</v>
      </c>
      <c r="N852">
        <f t="shared" si="13"/>
        <v>-3.284791415745103E-2</v>
      </c>
      <c r="O852" s="1" t="s">
        <v>227</v>
      </c>
      <c r="P852">
        <f>150*(C852-B852)/(SUM(B777:B851)+SUM(B853:B927)+SUM(C777:C851)+SUM(C853:C927))</f>
        <v>-3.2847914157451003E-2</v>
      </c>
    </row>
    <row r="853" spans="1:16" x14ac:dyDescent="0.25">
      <c r="A853" s="1" t="s">
        <v>226</v>
      </c>
      <c r="B853">
        <v>17</v>
      </c>
      <c r="C853">
        <v>29</v>
      </c>
      <c r="H853" s="1"/>
      <c r="J853" s="1"/>
      <c r="K853" s="1" t="s">
        <v>226</v>
      </c>
      <c r="L853">
        <f>150*(B853)/(SUM(B778:B852)+SUM(B854:B928)+SUM(C778:C852)+SUM(C854:C928))</f>
        <v>0.27844507534396157</v>
      </c>
      <c r="M853">
        <f>150*(C853)/(SUM(B778:B852)+SUM(B854:B928)+SUM(C778:C852)+SUM(C854:C928))</f>
        <v>0.47499454029264032</v>
      </c>
      <c r="N853">
        <f t="shared" si="13"/>
        <v>0.19654946494867875</v>
      </c>
      <c r="O853" s="1" t="s">
        <v>226</v>
      </c>
      <c r="P853">
        <f>150*(C853-B853)/(SUM(B778:B852)+SUM(B854:B928)+SUM(C778:C852)+SUM(C854:C928))</f>
        <v>0.19654946494867875</v>
      </c>
    </row>
    <row r="854" spans="1:16" x14ac:dyDescent="0.25">
      <c r="A854" s="1" t="s">
        <v>225</v>
      </c>
      <c r="B854">
        <v>31</v>
      </c>
      <c r="C854">
        <v>41</v>
      </c>
      <c r="H854" s="1"/>
      <c r="J854" s="1"/>
      <c r="K854" s="1" t="s">
        <v>225</v>
      </c>
      <c r="L854">
        <f>150*(B854)/(SUM(B779:B853)+SUM(B855:B929)+SUM(C779:C853)+SUM(C855:C929))</f>
        <v>0.50753110674525215</v>
      </c>
      <c r="M854">
        <f>150*(C854)/(SUM(B779:B853)+SUM(B855:B929)+SUM(C779:C853)+SUM(C855:C929))</f>
        <v>0.67125081859855928</v>
      </c>
      <c r="N854">
        <f t="shared" si="13"/>
        <v>0.16371971185330714</v>
      </c>
      <c r="O854" s="1" t="s">
        <v>225</v>
      </c>
      <c r="P854">
        <f>150*(C854-B854)/(SUM(B779:B853)+SUM(B855:B929)+SUM(C779:C853)+SUM(C855:C929))</f>
        <v>0.16371971185330714</v>
      </c>
    </row>
    <row r="855" spans="1:16" x14ac:dyDescent="0.25">
      <c r="A855" t="s">
        <v>224</v>
      </c>
      <c r="B855">
        <v>18</v>
      </c>
      <c r="C855">
        <v>37</v>
      </c>
      <c r="K855" t="s">
        <v>224</v>
      </c>
      <c r="N855">
        <f t="shared" si="13"/>
        <v>0</v>
      </c>
      <c r="O855" t="s">
        <v>224</v>
      </c>
    </row>
    <row r="856" spans="1:16" x14ac:dyDescent="0.25">
      <c r="A856" s="1" t="s">
        <v>223</v>
      </c>
      <c r="B856">
        <v>27</v>
      </c>
      <c r="C856">
        <v>24</v>
      </c>
      <c r="H856" s="1"/>
      <c r="J856" s="1"/>
      <c r="K856" s="1" t="s">
        <v>223</v>
      </c>
      <c r="L856">
        <f>150*(B856)/(SUM(B781:B855)+SUM(B857:B931)+SUM(C781:C855)+SUM(C857:C931))</f>
        <v>0.43997827267789247</v>
      </c>
      <c r="M856">
        <f>150*(C856)/(SUM(B781:B855)+SUM(B857:B931)+SUM(C781:C855)+SUM(C857:C931))</f>
        <v>0.39109179793590437</v>
      </c>
      <c r="N856">
        <f t="shared" si="13"/>
        <v>-4.8886474741988095E-2</v>
      </c>
      <c r="O856" s="1" t="s">
        <v>223</v>
      </c>
      <c r="P856">
        <f>150*(C856-B856)/(SUM(B781:B855)+SUM(B857:B931)+SUM(C781:C855)+SUM(C857:C931))</f>
        <v>-4.8886474741988047E-2</v>
      </c>
    </row>
    <row r="857" spans="1:16" x14ac:dyDescent="0.25">
      <c r="A857" s="1" t="s">
        <v>222</v>
      </c>
      <c r="B857">
        <v>39</v>
      </c>
      <c r="C857">
        <v>21</v>
      </c>
      <c r="H857" s="1"/>
      <c r="J857" s="1"/>
      <c r="K857" s="1" t="s">
        <v>222</v>
      </c>
      <c r="L857">
        <f>150*(B857)/(SUM(B782:B856)+SUM(B858:B932)+SUM(C782:C856)+SUM(C858:C932))</f>
        <v>0.63428385557844524</v>
      </c>
      <c r="M857">
        <f>150*(C857)/(SUM(B782:B856)+SUM(B858:B932)+SUM(C782:C856)+SUM(C858:C932))</f>
        <v>0.34153746069608587</v>
      </c>
      <c r="N857">
        <f t="shared" si="13"/>
        <v>-0.29274639488235937</v>
      </c>
      <c r="O857" s="1" t="s">
        <v>222</v>
      </c>
      <c r="P857">
        <f>150*(C857-B857)/(SUM(B782:B856)+SUM(B858:B932)+SUM(C782:C856)+SUM(C858:C932))</f>
        <v>-0.29274639488235932</v>
      </c>
    </row>
    <row r="858" spans="1:16" x14ac:dyDescent="0.25">
      <c r="A858" t="s">
        <v>221</v>
      </c>
      <c r="B858">
        <v>6</v>
      </c>
      <c r="C858">
        <v>13</v>
      </c>
      <c r="K858" t="s">
        <v>221</v>
      </c>
      <c r="N858">
        <f t="shared" si="13"/>
        <v>0</v>
      </c>
      <c r="O858" t="s">
        <v>221</v>
      </c>
    </row>
    <row r="859" spans="1:16" x14ac:dyDescent="0.25">
      <c r="A859" s="1" t="s">
        <v>220</v>
      </c>
      <c r="B859">
        <v>10</v>
      </c>
      <c r="C859">
        <v>15</v>
      </c>
      <c r="H859" s="1"/>
      <c r="J859" s="1"/>
      <c r="K859" s="1" t="s">
        <v>220</v>
      </c>
      <c r="L859">
        <f>150*(B859)/(SUM(B784:B858)+SUM(B860:B934)+SUM(C784:C858)+SUM(C860:C934))</f>
        <v>0.16246073865482508</v>
      </c>
      <c r="M859">
        <f>150*(C859)/(SUM(B784:B858)+SUM(B860:B934)+SUM(C784:C858)+SUM(C860:C934))</f>
        <v>0.24369110798223761</v>
      </c>
      <c r="N859">
        <f t="shared" si="13"/>
        <v>8.1230369327412538E-2</v>
      </c>
      <c r="O859" s="1" t="s">
        <v>220</v>
      </c>
      <c r="P859">
        <f>150*(C859-B859)/(SUM(B784:B858)+SUM(B860:B934)+SUM(C784:C858)+SUM(C860:C934))</f>
        <v>8.1230369327412538E-2</v>
      </c>
    </row>
    <row r="860" spans="1:16" x14ac:dyDescent="0.25">
      <c r="A860" t="s">
        <v>219</v>
      </c>
      <c r="B860">
        <v>16</v>
      </c>
      <c r="C860">
        <v>10</v>
      </c>
      <c r="K860" t="s">
        <v>219</v>
      </c>
      <c r="N860">
        <f t="shared" si="13"/>
        <v>0</v>
      </c>
      <c r="O860" t="s">
        <v>219</v>
      </c>
    </row>
    <row r="861" spans="1:16" x14ac:dyDescent="0.25">
      <c r="A861" t="s">
        <v>218</v>
      </c>
      <c r="B861">
        <v>26</v>
      </c>
      <c r="C861">
        <v>21</v>
      </c>
      <c r="K861" t="s">
        <v>218</v>
      </c>
      <c r="N861">
        <f t="shared" si="13"/>
        <v>0</v>
      </c>
      <c r="O861" t="s">
        <v>218</v>
      </c>
    </row>
    <row r="862" spans="1:16" x14ac:dyDescent="0.25">
      <c r="A862" t="s">
        <v>217</v>
      </c>
      <c r="B862">
        <v>20</v>
      </c>
      <c r="C862">
        <v>24</v>
      </c>
      <c r="K862" t="s">
        <v>217</v>
      </c>
      <c r="N862">
        <f t="shared" si="13"/>
        <v>0</v>
      </c>
      <c r="O862" t="s">
        <v>217</v>
      </c>
    </row>
    <row r="863" spans="1:16" x14ac:dyDescent="0.25">
      <c r="A863" s="1" t="s">
        <v>216</v>
      </c>
      <c r="B863">
        <v>30</v>
      </c>
      <c r="C863">
        <v>15</v>
      </c>
      <c r="H863" s="1"/>
      <c r="J863" s="1"/>
      <c r="K863" s="1" t="s">
        <v>216</v>
      </c>
      <c r="L863">
        <f>150*(B863)/(SUM(B788:B862)+SUM(B864:B938)+SUM(C788:C862)+SUM(C864:C938))</f>
        <v>0.48806941431670281</v>
      </c>
      <c r="M863">
        <f>150*(C863)/(SUM(B788:B862)+SUM(B864:B938)+SUM(C788:C862)+SUM(C864:C938))</f>
        <v>0.2440347071583514</v>
      </c>
      <c r="N863">
        <f t="shared" si="13"/>
        <v>-0.2440347071583514</v>
      </c>
      <c r="O863" s="1" t="s">
        <v>216</v>
      </c>
      <c r="P863">
        <f>150*(C863-B863)/(SUM(B788:B862)+SUM(B864:B938)+SUM(C788:C862)+SUM(C864:C938))</f>
        <v>-0.2440347071583514</v>
      </c>
    </row>
    <row r="864" spans="1:16" x14ac:dyDescent="0.25">
      <c r="A864" t="s">
        <v>215</v>
      </c>
      <c r="B864">
        <v>86</v>
      </c>
      <c r="C864">
        <v>25</v>
      </c>
      <c r="K864" t="s">
        <v>215</v>
      </c>
      <c r="N864">
        <f t="shared" si="13"/>
        <v>0</v>
      </c>
      <c r="O864" t="s">
        <v>215</v>
      </c>
    </row>
    <row r="865" spans="1:16" x14ac:dyDescent="0.25">
      <c r="A865" t="s">
        <v>214</v>
      </c>
      <c r="B865">
        <v>46</v>
      </c>
      <c r="C865">
        <v>30</v>
      </c>
      <c r="K865" t="s">
        <v>214</v>
      </c>
      <c r="N865">
        <f t="shared" si="13"/>
        <v>0</v>
      </c>
      <c r="O865" t="s">
        <v>214</v>
      </c>
    </row>
    <row r="866" spans="1:16" x14ac:dyDescent="0.25">
      <c r="A866" t="s">
        <v>213</v>
      </c>
      <c r="B866">
        <v>364</v>
      </c>
      <c r="C866">
        <v>86</v>
      </c>
      <c r="K866" t="s">
        <v>213</v>
      </c>
      <c r="N866">
        <f t="shared" si="13"/>
        <v>0</v>
      </c>
      <c r="O866" t="s">
        <v>213</v>
      </c>
    </row>
    <row r="867" spans="1:16" x14ac:dyDescent="0.25">
      <c r="A867" t="s">
        <v>212</v>
      </c>
      <c r="B867">
        <v>114</v>
      </c>
      <c r="C867">
        <v>95</v>
      </c>
      <c r="K867" t="s">
        <v>212</v>
      </c>
      <c r="N867">
        <f t="shared" si="13"/>
        <v>0</v>
      </c>
      <c r="O867" t="s">
        <v>212</v>
      </c>
    </row>
    <row r="868" spans="1:16" x14ac:dyDescent="0.25">
      <c r="A868" t="s">
        <v>211</v>
      </c>
      <c r="B868">
        <v>53</v>
      </c>
      <c r="C868">
        <v>25</v>
      </c>
      <c r="K868" t="s">
        <v>211</v>
      </c>
      <c r="N868">
        <f t="shared" si="13"/>
        <v>0</v>
      </c>
      <c r="O868" t="s">
        <v>211</v>
      </c>
    </row>
    <row r="869" spans="1:16" x14ac:dyDescent="0.25">
      <c r="A869" t="s">
        <v>210</v>
      </c>
      <c r="B869">
        <v>11</v>
      </c>
      <c r="C869">
        <v>10</v>
      </c>
      <c r="K869" t="s">
        <v>210</v>
      </c>
      <c r="N869">
        <f t="shared" si="13"/>
        <v>0</v>
      </c>
      <c r="O869" t="s">
        <v>210</v>
      </c>
    </row>
    <row r="870" spans="1:16" x14ac:dyDescent="0.25">
      <c r="A870" t="s">
        <v>209</v>
      </c>
      <c r="B870">
        <v>12</v>
      </c>
      <c r="C870">
        <v>10</v>
      </c>
      <c r="K870" t="s">
        <v>209</v>
      </c>
      <c r="N870">
        <f t="shared" si="13"/>
        <v>0</v>
      </c>
      <c r="O870" t="s">
        <v>209</v>
      </c>
    </row>
    <row r="871" spans="1:16" x14ac:dyDescent="0.25">
      <c r="A871" s="1" t="s">
        <v>208</v>
      </c>
      <c r="B871">
        <v>18</v>
      </c>
      <c r="C871">
        <v>11</v>
      </c>
      <c r="H871" s="1"/>
      <c r="J871" s="1"/>
      <c r="K871" s="1" t="s">
        <v>208</v>
      </c>
      <c r="L871">
        <f>150*(B871)/(SUM(B796:B870)+SUM(B872:B946)+SUM(C796:C870)+SUM(C872:C946))</f>
        <v>0.29821073558648109</v>
      </c>
      <c r="M871">
        <f>150*(C871)/(SUM(B796:B870)+SUM(B872:B946)+SUM(C796:C870)+SUM(C872:C946))</f>
        <v>0.18223989396951623</v>
      </c>
      <c r="N871">
        <f t="shared" si="13"/>
        <v>-0.11597084161696486</v>
      </c>
      <c r="O871" s="1" t="s">
        <v>208</v>
      </c>
      <c r="P871">
        <f>150*(C871-B871)/(SUM(B796:B870)+SUM(B872:B946)+SUM(C796:C870)+SUM(C872:C946))</f>
        <v>-0.11597084161696487</v>
      </c>
    </row>
    <row r="872" spans="1:16" x14ac:dyDescent="0.25">
      <c r="A872" s="1" t="s">
        <v>207</v>
      </c>
      <c r="B872">
        <v>8</v>
      </c>
      <c r="C872">
        <v>10</v>
      </c>
      <c r="H872" s="1"/>
      <c r="J872" s="1"/>
      <c r="K872" s="1" t="s">
        <v>207</v>
      </c>
      <c r="L872">
        <f>150*(B872)/(SUM(B797:B871)+SUM(B873:B947)+SUM(C797:C871)+SUM(C873:C947))</f>
        <v>0.13266998341625208</v>
      </c>
      <c r="M872">
        <f>150*(C872)/(SUM(B797:B871)+SUM(B873:B947)+SUM(C797:C871)+SUM(C873:C947))</f>
        <v>0.16583747927031509</v>
      </c>
      <c r="N872">
        <f t="shared" si="13"/>
        <v>3.3167495854063006E-2</v>
      </c>
      <c r="O872" s="1" t="s">
        <v>207</v>
      </c>
      <c r="P872">
        <f>150*(C872-B872)/(SUM(B797:B871)+SUM(B873:B947)+SUM(C797:C871)+SUM(C873:C947))</f>
        <v>3.316749585406302E-2</v>
      </c>
    </row>
    <row r="873" spans="1:16" x14ac:dyDescent="0.25">
      <c r="A873" t="s">
        <v>206</v>
      </c>
      <c r="B873">
        <v>12</v>
      </c>
      <c r="C873">
        <v>13</v>
      </c>
      <c r="K873" t="s">
        <v>206</v>
      </c>
      <c r="N873">
        <f t="shared" si="13"/>
        <v>0</v>
      </c>
      <c r="O873" t="s">
        <v>206</v>
      </c>
    </row>
    <row r="874" spans="1:16" x14ac:dyDescent="0.25">
      <c r="A874" s="1" t="s">
        <v>205</v>
      </c>
      <c r="B874">
        <v>12</v>
      </c>
      <c r="C874">
        <v>11</v>
      </c>
      <c r="H874" s="1"/>
      <c r="J874" s="1"/>
      <c r="K874" s="1" t="s">
        <v>205</v>
      </c>
      <c r="L874">
        <f>150*(B874)/(SUM(B799:B873)+SUM(B875:B949)+SUM(C799:C873)+SUM(C875:C949))</f>
        <v>0.20057945174949854</v>
      </c>
      <c r="M874">
        <f>150*(C874)/(SUM(B799:B873)+SUM(B875:B949)+SUM(C799:C873)+SUM(C875:C949))</f>
        <v>0.18386449743704034</v>
      </c>
      <c r="N874">
        <f t="shared" si="13"/>
        <v>-1.6714954312458202E-2</v>
      </c>
      <c r="O874" s="1" t="s">
        <v>205</v>
      </c>
      <c r="P874">
        <f>150*(C874-B874)/(SUM(B799:B873)+SUM(B875:B949)+SUM(C799:C873)+SUM(C875:C949))</f>
        <v>-1.6714954312458213E-2</v>
      </c>
    </row>
    <row r="875" spans="1:16" x14ac:dyDescent="0.25">
      <c r="A875" t="s">
        <v>204</v>
      </c>
      <c r="B875">
        <v>10</v>
      </c>
      <c r="C875">
        <v>11</v>
      </c>
      <c r="K875" t="s">
        <v>204</v>
      </c>
      <c r="N875">
        <f t="shared" si="13"/>
        <v>0</v>
      </c>
      <c r="O875" t="s">
        <v>204</v>
      </c>
    </row>
    <row r="876" spans="1:16" x14ac:dyDescent="0.25">
      <c r="A876" s="1" t="s">
        <v>203</v>
      </c>
      <c r="B876">
        <v>10</v>
      </c>
      <c r="C876">
        <v>10</v>
      </c>
      <c r="H876" s="1"/>
      <c r="J876" s="1"/>
      <c r="K876" s="1" t="s">
        <v>203</v>
      </c>
      <c r="L876">
        <f>150*(B876)/(SUM(B801:B875)+SUM(B877:B951)+SUM(C801:C875)+SUM(C877:C951))</f>
        <v>0.16859615600764302</v>
      </c>
      <c r="M876">
        <f>150*(C876)/(SUM(B801:B875)+SUM(B877:B951)+SUM(C801:C875)+SUM(C877:C951))</f>
        <v>0.16859615600764302</v>
      </c>
      <c r="N876">
        <f t="shared" si="13"/>
        <v>0</v>
      </c>
      <c r="O876" s="1" t="s">
        <v>203</v>
      </c>
      <c r="P876">
        <f>150*(C876-B876)/(SUM(B801:B875)+SUM(B877:B951)+SUM(C801:C875)+SUM(C877:C951))</f>
        <v>0</v>
      </c>
    </row>
    <row r="877" spans="1:16" x14ac:dyDescent="0.25">
      <c r="A877" t="s">
        <v>202</v>
      </c>
      <c r="B877">
        <v>20</v>
      </c>
      <c r="C877">
        <v>5</v>
      </c>
      <c r="K877" t="s">
        <v>202</v>
      </c>
      <c r="N877">
        <f t="shared" si="13"/>
        <v>0</v>
      </c>
      <c r="O877" t="s">
        <v>202</v>
      </c>
    </row>
    <row r="878" spans="1:16" x14ac:dyDescent="0.25">
      <c r="A878" t="s">
        <v>201</v>
      </c>
      <c r="B878">
        <v>4</v>
      </c>
      <c r="C878">
        <v>3</v>
      </c>
      <c r="K878" t="s">
        <v>201</v>
      </c>
      <c r="N878">
        <f t="shared" si="13"/>
        <v>0</v>
      </c>
      <c r="O878" t="s">
        <v>201</v>
      </c>
    </row>
    <row r="879" spans="1:16" x14ac:dyDescent="0.25">
      <c r="A879" t="s">
        <v>200</v>
      </c>
      <c r="B879">
        <v>16</v>
      </c>
      <c r="C879">
        <v>12</v>
      </c>
      <c r="K879" t="s">
        <v>200</v>
      </c>
      <c r="N879">
        <f t="shared" si="13"/>
        <v>0</v>
      </c>
      <c r="O879" t="s">
        <v>200</v>
      </c>
    </row>
    <row r="880" spans="1:16" x14ac:dyDescent="0.25">
      <c r="A880" t="s">
        <v>199</v>
      </c>
      <c r="B880">
        <v>11</v>
      </c>
      <c r="C880">
        <v>10</v>
      </c>
      <c r="K880" t="s">
        <v>199</v>
      </c>
      <c r="N880">
        <f t="shared" si="13"/>
        <v>0</v>
      </c>
      <c r="O880" t="s">
        <v>199</v>
      </c>
    </row>
    <row r="881" spans="1:16" x14ac:dyDescent="0.25">
      <c r="A881" t="s">
        <v>198</v>
      </c>
      <c r="B881">
        <v>18</v>
      </c>
      <c r="C881">
        <v>19</v>
      </c>
      <c r="K881" t="s">
        <v>198</v>
      </c>
      <c r="N881">
        <f t="shared" si="13"/>
        <v>0</v>
      </c>
      <c r="O881" t="s">
        <v>198</v>
      </c>
    </row>
    <row r="882" spans="1:16" x14ac:dyDescent="0.25">
      <c r="A882" s="1" t="s">
        <v>197</v>
      </c>
      <c r="B882">
        <v>18</v>
      </c>
      <c r="C882">
        <v>15</v>
      </c>
      <c r="H882" s="1"/>
      <c r="J882" s="1"/>
      <c r="K882" s="1" t="s">
        <v>197</v>
      </c>
      <c r="L882">
        <f>150*(B882)/(SUM(B807:B881)+SUM(B883:B957)+SUM(C807:C881)+SUM(C883:C957))</f>
        <v>0.30783263025880742</v>
      </c>
      <c r="M882">
        <f>150*(C882)/(SUM(B807:B881)+SUM(B883:B957)+SUM(C807:C881)+SUM(C883:C957))</f>
        <v>0.25652719188233952</v>
      </c>
      <c r="N882">
        <f t="shared" si="13"/>
        <v>-5.1305438376467893E-2</v>
      </c>
      <c r="O882" s="1" t="s">
        <v>197</v>
      </c>
      <c r="P882">
        <f>150*(C882-B882)/(SUM(B807:B881)+SUM(B883:B957)+SUM(C807:C881)+SUM(C883:C957))</f>
        <v>-5.1305438376467907E-2</v>
      </c>
    </row>
    <row r="883" spans="1:16" x14ac:dyDescent="0.25">
      <c r="A883" t="s">
        <v>196</v>
      </c>
      <c r="B883">
        <v>14</v>
      </c>
      <c r="C883">
        <v>10</v>
      </c>
      <c r="K883" t="s">
        <v>196</v>
      </c>
      <c r="N883">
        <f t="shared" si="13"/>
        <v>0</v>
      </c>
      <c r="O883" t="s">
        <v>196</v>
      </c>
    </row>
    <row r="884" spans="1:16" x14ac:dyDescent="0.25">
      <c r="A884" t="s">
        <v>195</v>
      </c>
      <c r="B884">
        <v>20</v>
      </c>
      <c r="C884">
        <v>33</v>
      </c>
      <c r="K884" t="s">
        <v>195</v>
      </c>
      <c r="N884">
        <f t="shared" si="13"/>
        <v>0</v>
      </c>
      <c r="O884" t="s">
        <v>195</v>
      </c>
    </row>
    <row r="885" spans="1:16" x14ac:dyDescent="0.25">
      <c r="A885" s="1" t="s">
        <v>194</v>
      </c>
      <c r="B885">
        <v>16</v>
      </c>
      <c r="C885">
        <v>16</v>
      </c>
      <c r="H885" s="1"/>
      <c r="J885" s="1"/>
      <c r="K885" s="1" t="s">
        <v>194</v>
      </c>
      <c r="L885">
        <f>150*(B885)/(SUM(B810:B884)+SUM(B886:B960)+SUM(C810:C884)+SUM(C886:C960))</f>
        <v>0.27254144901203725</v>
      </c>
      <c r="M885">
        <f>150*(C885)/(SUM(B810:B884)+SUM(B886:B960)+SUM(C810:C884)+SUM(C886:C960))</f>
        <v>0.27254144901203725</v>
      </c>
      <c r="N885">
        <f t="shared" si="13"/>
        <v>0</v>
      </c>
      <c r="O885" s="1" t="s">
        <v>194</v>
      </c>
      <c r="P885">
        <f>150*(C885-B885)/(SUM(B810:B884)+SUM(B886:B960)+SUM(C810:C884)+SUM(C886:C960))</f>
        <v>0</v>
      </c>
    </row>
    <row r="886" spans="1:16" x14ac:dyDescent="0.25">
      <c r="A886" t="s">
        <v>193</v>
      </c>
      <c r="B886">
        <v>17</v>
      </c>
      <c r="C886">
        <v>12</v>
      </c>
      <c r="K886" t="s">
        <v>193</v>
      </c>
      <c r="N886">
        <f t="shared" si="13"/>
        <v>0</v>
      </c>
      <c r="O886" t="s">
        <v>193</v>
      </c>
    </row>
    <row r="887" spans="1:16" x14ac:dyDescent="0.25">
      <c r="A887" t="s">
        <v>192</v>
      </c>
      <c r="B887">
        <v>13</v>
      </c>
      <c r="C887">
        <v>21</v>
      </c>
      <c r="K887" t="s">
        <v>192</v>
      </c>
      <c r="N887">
        <f t="shared" si="13"/>
        <v>0</v>
      </c>
      <c r="O887" t="s">
        <v>192</v>
      </c>
    </row>
    <row r="888" spans="1:16" x14ac:dyDescent="0.25">
      <c r="A888" t="s">
        <v>191</v>
      </c>
      <c r="B888">
        <v>14</v>
      </c>
      <c r="C888">
        <v>22</v>
      </c>
      <c r="K888" t="s">
        <v>191</v>
      </c>
      <c r="N888">
        <f t="shared" si="13"/>
        <v>0</v>
      </c>
      <c r="O888" t="s">
        <v>191</v>
      </c>
    </row>
    <row r="889" spans="1:16" x14ac:dyDescent="0.25">
      <c r="A889" t="s">
        <v>190</v>
      </c>
      <c r="B889">
        <v>13</v>
      </c>
      <c r="C889">
        <v>10</v>
      </c>
      <c r="K889" t="s">
        <v>190</v>
      </c>
      <c r="N889">
        <f t="shared" si="13"/>
        <v>0</v>
      </c>
      <c r="O889" t="s">
        <v>190</v>
      </c>
    </row>
    <row r="890" spans="1:16" x14ac:dyDescent="0.25">
      <c r="A890" t="s">
        <v>189</v>
      </c>
      <c r="B890">
        <v>7</v>
      </c>
      <c r="C890">
        <v>7</v>
      </c>
      <c r="K890" t="s">
        <v>189</v>
      </c>
      <c r="N890">
        <f t="shared" si="13"/>
        <v>0</v>
      </c>
      <c r="O890" t="s">
        <v>189</v>
      </c>
    </row>
    <row r="891" spans="1:16" x14ac:dyDescent="0.25">
      <c r="A891" s="1" t="s">
        <v>188</v>
      </c>
      <c r="B891">
        <v>18</v>
      </c>
      <c r="C891">
        <v>9</v>
      </c>
      <c r="H891" s="1"/>
      <c r="J891" s="1"/>
      <c r="K891" s="1" t="s">
        <v>188</v>
      </c>
      <c r="L891">
        <f>150*(B891)/(SUM(B816:B890)+SUM(B892:B966)+SUM(C816:C890)+SUM(C892:C966))</f>
        <v>0.31479538300104931</v>
      </c>
      <c r="M891">
        <f>150*(C891)/(SUM(B816:B890)+SUM(B892:B966)+SUM(C816:C890)+SUM(C892:C966))</f>
        <v>0.15739769150052466</v>
      </c>
      <c r="N891">
        <f t="shared" si="13"/>
        <v>-0.15739769150052466</v>
      </c>
      <c r="O891" s="1" t="s">
        <v>188</v>
      </c>
      <c r="P891">
        <f>150*(C891-B891)/(SUM(B816:B890)+SUM(B892:B966)+SUM(C816:C890)+SUM(C892:C966))</f>
        <v>-0.15739769150052466</v>
      </c>
    </row>
    <row r="892" spans="1:16" x14ac:dyDescent="0.25">
      <c r="A892" t="s">
        <v>187</v>
      </c>
      <c r="B892">
        <v>11</v>
      </c>
      <c r="C892">
        <v>6</v>
      </c>
      <c r="K892" t="s">
        <v>187</v>
      </c>
      <c r="N892">
        <f t="shared" si="13"/>
        <v>0</v>
      </c>
      <c r="O892" t="s">
        <v>187</v>
      </c>
    </row>
    <row r="893" spans="1:16" x14ac:dyDescent="0.25">
      <c r="A893" s="1" t="s">
        <v>186</v>
      </c>
      <c r="B893">
        <v>12</v>
      </c>
      <c r="C893">
        <v>10</v>
      </c>
      <c r="H893" s="1"/>
      <c r="J893" s="1"/>
      <c r="K893" s="1" t="s">
        <v>186</v>
      </c>
      <c r="L893">
        <f>150*(B893)/(SUM(B818:B892)+SUM(B894:B968)+SUM(C818:C892)+SUM(C894:C968))</f>
        <v>0.20867145838163692</v>
      </c>
      <c r="M893">
        <f>150*(C893)/(SUM(B818:B892)+SUM(B894:B968)+SUM(C818:C892)+SUM(C894:C968))</f>
        <v>0.17389288198469743</v>
      </c>
      <c r="N893">
        <f t="shared" si="13"/>
        <v>-3.4778576396939487E-2</v>
      </c>
      <c r="O893" s="1" t="s">
        <v>186</v>
      </c>
      <c r="P893">
        <f>150*(C893-B893)/(SUM(B818:B892)+SUM(B894:B968)+SUM(C818:C892)+SUM(C894:C968))</f>
        <v>-3.4778576396939487E-2</v>
      </c>
    </row>
    <row r="894" spans="1:16" x14ac:dyDescent="0.25">
      <c r="A894" s="1" t="s">
        <v>185</v>
      </c>
      <c r="B894">
        <v>10</v>
      </c>
      <c r="C894">
        <v>9</v>
      </c>
      <c r="H894" s="1"/>
      <c r="J894" s="1"/>
      <c r="K894" s="1" t="s">
        <v>185</v>
      </c>
      <c r="L894">
        <f>150*(B894)/(SUM(B819:B893)+SUM(B895:B969)+SUM(C819:C893)+SUM(C895:C969))</f>
        <v>0.17076502732240437</v>
      </c>
      <c r="M894">
        <f>150*(C894)/(SUM(B819:B893)+SUM(B895:B969)+SUM(C819:C893)+SUM(C895:C969))</f>
        <v>0.15368852459016394</v>
      </c>
      <c r="N894">
        <f t="shared" si="13"/>
        <v>-1.7076502732240428E-2</v>
      </c>
      <c r="O894" s="1" t="s">
        <v>185</v>
      </c>
      <c r="P894">
        <f>150*(C894-B894)/(SUM(B819:B893)+SUM(B895:B969)+SUM(C819:C893)+SUM(C895:C969))</f>
        <v>-1.7076502732240439E-2</v>
      </c>
    </row>
    <row r="895" spans="1:16" x14ac:dyDescent="0.25">
      <c r="A895" s="1" t="s">
        <v>184</v>
      </c>
      <c r="B895">
        <v>11</v>
      </c>
      <c r="C895">
        <v>12</v>
      </c>
      <c r="H895" s="1"/>
      <c r="J895" s="1"/>
      <c r="K895" s="1" t="s">
        <v>184</v>
      </c>
      <c r="L895">
        <f>150*(B895)/(SUM(B820:B894)+SUM(B896:B970)+SUM(C820:C894)+SUM(C896:C970))</f>
        <v>0.18822724161533197</v>
      </c>
      <c r="M895">
        <f>150*(C895)/(SUM(B820:B894)+SUM(B896:B970)+SUM(C820:C894)+SUM(C896:C970))</f>
        <v>0.20533880903490759</v>
      </c>
      <c r="N895">
        <f t="shared" si="13"/>
        <v>1.7111567419575618E-2</v>
      </c>
      <c r="O895" s="1" t="s">
        <v>184</v>
      </c>
      <c r="P895">
        <f>150*(C895-B895)/(SUM(B820:B894)+SUM(B896:B970)+SUM(C820:C894)+SUM(C896:C970))</f>
        <v>1.7111567419575632E-2</v>
      </c>
    </row>
    <row r="896" spans="1:16" x14ac:dyDescent="0.25">
      <c r="A896" s="1" t="s">
        <v>183</v>
      </c>
      <c r="B896">
        <v>14</v>
      </c>
      <c r="C896">
        <v>11</v>
      </c>
      <c r="H896" s="1"/>
      <c r="J896" s="1"/>
      <c r="K896" s="1" t="s">
        <v>183</v>
      </c>
      <c r="L896">
        <f>150*(B896)/(SUM(B821:B895)+SUM(B897:B971)+SUM(C821:C895)+SUM(C897:C971))</f>
        <v>0.23958927552766685</v>
      </c>
      <c r="M896">
        <f>150*(C896)/(SUM(B821:B895)+SUM(B897:B971)+SUM(C821:C895)+SUM(C897:C971))</f>
        <v>0.18824871648602395</v>
      </c>
      <c r="N896">
        <f t="shared" si="13"/>
        <v>-5.1340559041642891E-2</v>
      </c>
      <c r="O896" s="1" t="s">
        <v>183</v>
      </c>
      <c r="P896">
        <f>150*(C896-B896)/(SUM(B821:B895)+SUM(B897:B971)+SUM(C821:C895)+SUM(C897:C971))</f>
        <v>-5.1340559041642898E-2</v>
      </c>
    </row>
    <row r="897" spans="1:16" x14ac:dyDescent="0.25">
      <c r="A897" t="s">
        <v>182</v>
      </c>
      <c r="B897">
        <v>14</v>
      </c>
      <c r="C897">
        <v>11</v>
      </c>
      <c r="K897" t="s">
        <v>182</v>
      </c>
      <c r="N897">
        <f t="shared" si="13"/>
        <v>0</v>
      </c>
      <c r="O897" t="s">
        <v>182</v>
      </c>
    </row>
    <row r="898" spans="1:16" x14ac:dyDescent="0.25">
      <c r="A898" t="s">
        <v>181</v>
      </c>
      <c r="B898">
        <v>16</v>
      </c>
      <c r="C898">
        <v>6</v>
      </c>
      <c r="K898" t="s">
        <v>181</v>
      </c>
      <c r="N898">
        <f t="shared" si="13"/>
        <v>0</v>
      </c>
      <c r="O898" t="s">
        <v>181</v>
      </c>
    </row>
    <row r="899" spans="1:16" x14ac:dyDescent="0.25">
      <c r="A899" t="s">
        <v>180</v>
      </c>
      <c r="B899">
        <v>9</v>
      </c>
      <c r="C899">
        <v>19</v>
      </c>
      <c r="K899" t="s">
        <v>180</v>
      </c>
      <c r="N899">
        <f t="shared" si="13"/>
        <v>0</v>
      </c>
      <c r="O899" t="s">
        <v>180</v>
      </c>
    </row>
    <row r="900" spans="1:16" x14ac:dyDescent="0.25">
      <c r="A900" s="1" t="s">
        <v>179</v>
      </c>
      <c r="B900">
        <v>8</v>
      </c>
      <c r="C900">
        <v>12</v>
      </c>
      <c r="H900" s="1"/>
      <c r="J900" s="1"/>
      <c r="K900" s="1" t="s">
        <v>179</v>
      </c>
      <c r="L900">
        <f>150*(B900)/(SUM(B825:B899)+SUM(B901:B975)+SUM(C825:C899)+SUM(C901:C975))</f>
        <v>0.13602357742008614</v>
      </c>
      <c r="M900">
        <f>150*(C900)/(SUM(B825:B899)+SUM(B901:B975)+SUM(C825:C899)+SUM(C901:C975))</f>
        <v>0.20403536613012921</v>
      </c>
      <c r="N900">
        <f t="shared" si="13"/>
        <v>6.801178871004307E-2</v>
      </c>
      <c r="O900" s="1" t="s">
        <v>179</v>
      </c>
      <c r="P900">
        <f>150*(C900-B900)/(SUM(B825:B899)+SUM(B901:B975)+SUM(C825:C899)+SUM(C901:C975))</f>
        <v>6.801178871004307E-2</v>
      </c>
    </row>
    <row r="901" spans="1:16" x14ac:dyDescent="0.25">
      <c r="A901" t="s">
        <v>178</v>
      </c>
      <c r="B901">
        <v>4</v>
      </c>
      <c r="C901">
        <v>13</v>
      </c>
      <c r="K901" t="s">
        <v>178</v>
      </c>
      <c r="N901">
        <f t="shared" si="13"/>
        <v>0</v>
      </c>
      <c r="O901" t="s">
        <v>178</v>
      </c>
    </row>
    <row r="902" spans="1:16" x14ac:dyDescent="0.25">
      <c r="A902" t="s">
        <v>177</v>
      </c>
      <c r="B902">
        <v>10</v>
      </c>
      <c r="C902">
        <v>10</v>
      </c>
      <c r="K902" t="s">
        <v>177</v>
      </c>
      <c r="N902">
        <f t="shared" si="13"/>
        <v>0</v>
      </c>
      <c r="O902" t="s">
        <v>177</v>
      </c>
    </row>
    <row r="903" spans="1:16" x14ac:dyDescent="0.25">
      <c r="A903" t="s">
        <v>176</v>
      </c>
      <c r="B903">
        <v>15</v>
      </c>
      <c r="C903">
        <v>5</v>
      </c>
      <c r="K903" t="s">
        <v>176</v>
      </c>
      <c r="N903">
        <f t="shared" ref="N903:N966" si="14">M903-L903</f>
        <v>0</v>
      </c>
      <c r="O903" t="s">
        <v>176</v>
      </c>
    </row>
    <row r="904" spans="1:16" x14ac:dyDescent="0.25">
      <c r="A904" s="1" t="s">
        <v>175</v>
      </c>
      <c r="B904">
        <v>11</v>
      </c>
      <c r="C904">
        <v>16</v>
      </c>
      <c r="H904" s="1"/>
      <c r="J904" s="1"/>
      <c r="K904" s="1" t="s">
        <v>175</v>
      </c>
      <c r="L904">
        <f>150*(B904)/(SUM(B829:B903)+SUM(B905:B979)+SUM(C829:C903)+SUM(C905:C979))</f>
        <v>0.18506056527590847</v>
      </c>
      <c r="M904">
        <f>150*(C904)/(SUM(B829:B903)+SUM(B905:B979)+SUM(C829:C903)+SUM(C905:C979))</f>
        <v>0.26917900403768508</v>
      </c>
      <c r="N904">
        <f t="shared" si="14"/>
        <v>8.4118438761776604E-2</v>
      </c>
      <c r="O904" s="1" t="s">
        <v>175</v>
      </c>
      <c r="P904">
        <f>150*(C904-B904)/(SUM(B829:B903)+SUM(B905:B979)+SUM(C829:C903)+SUM(C905:C979))</f>
        <v>8.4118438761776576E-2</v>
      </c>
    </row>
    <row r="905" spans="1:16" x14ac:dyDescent="0.25">
      <c r="A905" s="1" t="s">
        <v>174</v>
      </c>
      <c r="B905">
        <v>19</v>
      </c>
      <c r="C905">
        <v>20</v>
      </c>
      <c r="H905" s="1"/>
      <c r="J905" s="1"/>
      <c r="K905" s="1" t="s">
        <v>174</v>
      </c>
      <c r="L905">
        <f>150*(B905)/(SUM(B830:B904)+SUM(B906:B980)+SUM(C830:C904)+SUM(C906:C980))</f>
        <v>0.36066818526955202</v>
      </c>
      <c r="M905">
        <f>150*(C905)/(SUM(B830:B904)+SUM(B906:B980)+SUM(C830:C904)+SUM(C906:C980))</f>
        <v>0.37965072133637057</v>
      </c>
      <c r="N905">
        <f t="shared" si="14"/>
        <v>1.8982536066818545E-2</v>
      </c>
      <c r="O905" s="1" t="s">
        <v>174</v>
      </c>
      <c r="P905">
        <f>150*(C905-B905)/(SUM(B830:B904)+SUM(B906:B980)+SUM(C830:C904)+SUM(C906:C980))</f>
        <v>1.8982536066818528E-2</v>
      </c>
    </row>
    <row r="906" spans="1:16" x14ac:dyDescent="0.25">
      <c r="A906" s="1" t="s">
        <v>173</v>
      </c>
      <c r="B906">
        <v>26</v>
      </c>
      <c r="C906">
        <v>17</v>
      </c>
      <c r="H906" s="1"/>
      <c r="J906" s="1"/>
      <c r="K906" s="1" t="s">
        <v>173</v>
      </c>
      <c r="L906">
        <f>150*(B906)/(SUM(B831:B905)+SUM(B907:B981)+SUM(C831:C905)+SUM(C907:C981))</f>
        <v>0.5270982565211515</v>
      </c>
      <c r="M906">
        <f>150*(C906)/(SUM(B831:B905)+SUM(B907:B981)+SUM(C831:C905)+SUM(C907:C981))</f>
        <v>0.34464116772536829</v>
      </c>
      <c r="N906">
        <f t="shared" si="14"/>
        <v>-0.18245708879578321</v>
      </c>
      <c r="O906" s="1" t="s">
        <v>173</v>
      </c>
      <c r="P906">
        <f>150*(C906-B906)/(SUM(B831:B905)+SUM(B907:B981)+SUM(C831:C905)+SUM(C907:C981))</f>
        <v>-0.18245708879578321</v>
      </c>
    </row>
    <row r="907" spans="1:16" x14ac:dyDescent="0.25">
      <c r="A907" s="1" t="s">
        <v>172</v>
      </c>
      <c r="B907">
        <v>18</v>
      </c>
      <c r="C907">
        <v>19</v>
      </c>
      <c r="H907" s="1"/>
      <c r="J907" s="1"/>
      <c r="K907" s="1" t="s">
        <v>172</v>
      </c>
      <c r="L907">
        <f>150*(B907)/(SUM(B832:B906)+SUM(B908:B982)+SUM(C832:C906)+SUM(C908:C982))</f>
        <v>0.36585365853658536</v>
      </c>
      <c r="M907">
        <f>150*(C907)/(SUM(B832:B906)+SUM(B908:B982)+SUM(C832:C906)+SUM(C908:C982))</f>
        <v>0.38617886178861788</v>
      </c>
      <c r="N907">
        <f t="shared" si="14"/>
        <v>2.032520325203252E-2</v>
      </c>
      <c r="O907" s="1" t="s">
        <v>172</v>
      </c>
      <c r="P907">
        <f>150*(C907-B907)/(SUM(B832:B906)+SUM(B908:B982)+SUM(C832:C906)+SUM(C908:C982))</f>
        <v>2.032520325203252E-2</v>
      </c>
    </row>
    <row r="908" spans="1:16" x14ac:dyDescent="0.25">
      <c r="A908" s="1" t="s">
        <v>171</v>
      </c>
      <c r="B908">
        <v>30</v>
      </c>
      <c r="C908">
        <v>29</v>
      </c>
      <c r="H908" s="1"/>
      <c r="J908" s="1"/>
      <c r="K908" s="1" t="s">
        <v>171</v>
      </c>
      <c r="L908">
        <f>150*(B908)/(SUM(B833:B907)+SUM(B909:B983)+SUM(C833:C907)+SUM(C909:C983))</f>
        <v>0.61157923348736065</v>
      </c>
      <c r="M908">
        <f>150*(C908)/(SUM(B833:B907)+SUM(B909:B983)+SUM(C833:C907)+SUM(C909:C983))</f>
        <v>0.59119325903778197</v>
      </c>
      <c r="N908">
        <f t="shared" si="14"/>
        <v>-2.0385974449578681E-2</v>
      </c>
      <c r="O908" s="1" t="s">
        <v>171</v>
      </c>
      <c r="P908">
        <f>150*(C908-B908)/(SUM(B833:B907)+SUM(B909:B983)+SUM(C833:C907)+SUM(C909:C983))</f>
        <v>-2.0385974449578691E-2</v>
      </c>
    </row>
    <row r="909" spans="1:16" x14ac:dyDescent="0.25">
      <c r="A909" t="s">
        <v>170</v>
      </c>
      <c r="B909">
        <v>32</v>
      </c>
      <c r="C909">
        <v>18</v>
      </c>
      <c r="K909" t="s">
        <v>170</v>
      </c>
      <c r="N909">
        <f t="shared" si="14"/>
        <v>0</v>
      </c>
      <c r="O909" t="s">
        <v>170</v>
      </c>
    </row>
    <row r="910" spans="1:16" x14ac:dyDescent="0.25">
      <c r="A910" t="s">
        <v>169</v>
      </c>
      <c r="B910">
        <v>13</v>
      </c>
      <c r="C910">
        <v>11</v>
      </c>
      <c r="K910" t="s">
        <v>169</v>
      </c>
      <c r="N910">
        <f t="shared" si="14"/>
        <v>0</v>
      </c>
      <c r="O910" t="s">
        <v>169</v>
      </c>
    </row>
    <row r="911" spans="1:16" x14ac:dyDescent="0.25">
      <c r="A911" s="1" t="s">
        <v>168</v>
      </c>
      <c r="B911">
        <v>34</v>
      </c>
      <c r="C911">
        <v>28</v>
      </c>
      <c r="H911" s="1"/>
      <c r="J911" s="1"/>
      <c r="K911" s="1" t="s">
        <v>168</v>
      </c>
      <c r="L911">
        <f>150*(B911)/(SUM(B836:B910)+SUM(B912:B986)+SUM(C836:C910)+SUM(C912:C986))</f>
        <v>0.68984174218855676</v>
      </c>
      <c r="M911">
        <f>150*(C911)/(SUM(B836:B910)+SUM(B912:B986)+SUM(C836:C910)+SUM(C912:C986))</f>
        <v>0.568104964155282</v>
      </c>
      <c r="N911">
        <f t="shared" si="14"/>
        <v>-0.12173677803327476</v>
      </c>
      <c r="O911" s="1" t="s">
        <v>168</v>
      </c>
      <c r="P911">
        <f>150*(C911-B911)/(SUM(B836:B910)+SUM(B912:B986)+SUM(C836:C910)+SUM(C912:C986))</f>
        <v>-0.12173677803327472</v>
      </c>
    </row>
    <row r="912" spans="1:16" x14ac:dyDescent="0.25">
      <c r="A912" s="1" t="s">
        <v>167</v>
      </c>
      <c r="B912">
        <v>28</v>
      </c>
      <c r="C912">
        <v>18</v>
      </c>
      <c r="H912" s="1"/>
      <c r="J912" s="1"/>
      <c r="K912" s="1" t="s">
        <v>167</v>
      </c>
      <c r="L912">
        <f>150*(B912)/(SUM(B837:B911)+SUM(B913:B987)+SUM(C837:C911)+SUM(C913:C987))</f>
        <v>0.56550424128180965</v>
      </c>
      <c r="M912">
        <f>150*(C912)/(SUM(B837:B911)+SUM(B913:B987)+SUM(C837:C911)+SUM(C913:C987))</f>
        <v>0.36353844082402048</v>
      </c>
      <c r="N912">
        <f t="shared" si="14"/>
        <v>-0.20196580045778917</v>
      </c>
      <c r="O912" s="1" t="s">
        <v>167</v>
      </c>
      <c r="P912">
        <f>150*(C912-B912)/(SUM(B837:B911)+SUM(B913:B987)+SUM(C837:C911)+SUM(C913:C987))</f>
        <v>-0.20196580045778914</v>
      </c>
    </row>
    <row r="913" spans="1:16" x14ac:dyDescent="0.25">
      <c r="A913" t="s">
        <v>166</v>
      </c>
      <c r="B913">
        <v>42</v>
      </c>
      <c r="C913">
        <v>14</v>
      </c>
      <c r="K913" t="s">
        <v>166</v>
      </c>
      <c r="N913">
        <f t="shared" si="14"/>
        <v>0</v>
      </c>
      <c r="O913" t="s">
        <v>166</v>
      </c>
    </row>
    <row r="914" spans="1:16" x14ac:dyDescent="0.25">
      <c r="A914" s="1" t="s">
        <v>165</v>
      </c>
      <c r="B914">
        <v>38</v>
      </c>
      <c r="C914">
        <v>22</v>
      </c>
      <c r="H914" s="1"/>
      <c r="J914" s="1"/>
      <c r="K914" s="1" t="s">
        <v>165</v>
      </c>
      <c r="L914">
        <f>150*(B914)/(SUM(B839:B913)+SUM(B915:B989)+SUM(C839:C913)+SUM(C915:C989))</f>
        <v>0.75888696578351755</v>
      </c>
      <c r="M914">
        <f>150*(C914)/(SUM(B839:B913)+SUM(B915:B989)+SUM(C839:C913)+SUM(C915:C989))</f>
        <v>0.43935561176940485</v>
      </c>
      <c r="N914">
        <f t="shared" si="14"/>
        <v>-0.3195313540141127</v>
      </c>
      <c r="O914" s="1" t="s">
        <v>165</v>
      </c>
      <c r="P914">
        <f>150*(C914-B914)/(SUM(B839:B913)+SUM(B915:B989)+SUM(C839:C913)+SUM(C915:C989))</f>
        <v>-0.31953135401411265</v>
      </c>
    </row>
    <row r="915" spans="1:16" x14ac:dyDescent="0.25">
      <c r="A915" s="1" t="s">
        <v>164</v>
      </c>
      <c r="B915">
        <v>23</v>
      </c>
      <c r="C915">
        <v>22</v>
      </c>
      <c r="H915" s="1"/>
      <c r="J915" s="1"/>
      <c r="K915" s="1" t="s">
        <v>164</v>
      </c>
      <c r="L915">
        <f>150*(B915)/(SUM(B840:B914)+SUM(B916:B990)+SUM(C840:C914)+SUM(C916:C990))</f>
        <v>0.45653036919412465</v>
      </c>
      <c r="M915">
        <f>150*(C915)/(SUM(B840:B914)+SUM(B916:B990)+SUM(C840:C914)+SUM(C916:C990))</f>
        <v>0.4366812227074236</v>
      </c>
      <c r="N915">
        <f t="shared" si="14"/>
        <v>-1.9849146486701053E-2</v>
      </c>
      <c r="O915" s="1" t="s">
        <v>164</v>
      </c>
      <c r="P915">
        <f>150*(C915-B915)/(SUM(B840:B914)+SUM(B916:B990)+SUM(C840:C914)+SUM(C916:C990))</f>
        <v>-1.9849146486701073E-2</v>
      </c>
    </row>
    <row r="916" spans="1:16" x14ac:dyDescent="0.25">
      <c r="A916" t="s">
        <v>163</v>
      </c>
      <c r="B916">
        <v>29</v>
      </c>
      <c r="C916">
        <v>22</v>
      </c>
      <c r="K916" t="s">
        <v>163</v>
      </c>
      <c r="N916">
        <f t="shared" si="14"/>
        <v>0</v>
      </c>
      <c r="O916" t="s">
        <v>163</v>
      </c>
    </row>
    <row r="917" spans="1:16" x14ac:dyDescent="0.25">
      <c r="A917" t="s">
        <v>162</v>
      </c>
      <c r="B917">
        <v>71</v>
      </c>
      <c r="C917">
        <v>20</v>
      </c>
      <c r="K917" t="s">
        <v>162</v>
      </c>
      <c r="N917">
        <f t="shared" si="14"/>
        <v>0</v>
      </c>
      <c r="O917" t="s">
        <v>162</v>
      </c>
    </row>
    <row r="918" spans="1:16" x14ac:dyDescent="0.25">
      <c r="A918" t="s">
        <v>161</v>
      </c>
      <c r="B918">
        <v>81</v>
      </c>
      <c r="C918">
        <v>21</v>
      </c>
      <c r="K918" t="s">
        <v>161</v>
      </c>
      <c r="N918">
        <f t="shared" si="14"/>
        <v>0</v>
      </c>
      <c r="O918" t="s">
        <v>161</v>
      </c>
    </row>
    <row r="919" spans="1:16" x14ac:dyDescent="0.25">
      <c r="A919" t="s">
        <v>160</v>
      </c>
      <c r="B919">
        <v>193</v>
      </c>
      <c r="C919">
        <v>20</v>
      </c>
      <c r="K919" t="s">
        <v>160</v>
      </c>
      <c r="N919">
        <f t="shared" si="14"/>
        <v>0</v>
      </c>
      <c r="O919" t="s">
        <v>160</v>
      </c>
    </row>
    <row r="920" spans="1:16" x14ac:dyDescent="0.25">
      <c r="A920" t="s">
        <v>159</v>
      </c>
      <c r="B920">
        <v>69</v>
      </c>
      <c r="C920">
        <v>15</v>
      </c>
      <c r="K920" t="s">
        <v>159</v>
      </c>
      <c r="N920">
        <f t="shared" si="14"/>
        <v>0</v>
      </c>
      <c r="O920" t="s">
        <v>159</v>
      </c>
    </row>
    <row r="921" spans="1:16" x14ac:dyDescent="0.25">
      <c r="A921" t="s">
        <v>158</v>
      </c>
      <c r="B921">
        <v>41</v>
      </c>
      <c r="C921">
        <v>28</v>
      </c>
      <c r="K921" t="s">
        <v>158</v>
      </c>
      <c r="N921">
        <f t="shared" si="14"/>
        <v>0</v>
      </c>
      <c r="O921" t="s">
        <v>158</v>
      </c>
    </row>
    <row r="922" spans="1:16" x14ac:dyDescent="0.25">
      <c r="A922" t="s">
        <v>157</v>
      </c>
      <c r="B922">
        <v>19</v>
      </c>
      <c r="C922">
        <v>7</v>
      </c>
      <c r="K922" t="s">
        <v>157</v>
      </c>
      <c r="N922">
        <f t="shared" si="14"/>
        <v>0</v>
      </c>
      <c r="O922" t="s">
        <v>157</v>
      </c>
    </row>
    <row r="923" spans="1:16" x14ac:dyDescent="0.25">
      <c r="A923" t="s">
        <v>156</v>
      </c>
      <c r="B923">
        <v>33</v>
      </c>
      <c r="C923">
        <v>22</v>
      </c>
      <c r="K923" t="s">
        <v>156</v>
      </c>
      <c r="N923">
        <f t="shared" si="14"/>
        <v>0</v>
      </c>
      <c r="O923" t="s">
        <v>156</v>
      </c>
    </row>
    <row r="924" spans="1:16" x14ac:dyDescent="0.25">
      <c r="A924" t="s">
        <v>155</v>
      </c>
      <c r="B924">
        <v>19</v>
      </c>
      <c r="C924">
        <v>25</v>
      </c>
      <c r="K924" t="s">
        <v>155</v>
      </c>
      <c r="N924">
        <f t="shared" si="14"/>
        <v>0</v>
      </c>
      <c r="O924" t="s">
        <v>155</v>
      </c>
    </row>
    <row r="925" spans="1:16" x14ac:dyDescent="0.25">
      <c r="A925" t="s">
        <v>154</v>
      </c>
      <c r="B925">
        <v>19</v>
      </c>
      <c r="C925">
        <v>9</v>
      </c>
      <c r="K925" t="s">
        <v>154</v>
      </c>
      <c r="N925">
        <f t="shared" si="14"/>
        <v>0</v>
      </c>
      <c r="O925" t="s">
        <v>154</v>
      </c>
    </row>
    <row r="926" spans="1:16" x14ac:dyDescent="0.25">
      <c r="A926" t="s">
        <v>153</v>
      </c>
      <c r="B926">
        <v>56</v>
      </c>
      <c r="C926">
        <v>46</v>
      </c>
      <c r="K926" t="s">
        <v>153</v>
      </c>
      <c r="N926">
        <f t="shared" si="14"/>
        <v>0</v>
      </c>
      <c r="O926" t="s">
        <v>153</v>
      </c>
    </row>
    <row r="927" spans="1:16" x14ac:dyDescent="0.25">
      <c r="A927" t="s">
        <v>152</v>
      </c>
      <c r="B927">
        <v>29</v>
      </c>
      <c r="C927">
        <v>13</v>
      </c>
      <c r="K927" t="s">
        <v>152</v>
      </c>
      <c r="N927">
        <f t="shared" si="14"/>
        <v>0</v>
      </c>
      <c r="O927" t="s">
        <v>152</v>
      </c>
    </row>
    <row r="928" spans="1:16" x14ac:dyDescent="0.25">
      <c r="A928" t="s">
        <v>151</v>
      </c>
      <c r="B928">
        <v>20</v>
      </c>
      <c r="C928">
        <v>15</v>
      </c>
      <c r="K928" t="s">
        <v>151</v>
      </c>
      <c r="N928">
        <f t="shared" si="14"/>
        <v>0</v>
      </c>
      <c r="O928" t="s">
        <v>151</v>
      </c>
    </row>
    <row r="929" spans="1:16" x14ac:dyDescent="0.25">
      <c r="A929" s="1" t="s">
        <v>150</v>
      </c>
      <c r="B929">
        <v>19</v>
      </c>
      <c r="C929">
        <v>22</v>
      </c>
      <c r="H929" s="1"/>
      <c r="J929" s="1"/>
      <c r="K929" s="1" t="s">
        <v>150</v>
      </c>
      <c r="L929">
        <f>150*(B929)/(SUM(B854:B928)+SUM(B930:B1004)+SUM(C854:C928)+SUM(C930:C1004))</f>
        <v>0.3611251900658895</v>
      </c>
      <c r="M929">
        <f>150*(C929)/(SUM(B854:B928)+SUM(B930:B1004)+SUM(C854:C928)+SUM(C930:C1004))</f>
        <v>0.41814495691839837</v>
      </c>
      <c r="N929">
        <f t="shared" si="14"/>
        <v>5.7019766852508869E-2</v>
      </c>
      <c r="O929" s="1" t="s">
        <v>150</v>
      </c>
      <c r="P929">
        <f>150*(C929-B929)/(SUM(B854:B928)+SUM(B930:B1004)+SUM(C854:C928)+SUM(C930:C1004))</f>
        <v>5.7019766852508869E-2</v>
      </c>
    </row>
    <row r="930" spans="1:16" x14ac:dyDescent="0.25">
      <c r="A930" t="s">
        <v>149</v>
      </c>
      <c r="B930">
        <v>20</v>
      </c>
      <c r="C930">
        <v>14</v>
      </c>
      <c r="K930" t="s">
        <v>149</v>
      </c>
      <c r="N930">
        <f t="shared" si="14"/>
        <v>0</v>
      </c>
      <c r="O930" t="s">
        <v>149</v>
      </c>
    </row>
    <row r="931" spans="1:16" x14ac:dyDescent="0.25">
      <c r="A931" t="s">
        <v>148</v>
      </c>
      <c r="B931">
        <v>37</v>
      </c>
      <c r="C931">
        <v>20</v>
      </c>
      <c r="K931" t="s">
        <v>148</v>
      </c>
      <c r="N931">
        <f t="shared" si="14"/>
        <v>0</v>
      </c>
      <c r="O931" t="s">
        <v>148</v>
      </c>
    </row>
    <row r="932" spans="1:16" x14ac:dyDescent="0.25">
      <c r="A932" t="s">
        <v>147</v>
      </c>
      <c r="B932">
        <v>35</v>
      </c>
      <c r="C932">
        <v>25</v>
      </c>
      <c r="K932" t="s">
        <v>147</v>
      </c>
      <c r="N932">
        <f t="shared" si="14"/>
        <v>0</v>
      </c>
      <c r="O932" t="s">
        <v>147</v>
      </c>
    </row>
    <row r="933" spans="1:16" x14ac:dyDescent="0.25">
      <c r="A933" t="s">
        <v>146</v>
      </c>
      <c r="B933">
        <v>41</v>
      </c>
      <c r="C933">
        <v>31</v>
      </c>
      <c r="K933" t="s">
        <v>146</v>
      </c>
      <c r="N933">
        <f t="shared" si="14"/>
        <v>0</v>
      </c>
      <c r="O933" t="s">
        <v>146</v>
      </c>
    </row>
    <row r="934" spans="1:16" x14ac:dyDescent="0.25">
      <c r="A934" s="1" t="s">
        <v>145</v>
      </c>
      <c r="B934">
        <v>33</v>
      </c>
      <c r="C934">
        <v>24</v>
      </c>
      <c r="H934" s="1"/>
      <c r="J934" s="1"/>
      <c r="K934" s="1" t="s">
        <v>145</v>
      </c>
      <c r="L934">
        <f>150*(B934)/(SUM(B859:B933)+SUM(B935:B1009)+SUM(C859:C933)+SUM(C935:C1009))</f>
        <v>0.60691515448749389</v>
      </c>
      <c r="M934">
        <f>150*(C934)/(SUM(B859:B933)+SUM(B935:B1009)+SUM(C859:C933)+SUM(C935:C1009))</f>
        <v>0.44139283962726827</v>
      </c>
      <c r="N934">
        <f t="shared" si="14"/>
        <v>-0.16552231486022562</v>
      </c>
      <c r="O934" s="1" t="s">
        <v>145</v>
      </c>
      <c r="P934">
        <f>150*(C934-B934)/(SUM(B859:B933)+SUM(B935:B1009)+SUM(C859:C933)+SUM(C935:C1009))</f>
        <v>-0.16552231486022559</v>
      </c>
    </row>
    <row r="935" spans="1:16" x14ac:dyDescent="0.25">
      <c r="A935" t="s">
        <v>144</v>
      </c>
      <c r="B935">
        <v>20</v>
      </c>
      <c r="C935">
        <v>18</v>
      </c>
      <c r="K935" t="s">
        <v>144</v>
      </c>
      <c r="N935">
        <f t="shared" si="14"/>
        <v>0</v>
      </c>
      <c r="O935" t="s">
        <v>144</v>
      </c>
    </row>
    <row r="936" spans="1:16" x14ac:dyDescent="0.25">
      <c r="A936" t="s">
        <v>143</v>
      </c>
      <c r="B936">
        <v>26</v>
      </c>
      <c r="C936">
        <v>18</v>
      </c>
      <c r="K936" t="s">
        <v>143</v>
      </c>
      <c r="N936">
        <f t="shared" si="14"/>
        <v>0</v>
      </c>
      <c r="O936" t="s">
        <v>143</v>
      </c>
    </row>
    <row r="937" spans="1:16" x14ac:dyDescent="0.25">
      <c r="A937" t="s">
        <v>142</v>
      </c>
      <c r="B937">
        <v>30</v>
      </c>
      <c r="C937">
        <v>22</v>
      </c>
      <c r="K937" t="s">
        <v>142</v>
      </c>
      <c r="N937">
        <f t="shared" si="14"/>
        <v>0</v>
      </c>
      <c r="O937" t="s">
        <v>142</v>
      </c>
    </row>
    <row r="938" spans="1:16" x14ac:dyDescent="0.25">
      <c r="A938" t="s">
        <v>141</v>
      </c>
      <c r="B938">
        <v>29</v>
      </c>
      <c r="C938">
        <v>26</v>
      </c>
      <c r="K938" t="s">
        <v>141</v>
      </c>
      <c r="N938">
        <f t="shared" si="14"/>
        <v>0</v>
      </c>
      <c r="O938" t="s">
        <v>141</v>
      </c>
    </row>
    <row r="939" spans="1:16" x14ac:dyDescent="0.25">
      <c r="A939" t="s">
        <v>140</v>
      </c>
      <c r="B939">
        <v>9</v>
      </c>
      <c r="C939">
        <v>13</v>
      </c>
      <c r="K939" t="s">
        <v>140</v>
      </c>
      <c r="N939">
        <f t="shared" si="14"/>
        <v>0</v>
      </c>
      <c r="O939" t="s">
        <v>140</v>
      </c>
    </row>
    <row r="940" spans="1:16" x14ac:dyDescent="0.25">
      <c r="A940" t="s">
        <v>139</v>
      </c>
      <c r="B940">
        <v>10</v>
      </c>
      <c r="C940">
        <v>14</v>
      </c>
      <c r="K940" t="s">
        <v>139</v>
      </c>
      <c r="N940">
        <f t="shared" si="14"/>
        <v>0</v>
      </c>
      <c r="O940" t="s">
        <v>139</v>
      </c>
    </row>
    <row r="941" spans="1:16" x14ac:dyDescent="0.25">
      <c r="A941" t="s">
        <v>138</v>
      </c>
      <c r="B941">
        <v>30</v>
      </c>
      <c r="C941">
        <v>12</v>
      </c>
      <c r="K941" t="s">
        <v>138</v>
      </c>
      <c r="N941">
        <f t="shared" si="14"/>
        <v>0</v>
      </c>
      <c r="O941" t="s">
        <v>138</v>
      </c>
    </row>
    <row r="942" spans="1:16" x14ac:dyDescent="0.25">
      <c r="A942" t="s">
        <v>137</v>
      </c>
      <c r="B942">
        <v>15</v>
      </c>
      <c r="C942">
        <v>15</v>
      </c>
      <c r="K942" t="s">
        <v>137</v>
      </c>
      <c r="N942">
        <f t="shared" si="14"/>
        <v>0</v>
      </c>
      <c r="O942" t="s">
        <v>137</v>
      </c>
    </row>
    <row r="943" spans="1:16" x14ac:dyDescent="0.25">
      <c r="A943" t="s">
        <v>136</v>
      </c>
      <c r="B943">
        <v>7</v>
      </c>
      <c r="C943">
        <v>7</v>
      </c>
      <c r="K943" t="s">
        <v>136</v>
      </c>
      <c r="N943">
        <f t="shared" si="14"/>
        <v>0</v>
      </c>
      <c r="O943" t="s">
        <v>136</v>
      </c>
    </row>
    <row r="944" spans="1:16" x14ac:dyDescent="0.25">
      <c r="A944" t="s">
        <v>135</v>
      </c>
      <c r="B944">
        <v>11</v>
      </c>
      <c r="C944">
        <v>6</v>
      </c>
      <c r="K944" t="s">
        <v>135</v>
      </c>
      <c r="N944">
        <f t="shared" si="14"/>
        <v>0</v>
      </c>
      <c r="O944" t="s">
        <v>135</v>
      </c>
    </row>
    <row r="945" spans="1:16" x14ac:dyDescent="0.25">
      <c r="A945" t="s">
        <v>134</v>
      </c>
      <c r="B945">
        <v>10</v>
      </c>
      <c r="C945">
        <v>13</v>
      </c>
      <c r="K945" t="s">
        <v>134</v>
      </c>
      <c r="N945">
        <f t="shared" si="14"/>
        <v>0</v>
      </c>
      <c r="O945" t="s">
        <v>134</v>
      </c>
    </row>
    <row r="946" spans="1:16" x14ac:dyDescent="0.25">
      <c r="A946" t="s">
        <v>133</v>
      </c>
      <c r="B946">
        <v>6</v>
      </c>
      <c r="C946">
        <v>12</v>
      </c>
      <c r="K946" t="s">
        <v>133</v>
      </c>
      <c r="N946">
        <f t="shared" si="14"/>
        <v>0</v>
      </c>
      <c r="O946" t="s">
        <v>133</v>
      </c>
    </row>
    <row r="947" spans="1:16" x14ac:dyDescent="0.25">
      <c r="A947" t="s">
        <v>132</v>
      </c>
      <c r="B947">
        <v>9</v>
      </c>
      <c r="C947">
        <v>14</v>
      </c>
      <c r="K947" t="s">
        <v>132</v>
      </c>
      <c r="N947">
        <f t="shared" si="14"/>
        <v>0</v>
      </c>
      <c r="O947" t="s">
        <v>132</v>
      </c>
    </row>
    <row r="948" spans="1:16" x14ac:dyDescent="0.25">
      <c r="A948" t="s">
        <v>131</v>
      </c>
      <c r="B948">
        <v>7</v>
      </c>
      <c r="C948">
        <v>12</v>
      </c>
      <c r="K948" t="s">
        <v>131</v>
      </c>
      <c r="N948">
        <f t="shared" si="14"/>
        <v>0</v>
      </c>
      <c r="O948" t="s">
        <v>131</v>
      </c>
    </row>
    <row r="949" spans="1:16" x14ac:dyDescent="0.25">
      <c r="A949" t="s">
        <v>130</v>
      </c>
      <c r="B949">
        <v>23</v>
      </c>
      <c r="C949">
        <v>10</v>
      </c>
      <c r="K949" t="s">
        <v>130</v>
      </c>
      <c r="N949">
        <f t="shared" si="14"/>
        <v>0</v>
      </c>
      <c r="O949" t="s">
        <v>130</v>
      </c>
    </row>
    <row r="950" spans="1:16" x14ac:dyDescent="0.25">
      <c r="A950" s="1" t="s">
        <v>129</v>
      </c>
      <c r="B950">
        <v>32</v>
      </c>
      <c r="C950">
        <v>18</v>
      </c>
      <c r="H950" s="1"/>
      <c r="J950" s="1"/>
      <c r="K950" s="1" t="s">
        <v>129</v>
      </c>
      <c r="L950">
        <f>150*(B950)/(SUM(B875:B949)+SUM(B951:B1025)+SUM(C875:C949)+SUM(C951:C1025))</f>
        <v>0.61577934573444515</v>
      </c>
      <c r="M950">
        <f>150*(C950)/(SUM(B875:B949)+SUM(B951:B1025)+SUM(C875:C949)+SUM(C951:C1025))</f>
        <v>0.34637588197562541</v>
      </c>
      <c r="N950">
        <f t="shared" si="14"/>
        <v>-0.26940346375881974</v>
      </c>
      <c r="O950" s="1" t="s">
        <v>129</v>
      </c>
      <c r="P950">
        <f>150*(C950-B950)/(SUM(B875:B949)+SUM(B951:B1025)+SUM(C875:C949)+SUM(C951:C1025))</f>
        <v>-0.26940346375881974</v>
      </c>
    </row>
    <row r="951" spans="1:16" x14ac:dyDescent="0.25">
      <c r="A951" s="1" t="s">
        <v>128</v>
      </c>
      <c r="B951">
        <v>32</v>
      </c>
      <c r="C951">
        <v>19</v>
      </c>
      <c r="H951" s="1"/>
      <c r="J951" s="1"/>
      <c r="K951" s="1" t="s">
        <v>128</v>
      </c>
      <c r="L951">
        <f>150*(B951)/(SUM(B876:B950)+SUM(B952:B1026)+SUM(C876:C950)+SUM(C952:C1026))</f>
        <v>0.61428205784489376</v>
      </c>
      <c r="M951">
        <f>150*(C951)/(SUM(B876:B950)+SUM(B952:B1026)+SUM(C876:C950)+SUM(C952:C1026))</f>
        <v>0.36472997184540568</v>
      </c>
      <c r="N951">
        <f t="shared" si="14"/>
        <v>-0.24955208599948808</v>
      </c>
      <c r="O951" s="1" t="s">
        <v>128</v>
      </c>
      <c r="P951">
        <f>150*(C951-B951)/(SUM(B876:B950)+SUM(B952:B1026)+SUM(C876:C950)+SUM(C952:C1026))</f>
        <v>-0.24955208599948811</v>
      </c>
    </row>
    <row r="952" spans="1:16" x14ac:dyDescent="0.25">
      <c r="A952" s="1" t="s">
        <v>127</v>
      </c>
      <c r="B952">
        <v>34</v>
      </c>
      <c r="C952">
        <v>28</v>
      </c>
      <c r="H952" s="1"/>
      <c r="J952" s="1"/>
      <c r="K952" s="1" t="s">
        <v>127</v>
      </c>
      <c r="L952">
        <f>150*(B952)/(SUM(B877:B951)+SUM(B953:B1027)+SUM(C877:C951)+SUM(C953:C1027))</f>
        <v>0.64910271095838101</v>
      </c>
      <c r="M952">
        <f>150*(C952)/(SUM(B877:B951)+SUM(B953:B1027)+SUM(C877:C951)+SUM(C953:C1027))</f>
        <v>0.53455517373043149</v>
      </c>
      <c r="N952">
        <f t="shared" si="14"/>
        <v>-0.11454753722794953</v>
      </c>
      <c r="O952" s="1" t="s">
        <v>127</v>
      </c>
      <c r="P952">
        <f>150*(C952-B952)/(SUM(B877:B951)+SUM(B953:B1027)+SUM(C877:C951)+SUM(C953:C1027))</f>
        <v>-0.11454753722794959</v>
      </c>
    </row>
    <row r="953" spans="1:16" x14ac:dyDescent="0.25">
      <c r="A953" s="1" t="s">
        <v>126</v>
      </c>
      <c r="B953">
        <v>173</v>
      </c>
      <c r="C953">
        <v>24</v>
      </c>
      <c r="H953" s="1"/>
      <c r="J953" s="1"/>
      <c r="K953" s="1" t="s">
        <v>126</v>
      </c>
      <c r="L953">
        <f>150*(B953)/(SUM(B878:B952)+SUM(B954:B1028)+SUM(C878:C952)+SUM(C954:C1028))</f>
        <v>3.344503157623405</v>
      </c>
      <c r="M953">
        <f>150*(C953)/(SUM(B878:B952)+SUM(B954:B1028)+SUM(C878:C952)+SUM(C954:C1028))</f>
        <v>0.46397731666451864</v>
      </c>
      <c r="N953">
        <f t="shared" si="14"/>
        <v>-2.8805258409588865</v>
      </c>
      <c r="O953" s="1" t="s">
        <v>126</v>
      </c>
      <c r="P953">
        <f>150*(C953-B953)/(SUM(B878:B952)+SUM(B954:B1028)+SUM(C878:C952)+SUM(C954:C1028))</f>
        <v>-2.8805258409588865</v>
      </c>
    </row>
    <row r="954" spans="1:16" x14ac:dyDescent="0.25">
      <c r="A954" s="1" t="s">
        <v>125</v>
      </c>
      <c r="B954">
        <v>100</v>
      </c>
      <c r="C954">
        <v>32</v>
      </c>
      <c r="H954" s="1"/>
      <c r="J954" s="1"/>
      <c r="K954" s="1" t="s">
        <v>125</v>
      </c>
      <c r="L954">
        <f>150*(B954)/(SUM(B879:B953)+SUM(B955:B1029)+SUM(C879:C953)+SUM(C955:C1029))</f>
        <v>1.904036557501904</v>
      </c>
      <c r="M954">
        <f>150*(C954)/(SUM(B879:B953)+SUM(B955:B1029)+SUM(C879:C953)+SUM(C955:C1029))</f>
        <v>0.60929169840060926</v>
      </c>
      <c r="N954">
        <f t="shared" si="14"/>
        <v>-1.2947448591012947</v>
      </c>
      <c r="O954" s="1" t="s">
        <v>125</v>
      </c>
      <c r="P954">
        <f>150*(C954-B954)/(SUM(B879:B953)+SUM(B955:B1029)+SUM(C879:C953)+SUM(C955:C1029))</f>
        <v>-1.2947448591012947</v>
      </c>
    </row>
    <row r="955" spans="1:16" x14ac:dyDescent="0.25">
      <c r="A955" t="s">
        <v>124</v>
      </c>
      <c r="B955">
        <v>107</v>
      </c>
      <c r="C955">
        <v>27</v>
      </c>
      <c r="K955" t="s">
        <v>124</v>
      </c>
      <c r="N955">
        <f t="shared" si="14"/>
        <v>0</v>
      </c>
      <c r="O955" t="s">
        <v>124</v>
      </c>
    </row>
    <row r="956" spans="1:16" x14ac:dyDescent="0.25">
      <c r="A956" s="1" t="s">
        <v>123</v>
      </c>
      <c r="B956">
        <v>42</v>
      </c>
      <c r="C956">
        <v>49</v>
      </c>
      <c r="H956" s="1"/>
      <c r="J956" s="1"/>
      <c r="K956" s="1" t="s">
        <v>123</v>
      </c>
      <c r="L956">
        <f>150*(B956)/(SUM(B881:B955)+SUM(B957:B1031)+SUM(C881:C955)+SUM(C957:C1031))</f>
        <v>0.79525372380711945</v>
      </c>
      <c r="M956">
        <f>150*(C956)/(SUM(B881:B955)+SUM(B957:B1031)+SUM(C881:C955)+SUM(C957:C1031))</f>
        <v>0.92779601110830601</v>
      </c>
      <c r="N956">
        <f t="shared" si="14"/>
        <v>0.13254228730118656</v>
      </c>
      <c r="O956" s="1" t="s">
        <v>123</v>
      </c>
      <c r="P956">
        <f>150*(C956-B956)/(SUM(B881:B955)+SUM(B957:B1031)+SUM(C881:C955)+SUM(C957:C1031))</f>
        <v>0.13254228730118656</v>
      </c>
    </row>
    <row r="957" spans="1:16" x14ac:dyDescent="0.25">
      <c r="A957" t="s">
        <v>122</v>
      </c>
      <c r="B957">
        <v>16</v>
      </c>
      <c r="C957">
        <v>27</v>
      </c>
      <c r="K957" t="s">
        <v>122</v>
      </c>
      <c r="N957">
        <f t="shared" si="14"/>
        <v>0</v>
      </c>
      <c r="O957" t="s">
        <v>122</v>
      </c>
    </row>
    <row r="958" spans="1:16" x14ac:dyDescent="0.25">
      <c r="A958" t="s">
        <v>121</v>
      </c>
      <c r="B958">
        <v>18</v>
      </c>
      <c r="C958">
        <v>41</v>
      </c>
      <c r="K958" t="s">
        <v>121</v>
      </c>
      <c r="N958">
        <f t="shared" si="14"/>
        <v>0</v>
      </c>
      <c r="O958" t="s">
        <v>121</v>
      </c>
    </row>
    <row r="959" spans="1:16" x14ac:dyDescent="0.25">
      <c r="A959" t="s">
        <v>120</v>
      </c>
      <c r="B959">
        <v>12</v>
      </c>
      <c r="C959">
        <v>40</v>
      </c>
      <c r="K959" t="s">
        <v>120</v>
      </c>
      <c r="N959">
        <f t="shared" si="14"/>
        <v>0</v>
      </c>
      <c r="O959" t="s">
        <v>120</v>
      </c>
    </row>
    <row r="960" spans="1:16" x14ac:dyDescent="0.25">
      <c r="A960" t="s">
        <v>119</v>
      </c>
      <c r="B960">
        <v>21</v>
      </c>
      <c r="C960">
        <v>36</v>
      </c>
      <c r="K960" t="s">
        <v>119</v>
      </c>
      <c r="N960">
        <f t="shared" si="14"/>
        <v>0</v>
      </c>
      <c r="O960" t="s">
        <v>119</v>
      </c>
    </row>
    <row r="961" spans="1:16" x14ac:dyDescent="0.25">
      <c r="A961" t="s">
        <v>118</v>
      </c>
      <c r="B961">
        <v>16</v>
      </c>
      <c r="C961">
        <v>27</v>
      </c>
      <c r="K961" t="s">
        <v>118</v>
      </c>
      <c r="N961">
        <f t="shared" si="14"/>
        <v>0</v>
      </c>
      <c r="O961" t="s">
        <v>118</v>
      </c>
    </row>
    <row r="962" spans="1:16" x14ac:dyDescent="0.25">
      <c r="A962" s="1" t="s">
        <v>117</v>
      </c>
      <c r="B962">
        <v>31</v>
      </c>
      <c r="C962">
        <v>19</v>
      </c>
      <c r="H962" s="1"/>
      <c r="J962" s="1"/>
      <c r="K962" s="1" t="s">
        <v>117</v>
      </c>
      <c r="L962">
        <f>150*(B962)/(SUM(B887:B961)+SUM(B963:B1037)+SUM(C887:C961)+SUM(C963:C1037))</f>
        <v>0.57585139318885448</v>
      </c>
      <c r="M962">
        <f>150*(C962)/(SUM(B887:B961)+SUM(B963:B1037)+SUM(C887:C961)+SUM(C963:C1037))</f>
        <v>0.35294117647058826</v>
      </c>
      <c r="N962">
        <f t="shared" si="14"/>
        <v>-0.22291021671826622</v>
      </c>
      <c r="O962" s="1" t="s">
        <v>117</v>
      </c>
      <c r="P962">
        <f>150*(C962-B962)/(SUM(B887:B961)+SUM(B963:B1037)+SUM(C887:C961)+SUM(C963:C1037))</f>
        <v>-0.22291021671826625</v>
      </c>
    </row>
    <row r="963" spans="1:16" x14ac:dyDescent="0.25">
      <c r="A963" t="s">
        <v>116</v>
      </c>
      <c r="B963">
        <v>26</v>
      </c>
      <c r="C963">
        <v>13</v>
      </c>
      <c r="K963" t="s">
        <v>116</v>
      </c>
      <c r="N963">
        <f t="shared" si="14"/>
        <v>0</v>
      </c>
      <c r="O963" t="s">
        <v>116</v>
      </c>
    </row>
    <row r="964" spans="1:16" x14ac:dyDescent="0.25">
      <c r="A964" s="1" t="s">
        <v>115</v>
      </c>
      <c r="B964">
        <v>22</v>
      </c>
      <c r="C964">
        <v>22</v>
      </c>
      <c r="H964" s="1"/>
      <c r="J964" s="1"/>
      <c r="K964" s="1" t="s">
        <v>115</v>
      </c>
      <c r="L964">
        <f>150*(B964)/(SUM(B889:B963)+SUM(B965:B1039)+SUM(C889:C963)+SUM(C965:C1039))</f>
        <v>0.40396621373485125</v>
      </c>
      <c r="M964">
        <f>150*(C964)/(SUM(B889:B963)+SUM(B965:B1039)+SUM(C889:C963)+SUM(C965:C1039))</f>
        <v>0.40396621373485125</v>
      </c>
      <c r="N964">
        <f t="shared" si="14"/>
        <v>0</v>
      </c>
      <c r="O964" s="1" t="s">
        <v>115</v>
      </c>
      <c r="P964">
        <f>150*(C964-B964)/(SUM(B889:B963)+SUM(B965:B1039)+SUM(C889:C963)+SUM(C965:C1039))</f>
        <v>0</v>
      </c>
    </row>
    <row r="965" spans="1:16" x14ac:dyDescent="0.25">
      <c r="A965" t="s">
        <v>114</v>
      </c>
      <c r="B965">
        <v>19</v>
      </c>
      <c r="C965">
        <v>15</v>
      </c>
      <c r="K965" t="s">
        <v>114</v>
      </c>
      <c r="N965">
        <f t="shared" si="14"/>
        <v>0</v>
      </c>
      <c r="O965" t="s">
        <v>114</v>
      </c>
    </row>
    <row r="966" spans="1:16" x14ac:dyDescent="0.25">
      <c r="A966" s="1" t="s">
        <v>113</v>
      </c>
      <c r="B966">
        <v>60</v>
      </c>
      <c r="C966">
        <v>39</v>
      </c>
      <c r="H966" s="1"/>
      <c r="J966" s="1"/>
      <c r="K966" s="1" t="s">
        <v>113</v>
      </c>
      <c r="L966">
        <f>150*(B966)/(SUM(B891:B965)+SUM(B967:B1041)+SUM(C891:C965)+SUM(C967:C1041))</f>
        <v>1.1006481594716888</v>
      </c>
      <c r="M966">
        <f>150*(C966)/(SUM(B891:B965)+SUM(B967:B1041)+SUM(C891:C965)+SUM(C967:C1041))</f>
        <v>0.71542130365659773</v>
      </c>
      <c r="N966">
        <f t="shared" si="14"/>
        <v>-0.38522685581509108</v>
      </c>
      <c r="O966" s="1" t="s">
        <v>113</v>
      </c>
      <c r="P966">
        <f>150*(C966-B966)/(SUM(B891:B965)+SUM(B967:B1041)+SUM(C891:C965)+SUM(C967:C1041))</f>
        <v>-0.38522685581509108</v>
      </c>
    </row>
    <row r="967" spans="1:16" x14ac:dyDescent="0.25">
      <c r="A967" t="s">
        <v>112</v>
      </c>
      <c r="B967">
        <v>23</v>
      </c>
      <c r="C967">
        <v>15</v>
      </c>
      <c r="K967" t="s">
        <v>112</v>
      </c>
      <c r="N967">
        <f t="shared" ref="N967:N1030" si="15">M967-L967</f>
        <v>0</v>
      </c>
      <c r="O967" t="s">
        <v>112</v>
      </c>
    </row>
    <row r="968" spans="1:16" x14ac:dyDescent="0.25">
      <c r="A968" s="1" t="s">
        <v>111</v>
      </c>
      <c r="B968">
        <v>28</v>
      </c>
      <c r="C968">
        <v>34</v>
      </c>
      <c r="H968" s="1"/>
      <c r="J968" s="1"/>
      <c r="K968" s="1" t="s">
        <v>111</v>
      </c>
      <c r="L968">
        <f>150*(B968)/(SUM(B893:B967)+SUM(B969:B1043)+SUM(C893:C967)+SUM(C969:C1043))</f>
        <v>0.51039008384979945</v>
      </c>
      <c r="M968">
        <f>150*(C968)/(SUM(B893:B967)+SUM(B969:B1043)+SUM(C893:C967)+SUM(C969:C1043))</f>
        <v>0.61975938753189941</v>
      </c>
      <c r="N968">
        <f t="shared" si="15"/>
        <v>0.10936930368209996</v>
      </c>
      <c r="O968" s="1" t="s">
        <v>111</v>
      </c>
      <c r="P968">
        <f>150*(C968-B968)/(SUM(B893:B967)+SUM(B969:B1043)+SUM(C893:C967)+SUM(C969:C1043))</f>
        <v>0.10936930368209989</v>
      </c>
    </row>
    <row r="969" spans="1:16" x14ac:dyDescent="0.25">
      <c r="A969" s="1" t="s">
        <v>110</v>
      </c>
      <c r="B969">
        <v>137</v>
      </c>
      <c r="C969">
        <v>47</v>
      </c>
      <c r="H969" s="1"/>
      <c r="J969" s="1"/>
      <c r="K969" s="1" t="s">
        <v>110</v>
      </c>
      <c r="L969">
        <f>150*(B969)/(SUM(B894:B968)+SUM(B970:B1044)+SUM(C894:C968)+SUM(C970:C1044))</f>
        <v>2.5304765422977464</v>
      </c>
      <c r="M969">
        <f>150*(C969)/(SUM(B894:B968)+SUM(B970:B1044)+SUM(C894:C968)+SUM(C970:C1044))</f>
        <v>0.86811968969338749</v>
      </c>
      <c r="N969">
        <f t="shared" si="15"/>
        <v>-1.6623568526043591</v>
      </c>
      <c r="O969" s="1" t="s">
        <v>110</v>
      </c>
      <c r="P969">
        <f>150*(C969-B969)/(SUM(B894:B968)+SUM(B970:B1044)+SUM(C894:C968)+SUM(C970:C1044))</f>
        <v>-1.6623568526043591</v>
      </c>
    </row>
    <row r="970" spans="1:16" x14ac:dyDescent="0.25">
      <c r="A970" t="s">
        <v>109</v>
      </c>
      <c r="B970">
        <v>15</v>
      </c>
      <c r="C970">
        <v>13</v>
      </c>
      <c r="K970" t="s">
        <v>109</v>
      </c>
      <c r="N970">
        <f t="shared" si="15"/>
        <v>0</v>
      </c>
      <c r="O970" t="s">
        <v>109</v>
      </c>
    </row>
    <row r="971" spans="1:16" x14ac:dyDescent="0.25">
      <c r="A971" t="s">
        <v>108</v>
      </c>
      <c r="B971">
        <v>18</v>
      </c>
      <c r="C971">
        <v>9</v>
      </c>
      <c r="K971" t="s">
        <v>108</v>
      </c>
      <c r="N971">
        <f t="shared" si="15"/>
        <v>0</v>
      </c>
      <c r="O971" t="s">
        <v>108</v>
      </c>
    </row>
    <row r="972" spans="1:16" x14ac:dyDescent="0.25">
      <c r="A972" t="s">
        <v>107</v>
      </c>
      <c r="B972">
        <v>8</v>
      </c>
      <c r="C972">
        <v>6</v>
      </c>
      <c r="K972" t="s">
        <v>107</v>
      </c>
      <c r="N972">
        <f t="shared" si="15"/>
        <v>0</v>
      </c>
      <c r="O972" t="s">
        <v>107</v>
      </c>
    </row>
    <row r="973" spans="1:16" x14ac:dyDescent="0.25">
      <c r="A973" t="s">
        <v>106</v>
      </c>
      <c r="B973">
        <v>18</v>
      </c>
      <c r="C973">
        <v>14</v>
      </c>
      <c r="K973" t="s">
        <v>106</v>
      </c>
      <c r="N973">
        <f t="shared" si="15"/>
        <v>0</v>
      </c>
      <c r="O973" t="s">
        <v>106</v>
      </c>
    </row>
    <row r="974" spans="1:16" x14ac:dyDescent="0.25">
      <c r="A974" t="s">
        <v>105</v>
      </c>
      <c r="B974">
        <v>10</v>
      </c>
      <c r="C974">
        <v>18</v>
      </c>
      <c r="K974" t="s">
        <v>105</v>
      </c>
      <c r="N974">
        <f t="shared" si="15"/>
        <v>0</v>
      </c>
      <c r="O974" t="s">
        <v>105</v>
      </c>
    </row>
    <row r="975" spans="1:16" x14ac:dyDescent="0.25">
      <c r="A975" t="s">
        <v>104</v>
      </c>
      <c r="B975">
        <v>16</v>
      </c>
      <c r="C975">
        <v>117</v>
      </c>
      <c r="K975" t="s">
        <v>104</v>
      </c>
      <c r="N975">
        <f t="shared" si="15"/>
        <v>0</v>
      </c>
      <c r="O975" t="s">
        <v>104</v>
      </c>
    </row>
    <row r="976" spans="1:16" x14ac:dyDescent="0.25">
      <c r="A976" t="s">
        <v>103</v>
      </c>
      <c r="B976">
        <v>26</v>
      </c>
      <c r="C976">
        <v>141</v>
      </c>
      <c r="K976" t="s">
        <v>103</v>
      </c>
      <c r="N976">
        <f t="shared" si="15"/>
        <v>0</v>
      </c>
      <c r="O976" t="s">
        <v>103</v>
      </c>
    </row>
    <row r="977" spans="1:16" x14ac:dyDescent="0.25">
      <c r="A977" t="s">
        <v>102</v>
      </c>
      <c r="B977">
        <v>8</v>
      </c>
      <c r="C977">
        <v>50</v>
      </c>
      <c r="K977" t="s">
        <v>102</v>
      </c>
      <c r="N977">
        <f t="shared" si="15"/>
        <v>0</v>
      </c>
      <c r="O977" t="s">
        <v>102</v>
      </c>
    </row>
    <row r="978" spans="1:16" x14ac:dyDescent="0.25">
      <c r="A978" t="s">
        <v>101</v>
      </c>
      <c r="B978">
        <v>11</v>
      </c>
      <c r="C978">
        <v>9</v>
      </c>
      <c r="K978" t="s">
        <v>101</v>
      </c>
      <c r="N978">
        <f t="shared" si="15"/>
        <v>0</v>
      </c>
      <c r="O978" t="s">
        <v>101</v>
      </c>
    </row>
    <row r="979" spans="1:16" x14ac:dyDescent="0.25">
      <c r="A979" s="1" t="s">
        <v>100</v>
      </c>
      <c r="B979">
        <v>9</v>
      </c>
      <c r="C979">
        <v>17</v>
      </c>
      <c r="H979" s="1"/>
      <c r="J979" s="1"/>
      <c r="K979" s="1" t="s">
        <v>100</v>
      </c>
      <c r="L979">
        <f>150*(B979)/(SUM(B904:B978)+SUM(B980:B1054)+SUM(C904:C978)+SUM(C980:C1054))</f>
        <v>0.16177351707609347</v>
      </c>
      <c r="M979">
        <f>150*(C979)/(SUM(B904:B978)+SUM(B980:B1054)+SUM(C904:C978)+SUM(C980:C1054))</f>
        <v>0.30557219892150989</v>
      </c>
      <c r="N979">
        <f t="shared" si="15"/>
        <v>0.14379868184541642</v>
      </c>
      <c r="O979" s="1" t="s">
        <v>100</v>
      </c>
      <c r="P979">
        <f>150*(C979-B979)/(SUM(B904:B978)+SUM(B980:B1054)+SUM(C904:C978)+SUM(C980:C1054))</f>
        <v>0.14379868184541642</v>
      </c>
    </row>
    <row r="980" spans="1:16" x14ac:dyDescent="0.25">
      <c r="A980" t="s">
        <v>99</v>
      </c>
      <c r="B980">
        <v>18</v>
      </c>
      <c r="C980">
        <v>14</v>
      </c>
      <c r="K980" t="s">
        <v>99</v>
      </c>
      <c r="N980">
        <f t="shared" si="15"/>
        <v>0</v>
      </c>
      <c r="O980" t="s">
        <v>99</v>
      </c>
    </row>
    <row r="981" spans="1:16" x14ac:dyDescent="0.25">
      <c r="A981" s="1" t="s">
        <v>98</v>
      </c>
      <c r="B981">
        <v>12</v>
      </c>
      <c r="C981">
        <v>11</v>
      </c>
      <c r="H981" s="1"/>
      <c r="J981" s="1"/>
      <c r="K981" s="1" t="s">
        <v>98</v>
      </c>
      <c r="L981">
        <f>150*(B981)/(SUM(B906:B980)+SUM(B982:B1056)+SUM(C906:C980)+SUM(C982:C1056))</f>
        <v>0.21611237843678713</v>
      </c>
      <c r="M981">
        <f>150*(C981)/(SUM(B906:B980)+SUM(B982:B1056)+SUM(C906:C980)+SUM(C982:C1056))</f>
        <v>0.19810301356705487</v>
      </c>
      <c r="N981">
        <f t="shared" si="15"/>
        <v>-1.8009364869732258E-2</v>
      </c>
      <c r="O981" s="1" t="s">
        <v>98</v>
      </c>
      <c r="P981">
        <f>150*(C981-B981)/(SUM(B906:B980)+SUM(B982:B1056)+SUM(C906:C980)+SUM(C982:C1056))</f>
        <v>-1.8009364869732262E-2</v>
      </c>
    </row>
    <row r="982" spans="1:16" x14ac:dyDescent="0.25">
      <c r="A982" s="1" t="s">
        <v>97</v>
      </c>
      <c r="B982">
        <v>6</v>
      </c>
      <c r="C982">
        <v>22</v>
      </c>
      <c r="H982" s="1"/>
      <c r="J982" s="1"/>
      <c r="K982" s="1" t="s">
        <v>97</v>
      </c>
      <c r="L982">
        <f>150*(B982)/(SUM(B907:B981)+SUM(B983:B1057)+SUM(C907:C981)+SUM(C983:C1057))</f>
        <v>0.10751403655477243</v>
      </c>
      <c r="M982">
        <f>150*(C982)/(SUM(B907:B981)+SUM(B983:B1057)+SUM(C907:C981)+SUM(C983:C1057))</f>
        <v>0.39421813403416556</v>
      </c>
      <c r="N982">
        <f t="shared" si="15"/>
        <v>0.28670409747939313</v>
      </c>
      <c r="O982" s="1" t="s">
        <v>97</v>
      </c>
      <c r="P982">
        <f>150*(C982-B982)/(SUM(B907:B981)+SUM(B983:B1057)+SUM(C907:C981)+SUM(C983:C1057))</f>
        <v>0.28670409747939313</v>
      </c>
    </row>
    <row r="983" spans="1:16" x14ac:dyDescent="0.25">
      <c r="A983" t="s">
        <v>96</v>
      </c>
      <c r="B983">
        <v>19</v>
      </c>
      <c r="C983">
        <v>11</v>
      </c>
      <c r="K983" t="s">
        <v>96</v>
      </c>
      <c r="N983">
        <f t="shared" si="15"/>
        <v>0</v>
      </c>
      <c r="O983" t="s">
        <v>96</v>
      </c>
    </row>
    <row r="984" spans="1:16" x14ac:dyDescent="0.25">
      <c r="A984" s="1" t="s">
        <v>95</v>
      </c>
      <c r="B984">
        <v>17</v>
      </c>
      <c r="C984">
        <v>24</v>
      </c>
      <c r="H984" s="1"/>
      <c r="J984" s="1"/>
      <c r="K984" s="1" t="s">
        <v>95</v>
      </c>
      <c r="L984">
        <f>150*(B984)/(SUM(B909:B983)+SUM(B985:B1059)+SUM(C909:C983)+SUM(C985:C1059))</f>
        <v>0.30612244897959184</v>
      </c>
      <c r="M984">
        <f>150*(C984)/(SUM(B909:B983)+SUM(B985:B1059)+SUM(C909:C983)+SUM(C985:C1059))</f>
        <v>0.43217286914765907</v>
      </c>
      <c r="N984">
        <f t="shared" si="15"/>
        <v>0.12605042016806722</v>
      </c>
      <c r="O984" s="1" t="s">
        <v>95</v>
      </c>
      <c r="P984">
        <f>150*(C984-B984)/(SUM(B909:B983)+SUM(B985:B1059)+SUM(C909:C983)+SUM(C985:C1059))</f>
        <v>0.12605042016806722</v>
      </c>
    </row>
    <row r="985" spans="1:16" x14ac:dyDescent="0.25">
      <c r="A985" t="s">
        <v>94</v>
      </c>
      <c r="B985">
        <v>18</v>
      </c>
      <c r="C985">
        <v>35</v>
      </c>
      <c r="K985" t="s">
        <v>94</v>
      </c>
      <c r="N985">
        <f t="shared" si="15"/>
        <v>0</v>
      </c>
      <c r="O985" t="s">
        <v>94</v>
      </c>
    </row>
    <row r="986" spans="1:16" x14ac:dyDescent="0.25">
      <c r="A986" t="s">
        <v>93</v>
      </c>
      <c r="B986">
        <v>22</v>
      </c>
      <c r="C986">
        <v>23</v>
      </c>
      <c r="K986" t="s">
        <v>93</v>
      </c>
      <c r="N986">
        <f t="shared" si="15"/>
        <v>0</v>
      </c>
      <c r="O986" t="s">
        <v>93</v>
      </c>
    </row>
    <row r="987" spans="1:16" x14ac:dyDescent="0.25">
      <c r="A987" s="1" t="s">
        <v>92</v>
      </c>
      <c r="B987">
        <v>17</v>
      </c>
      <c r="C987">
        <v>33</v>
      </c>
      <c r="H987" s="1"/>
      <c r="J987" s="1"/>
      <c r="K987" s="1" t="s">
        <v>92</v>
      </c>
      <c r="L987">
        <f>150*(B987)/(SUM(B912:B986)+SUM(B988:B1062)+SUM(C912:C986)+SUM(C988:C1062))</f>
        <v>0.30954115076474875</v>
      </c>
      <c r="M987">
        <f>150*(C987)/(SUM(B912:B986)+SUM(B988:B1062)+SUM(C912:C986)+SUM(C988:C1062))</f>
        <v>0.60087399854333579</v>
      </c>
      <c r="N987">
        <f t="shared" si="15"/>
        <v>0.29133284777858703</v>
      </c>
      <c r="O987" s="1" t="s">
        <v>92</v>
      </c>
      <c r="P987">
        <f>150*(C987-B987)/(SUM(B912:B986)+SUM(B988:B1062)+SUM(C912:C986)+SUM(C988:C1062))</f>
        <v>0.29133284777858703</v>
      </c>
    </row>
    <row r="988" spans="1:16" x14ac:dyDescent="0.25">
      <c r="A988" s="1" t="s">
        <v>91</v>
      </c>
      <c r="B988">
        <v>30</v>
      </c>
      <c r="C988">
        <v>42</v>
      </c>
      <c r="H988" s="1"/>
      <c r="J988" s="1"/>
      <c r="K988" s="1" t="s">
        <v>91</v>
      </c>
      <c r="L988">
        <f>150*(B988)/(SUM(B913:B987)+SUM(B989:B1063)+SUM(C913:C987)+SUM(C989:C1063))</f>
        <v>0.55012224938875309</v>
      </c>
      <c r="M988">
        <f>150*(C988)/(SUM(B913:B987)+SUM(B989:B1063)+SUM(C913:C987)+SUM(C989:C1063))</f>
        <v>0.77017114914425433</v>
      </c>
      <c r="N988">
        <f t="shared" si="15"/>
        <v>0.22004889975550124</v>
      </c>
      <c r="O988" s="1" t="s">
        <v>91</v>
      </c>
      <c r="P988">
        <f>150*(C988-B988)/(SUM(B913:B987)+SUM(B989:B1063)+SUM(C913:C987)+SUM(C989:C1063))</f>
        <v>0.22004889975550121</v>
      </c>
    </row>
    <row r="989" spans="1:16" x14ac:dyDescent="0.25">
      <c r="A989" s="1" t="s">
        <v>90</v>
      </c>
      <c r="B989">
        <v>46</v>
      </c>
      <c r="C989">
        <v>46</v>
      </c>
      <c r="H989" s="1"/>
      <c r="J989" s="1"/>
      <c r="K989" s="1" t="s">
        <v>90</v>
      </c>
      <c r="L989">
        <f>150*(B989)/(SUM(B914:B988)+SUM(B990:B1064)+SUM(C914:C988)+SUM(C990:C1064))</f>
        <v>0.84975369458128081</v>
      </c>
      <c r="M989">
        <f>150*(C989)/(SUM(B914:B988)+SUM(B990:B1064)+SUM(C914:C988)+SUM(C990:C1064))</f>
        <v>0.84975369458128081</v>
      </c>
      <c r="N989">
        <f t="shared" si="15"/>
        <v>0</v>
      </c>
      <c r="O989" s="1" t="s">
        <v>90</v>
      </c>
      <c r="P989">
        <f>150*(C989-B989)/(SUM(B914:B988)+SUM(B990:B1064)+SUM(C914:C988)+SUM(C990:C1064))</f>
        <v>0</v>
      </c>
    </row>
    <row r="990" spans="1:16" x14ac:dyDescent="0.25">
      <c r="A990" s="1" t="s">
        <v>89</v>
      </c>
      <c r="B990">
        <v>23</v>
      </c>
      <c r="C990">
        <v>30</v>
      </c>
      <c r="H990" s="1"/>
      <c r="J990" s="1"/>
      <c r="K990" s="1" t="s">
        <v>89</v>
      </c>
      <c r="L990">
        <f>150*(B990)/(SUM(B915:B989)+SUM(B991:B1065)+SUM(C915:C989)+SUM(C991:C1065))</f>
        <v>0.425033879512135</v>
      </c>
      <c r="M990">
        <f>150*(C990)/(SUM(B915:B989)+SUM(B991:B1065)+SUM(C915:C989)+SUM(C991:C1065))</f>
        <v>0.55439201675495875</v>
      </c>
      <c r="N990">
        <f t="shared" si="15"/>
        <v>0.12935813724282375</v>
      </c>
      <c r="O990" s="1" t="s">
        <v>89</v>
      </c>
      <c r="P990">
        <f>150*(C990-B990)/(SUM(B915:B989)+SUM(B991:B1065)+SUM(C915:C989)+SUM(C991:C1065))</f>
        <v>0.12935813724282369</v>
      </c>
    </row>
    <row r="991" spans="1:16" x14ac:dyDescent="0.25">
      <c r="A991" t="s">
        <v>88</v>
      </c>
      <c r="B991">
        <v>18</v>
      </c>
      <c r="C991">
        <v>8</v>
      </c>
      <c r="K991" t="s">
        <v>88</v>
      </c>
      <c r="N991">
        <f t="shared" si="15"/>
        <v>0</v>
      </c>
      <c r="O991" t="s">
        <v>88</v>
      </c>
    </row>
    <row r="992" spans="1:16" x14ac:dyDescent="0.25">
      <c r="A992" t="s">
        <v>87</v>
      </c>
      <c r="B992">
        <v>29</v>
      </c>
      <c r="C992">
        <v>24</v>
      </c>
      <c r="K992" t="s">
        <v>87</v>
      </c>
      <c r="N992">
        <f t="shared" si="15"/>
        <v>0</v>
      </c>
      <c r="O992" t="s">
        <v>87</v>
      </c>
    </row>
    <row r="993" spans="1:16" x14ac:dyDescent="0.25">
      <c r="A993" t="s">
        <v>86</v>
      </c>
      <c r="B993">
        <v>20</v>
      </c>
      <c r="C993">
        <v>24</v>
      </c>
      <c r="K993" t="s">
        <v>86</v>
      </c>
      <c r="N993">
        <f t="shared" si="15"/>
        <v>0</v>
      </c>
      <c r="O993" t="s">
        <v>86</v>
      </c>
    </row>
    <row r="994" spans="1:16" x14ac:dyDescent="0.25">
      <c r="A994" t="s">
        <v>85</v>
      </c>
      <c r="B994">
        <v>32</v>
      </c>
      <c r="C994">
        <v>33</v>
      </c>
      <c r="K994" t="s">
        <v>85</v>
      </c>
      <c r="N994">
        <f t="shared" si="15"/>
        <v>0</v>
      </c>
      <c r="O994" t="s">
        <v>85</v>
      </c>
    </row>
    <row r="995" spans="1:16" x14ac:dyDescent="0.25">
      <c r="A995" t="s">
        <v>84</v>
      </c>
      <c r="B995">
        <v>39</v>
      </c>
      <c r="C995">
        <v>42</v>
      </c>
      <c r="K995" t="s">
        <v>84</v>
      </c>
      <c r="N995">
        <f t="shared" si="15"/>
        <v>0</v>
      </c>
      <c r="O995" t="s">
        <v>84</v>
      </c>
    </row>
    <row r="996" spans="1:16" x14ac:dyDescent="0.25">
      <c r="A996" s="3" t="s">
        <v>83</v>
      </c>
      <c r="B996">
        <v>47</v>
      </c>
      <c r="C996">
        <v>55</v>
      </c>
      <c r="H996" s="1"/>
      <c r="J996" s="1"/>
      <c r="K996" s="1" t="s">
        <v>83</v>
      </c>
      <c r="L996">
        <f>150*(B996)/(SUM(B921:B995)+SUM(B997:B1071)+SUM(C921:C995)+SUM(C997:C1071))</f>
        <v>0.9308159493002377</v>
      </c>
      <c r="M996">
        <f>150*(C996)/(SUM(B921:B995)+SUM(B997:B1071)+SUM(C921:C995)+SUM(C997:C1071))</f>
        <v>1.0892527066279376</v>
      </c>
      <c r="N996">
        <f t="shared" si="15"/>
        <v>0.15843675732769991</v>
      </c>
      <c r="O996" s="1" t="s">
        <v>83</v>
      </c>
      <c r="P996">
        <f>150*(C996-B996)/(SUM(B921:B995)+SUM(B997:B1071)+SUM(C921:C995)+SUM(C997:C1071))</f>
        <v>0.15843675732770002</v>
      </c>
    </row>
    <row r="997" spans="1:16" x14ac:dyDescent="0.25">
      <c r="A997" s="1" t="s">
        <v>82</v>
      </c>
      <c r="B997">
        <v>26</v>
      </c>
      <c r="C997">
        <v>38</v>
      </c>
      <c r="H997" s="1"/>
      <c r="J997" s="1"/>
      <c r="K997" s="1" t="s">
        <v>82</v>
      </c>
      <c r="L997">
        <f>150*(B997)/(SUM(B922:B996)+SUM(B998:B1072)+SUM(C922:C996)+SUM(C998:C1072))</f>
        <v>0.51628276409849083</v>
      </c>
      <c r="M997">
        <f>150*(C997)/(SUM(B922:B996)+SUM(B998:B1072)+SUM(C922:C996)+SUM(C998:C1072))</f>
        <v>0.75456711675933286</v>
      </c>
      <c r="N997">
        <f t="shared" si="15"/>
        <v>0.23828435266084202</v>
      </c>
      <c r="O997" s="1" t="s">
        <v>82</v>
      </c>
      <c r="P997">
        <f>150*(C997-B997)/(SUM(B922:B996)+SUM(B998:B1072)+SUM(C922:C996)+SUM(C998:C1072))</f>
        <v>0.23828435266084194</v>
      </c>
    </row>
    <row r="998" spans="1:16" x14ac:dyDescent="0.25">
      <c r="A998" s="1" t="s">
        <v>81</v>
      </c>
      <c r="B998">
        <v>19</v>
      </c>
      <c r="C998">
        <v>35</v>
      </c>
      <c r="H998" s="1"/>
      <c r="J998" s="1"/>
      <c r="K998" s="1" t="s">
        <v>81</v>
      </c>
      <c r="L998">
        <f>150*(B998)/(SUM(B923:B997)+SUM(B999:B1073)+SUM(C923:C997)+SUM(C999:C1073))</f>
        <v>0.37783375314861462</v>
      </c>
      <c r="M998">
        <f>150*(C998)/(SUM(B923:B997)+SUM(B999:B1073)+SUM(C923:C997)+SUM(C999:C1073))</f>
        <v>0.6960095452737638</v>
      </c>
      <c r="N998">
        <f t="shared" si="15"/>
        <v>0.31817579212514918</v>
      </c>
      <c r="O998" s="1" t="s">
        <v>81</v>
      </c>
      <c r="P998">
        <f>150*(C998-B998)/(SUM(B923:B997)+SUM(B999:B1073)+SUM(C923:C997)+SUM(C999:C1073))</f>
        <v>0.31817579212514913</v>
      </c>
    </row>
    <row r="999" spans="1:16" x14ac:dyDescent="0.25">
      <c r="A999" t="s">
        <v>80</v>
      </c>
      <c r="B999">
        <v>28</v>
      </c>
      <c r="C999">
        <v>21</v>
      </c>
      <c r="K999" t="s">
        <v>80</v>
      </c>
      <c r="N999">
        <f t="shared" si="15"/>
        <v>0</v>
      </c>
      <c r="O999" t="s">
        <v>80</v>
      </c>
    </row>
    <row r="1000" spans="1:16" x14ac:dyDescent="0.25">
      <c r="A1000" t="s">
        <v>79</v>
      </c>
      <c r="B1000">
        <v>43</v>
      </c>
      <c r="C1000">
        <v>32</v>
      </c>
      <c r="K1000" t="s">
        <v>79</v>
      </c>
      <c r="N1000">
        <f t="shared" si="15"/>
        <v>0</v>
      </c>
      <c r="O1000" t="s">
        <v>79</v>
      </c>
    </row>
    <row r="1001" spans="1:16" x14ac:dyDescent="0.25">
      <c r="A1001" t="s">
        <v>78</v>
      </c>
      <c r="B1001">
        <v>33</v>
      </c>
      <c r="C1001">
        <v>50</v>
      </c>
      <c r="K1001" t="s">
        <v>78</v>
      </c>
      <c r="N1001">
        <f t="shared" si="15"/>
        <v>0</v>
      </c>
      <c r="O1001" t="s">
        <v>78</v>
      </c>
    </row>
    <row r="1002" spans="1:16" x14ac:dyDescent="0.25">
      <c r="A1002" t="s">
        <v>77</v>
      </c>
      <c r="B1002">
        <v>18</v>
      </c>
      <c r="C1002">
        <v>21</v>
      </c>
      <c r="K1002" t="s">
        <v>77</v>
      </c>
      <c r="N1002">
        <f t="shared" si="15"/>
        <v>0</v>
      </c>
      <c r="O1002" t="s">
        <v>77</v>
      </c>
    </row>
    <row r="1003" spans="1:16" x14ac:dyDescent="0.25">
      <c r="A1003" s="1" t="s">
        <v>76</v>
      </c>
      <c r="B1003">
        <v>35</v>
      </c>
      <c r="C1003">
        <v>30</v>
      </c>
      <c r="H1003" s="1"/>
      <c r="J1003" s="1"/>
      <c r="K1003" s="1" t="s">
        <v>76</v>
      </c>
      <c r="L1003">
        <f>150*(B1003)/(SUM(B928:B1002)+SUM(B1004:B1078)+SUM(C928:C1002)+SUM(C1004:C1078))</f>
        <v>0.72204648604043464</v>
      </c>
      <c r="M1003">
        <f>150*(C1003)/(SUM(B928:B1002)+SUM(B1004:B1078)+SUM(C928:C1002)+SUM(C1004:C1078))</f>
        <v>0.6188969880346582</v>
      </c>
      <c r="N1003">
        <f t="shared" si="15"/>
        <v>-0.10314949800577644</v>
      </c>
      <c r="O1003" s="1" t="s">
        <v>76</v>
      </c>
      <c r="P1003">
        <f>150*(C1003-B1003)/(SUM(B928:B1002)+SUM(B1004:B1078)+SUM(C928:C1002)+SUM(C1004:C1078))</f>
        <v>-0.10314949800577637</v>
      </c>
    </row>
    <row r="1004" spans="1:16" x14ac:dyDescent="0.25">
      <c r="A1004" t="s">
        <v>75</v>
      </c>
      <c r="B1004">
        <v>35</v>
      </c>
      <c r="C1004">
        <v>32</v>
      </c>
      <c r="K1004" t="s">
        <v>75</v>
      </c>
      <c r="N1004">
        <f t="shared" si="15"/>
        <v>0</v>
      </c>
      <c r="O1004" t="s">
        <v>75</v>
      </c>
    </row>
    <row r="1005" spans="1:16" x14ac:dyDescent="0.25">
      <c r="A1005" t="s">
        <v>74</v>
      </c>
      <c r="B1005">
        <v>55</v>
      </c>
      <c r="C1005">
        <v>49</v>
      </c>
      <c r="K1005" t="s">
        <v>74</v>
      </c>
      <c r="N1005">
        <f t="shared" si="15"/>
        <v>0</v>
      </c>
      <c r="O1005" t="s">
        <v>74</v>
      </c>
    </row>
    <row r="1006" spans="1:16" x14ac:dyDescent="0.25">
      <c r="A1006" t="s">
        <v>73</v>
      </c>
      <c r="B1006">
        <v>134</v>
      </c>
      <c r="C1006">
        <v>50</v>
      </c>
      <c r="K1006" t="s">
        <v>73</v>
      </c>
      <c r="N1006">
        <f t="shared" si="15"/>
        <v>0</v>
      </c>
      <c r="O1006" t="s">
        <v>73</v>
      </c>
    </row>
    <row r="1007" spans="1:16" x14ac:dyDescent="0.25">
      <c r="A1007" s="1" t="s">
        <v>72</v>
      </c>
      <c r="B1007">
        <v>43</v>
      </c>
      <c r="C1007">
        <v>44</v>
      </c>
      <c r="H1007" s="1"/>
      <c r="J1007" s="1"/>
      <c r="K1007" s="1" t="s">
        <v>72</v>
      </c>
      <c r="L1007">
        <f>147*(B1007)/(SUM(B932:B1006)+SUM(B1008:B$1079)+SUM(C932:C1006)+SUM($C1008:C$1079))</f>
        <v>0.89254447896074551</v>
      </c>
      <c r="M1007">
        <f>147*(C1007)/(SUM(B932:B1006)+SUM(B1008:B$1079)+SUM(C932:C1006)+SUM(C1008:$C$1079))</f>
        <v>0.91330132730866986</v>
      </c>
      <c r="N1007">
        <f t="shared" si="15"/>
        <v>2.075684834792435E-2</v>
      </c>
      <c r="O1007" s="1" t="s">
        <v>72</v>
      </c>
      <c r="P1007">
        <f>147*(C1007-B1007)/(SUM(B932:B1006)+SUM(B1008:B$1079)+SUM(C932:C1006)+SUM($C1008:C$1079))</f>
        <v>2.0756848347924316E-2</v>
      </c>
    </row>
    <row r="1008" spans="1:16" x14ac:dyDescent="0.25">
      <c r="A1008" t="s">
        <v>71</v>
      </c>
      <c r="B1008">
        <v>30</v>
      </c>
      <c r="C1008">
        <v>93</v>
      </c>
      <c r="K1008" t="s">
        <v>71</v>
      </c>
      <c r="N1008">
        <f t="shared" si="15"/>
        <v>0</v>
      </c>
      <c r="O1008" t="s">
        <v>71</v>
      </c>
    </row>
    <row r="1009" spans="1:16" x14ac:dyDescent="0.25">
      <c r="A1009" t="s">
        <v>70</v>
      </c>
      <c r="B1009">
        <v>25</v>
      </c>
      <c r="C1009">
        <v>14</v>
      </c>
      <c r="K1009" t="s">
        <v>70</v>
      </c>
      <c r="N1009">
        <f t="shared" si="15"/>
        <v>0</v>
      </c>
      <c r="O1009" t="s">
        <v>70</v>
      </c>
    </row>
    <row r="1010" spans="1:16" x14ac:dyDescent="0.25">
      <c r="A1010" t="s">
        <v>69</v>
      </c>
      <c r="B1010">
        <v>54</v>
      </c>
      <c r="C1010">
        <v>154</v>
      </c>
      <c r="K1010" t="s">
        <v>69</v>
      </c>
      <c r="N1010">
        <f t="shared" si="15"/>
        <v>0</v>
      </c>
      <c r="O1010" t="s">
        <v>69</v>
      </c>
    </row>
    <row r="1011" spans="1:16" x14ac:dyDescent="0.25">
      <c r="A1011" t="s">
        <v>68</v>
      </c>
      <c r="B1011">
        <v>17</v>
      </c>
      <c r="C1011">
        <v>53</v>
      </c>
      <c r="K1011" t="s">
        <v>68</v>
      </c>
      <c r="N1011">
        <f t="shared" si="15"/>
        <v>0</v>
      </c>
      <c r="O1011" t="s">
        <v>68</v>
      </c>
    </row>
    <row r="1012" spans="1:16" x14ac:dyDescent="0.25">
      <c r="A1012" t="s">
        <v>67</v>
      </c>
      <c r="B1012">
        <v>14</v>
      </c>
      <c r="C1012">
        <v>27</v>
      </c>
      <c r="K1012" t="s">
        <v>67</v>
      </c>
      <c r="N1012">
        <f t="shared" si="15"/>
        <v>0</v>
      </c>
      <c r="O1012" t="s">
        <v>67</v>
      </c>
    </row>
    <row r="1013" spans="1:16" x14ac:dyDescent="0.25">
      <c r="A1013" s="1" t="s">
        <v>66</v>
      </c>
      <c r="B1013">
        <v>34</v>
      </c>
      <c r="C1013">
        <v>57</v>
      </c>
      <c r="H1013" s="1"/>
      <c r="J1013" s="1"/>
      <c r="K1013" s="1" t="s">
        <v>66</v>
      </c>
      <c r="L1013">
        <f>143*(B1013)/(SUM(B938:B1012)+SUM(B1014:B$1079)+SUM(C938:C1012)+SUM($C1014:C$1079))</f>
        <v>0.71976313841598816</v>
      </c>
      <c r="M1013">
        <f>143*(C1013)/(SUM(B938:B1012)+SUM(B1014:B$1079)+SUM(C938:C1012)+SUM(C1014:$C$1079))</f>
        <v>1.206661732050333</v>
      </c>
      <c r="N1013">
        <f t="shared" si="15"/>
        <v>0.48689859363434485</v>
      </c>
      <c r="O1013" s="1" t="s">
        <v>66</v>
      </c>
      <c r="P1013">
        <f>143*(C1013-B1013)/(SUM(B938:B1012)+SUM(B1014:B$1079)+SUM(C938:C1012)+SUM($C1014:C$1079))</f>
        <v>0.48689859363434496</v>
      </c>
    </row>
    <row r="1014" spans="1:16" x14ac:dyDescent="0.25">
      <c r="A1014" t="s">
        <v>65</v>
      </c>
      <c r="B1014">
        <v>20</v>
      </c>
      <c r="C1014">
        <v>34</v>
      </c>
      <c r="K1014" t="s">
        <v>65</v>
      </c>
      <c r="N1014">
        <f t="shared" si="15"/>
        <v>0</v>
      </c>
      <c r="O1014" t="s">
        <v>65</v>
      </c>
    </row>
    <row r="1015" spans="1:16" x14ac:dyDescent="0.25">
      <c r="A1015" t="s">
        <v>64</v>
      </c>
      <c r="B1015">
        <v>5</v>
      </c>
      <c r="C1015">
        <v>7</v>
      </c>
      <c r="K1015" t="s">
        <v>64</v>
      </c>
      <c r="N1015">
        <f t="shared" si="15"/>
        <v>0</v>
      </c>
      <c r="O1015" t="s">
        <v>64</v>
      </c>
    </row>
    <row r="1016" spans="1:16" x14ac:dyDescent="0.25">
      <c r="A1016" t="s">
        <v>63</v>
      </c>
      <c r="B1016">
        <v>10</v>
      </c>
      <c r="C1016">
        <v>16</v>
      </c>
      <c r="K1016" t="s">
        <v>63</v>
      </c>
      <c r="N1016">
        <f t="shared" si="15"/>
        <v>0</v>
      </c>
      <c r="O1016" t="s">
        <v>63</v>
      </c>
    </row>
    <row r="1017" spans="1:16" x14ac:dyDescent="0.25">
      <c r="A1017" t="s">
        <v>62</v>
      </c>
      <c r="B1017">
        <v>7</v>
      </c>
      <c r="C1017">
        <v>14</v>
      </c>
      <c r="K1017" t="s">
        <v>62</v>
      </c>
      <c r="N1017">
        <f t="shared" si="15"/>
        <v>0</v>
      </c>
      <c r="O1017" t="s">
        <v>62</v>
      </c>
    </row>
    <row r="1018" spans="1:16" x14ac:dyDescent="0.25">
      <c r="A1018" s="3" t="s">
        <v>61</v>
      </c>
      <c r="B1018">
        <v>20</v>
      </c>
      <c r="C1018">
        <v>37</v>
      </c>
      <c r="H1018" s="1"/>
      <c r="J1018" s="1"/>
      <c r="K1018" s="1" t="s">
        <v>61</v>
      </c>
      <c r="L1018">
        <f>136*(B1018)/(SUM(B943:B1017)+SUM(B1019:B$1079)+SUM(C943:C1017)+SUM($C1019:C$1079))</f>
        <v>0.41112454655380892</v>
      </c>
      <c r="M1018">
        <f>136*(C1018)/(SUM(B943:B1017)+SUM(B1019:B$1079)+SUM(C943:C1017)+SUM(C1019:$C$1079))</f>
        <v>0.76058041112454655</v>
      </c>
      <c r="N1018">
        <f t="shared" si="15"/>
        <v>0.34945586457073763</v>
      </c>
      <c r="O1018" s="1" t="s">
        <v>61</v>
      </c>
      <c r="P1018">
        <f>136*(C1018-B1018)/(SUM(B943:B1017)+SUM(B1019:B$1079)+SUM(C943:C1017)+SUM($C1019:C$1079))</f>
        <v>0.34945586457073763</v>
      </c>
    </row>
    <row r="1019" spans="1:16" x14ac:dyDescent="0.25">
      <c r="A1019" s="1" t="s">
        <v>60</v>
      </c>
      <c r="B1019">
        <v>19</v>
      </c>
      <c r="C1019">
        <v>25</v>
      </c>
      <c r="H1019" s="1"/>
      <c r="J1019" s="1"/>
      <c r="K1019" s="1" t="s">
        <v>60</v>
      </c>
      <c r="L1019">
        <f>137*(B1019)/(SUM(B944:B1018)+SUM(B1020:B$1079)+SUM(C944:C1018)+SUM($C1020:C$1079))</f>
        <v>0.39349962207105066</v>
      </c>
      <c r="M1019">
        <f>137*(C1019)/(SUM(B944:B1018)+SUM(B1020:B$1079)+SUM(C944:C1018)+SUM(C1020:$C$1079))</f>
        <v>0.51776266061980347</v>
      </c>
      <c r="N1019">
        <f t="shared" si="15"/>
        <v>0.12426303854875281</v>
      </c>
      <c r="O1019" s="1" t="s">
        <v>60</v>
      </c>
      <c r="P1019">
        <f>137*(C1019-B1019)/(SUM(B944:B1018)+SUM(B1020:B$1079)+SUM(C944:C1018)+SUM($C1020:C$1079))</f>
        <v>0.12426303854875284</v>
      </c>
    </row>
    <row r="1020" spans="1:16" x14ac:dyDescent="0.25">
      <c r="A1020" t="s">
        <v>59</v>
      </c>
      <c r="B1020">
        <v>12</v>
      </c>
      <c r="C1020">
        <v>15</v>
      </c>
      <c r="K1020" t="s">
        <v>59</v>
      </c>
      <c r="N1020">
        <f t="shared" si="15"/>
        <v>0</v>
      </c>
      <c r="O1020" t="s">
        <v>59</v>
      </c>
    </row>
    <row r="1021" spans="1:16" x14ac:dyDescent="0.25">
      <c r="A1021" t="s">
        <v>58</v>
      </c>
      <c r="B1021">
        <v>10</v>
      </c>
      <c r="C1021">
        <v>15</v>
      </c>
      <c r="K1021" t="s">
        <v>58</v>
      </c>
      <c r="N1021">
        <f t="shared" si="15"/>
        <v>0</v>
      </c>
      <c r="O1021" t="s">
        <v>58</v>
      </c>
    </row>
    <row r="1022" spans="1:16" x14ac:dyDescent="0.25">
      <c r="A1022" t="s">
        <v>57</v>
      </c>
      <c r="B1022">
        <v>23</v>
      </c>
      <c r="C1022">
        <v>31</v>
      </c>
      <c r="K1022" t="s">
        <v>57</v>
      </c>
      <c r="N1022">
        <f t="shared" si="15"/>
        <v>0</v>
      </c>
      <c r="O1022" t="s">
        <v>57</v>
      </c>
    </row>
    <row r="1023" spans="1:16" x14ac:dyDescent="0.25">
      <c r="A1023" t="s">
        <v>56</v>
      </c>
      <c r="B1023">
        <v>17</v>
      </c>
      <c r="C1023">
        <v>18</v>
      </c>
      <c r="K1023" t="s">
        <v>56</v>
      </c>
      <c r="N1023">
        <f t="shared" si="15"/>
        <v>0</v>
      </c>
      <c r="O1023" t="s">
        <v>56</v>
      </c>
    </row>
    <row r="1024" spans="1:16" x14ac:dyDescent="0.25">
      <c r="A1024" s="1" t="s">
        <v>55</v>
      </c>
      <c r="B1024">
        <v>23</v>
      </c>
      <c r="C1024">
        <v>52</v>
      </c>
      <c r="H1024" s="1"/>
      <c r="J1024" s="1"/>
      <c r="K1024" s="1" t="s">
        <v>55</v>
      </c>
      <c r="L1024">
        <f>132*(B1024)/(SUM(B949:B1023)+SUM(B1025:B$1079)+SUM(C949:C1023)+SUM($C1025:C$1079))</f>
        <v>0.46822948797038866</v>
      </c>
      <c r="M1024">
        <f>132*(C1024)/(SUM(B949:B1023)+SUM(B1025:B$1079)+SUM(C949:C1023)+SUM(C1025:$C$1079))</f>
        <v>1.0586057988895743</v>
      </c>
      <c r="N1024">
        <f t="shared" si="15"/>
        <v>0.59037631091918563</v>
      </c>
      <c r="O1024" s="1" t="s">
        <v>55</v>
      </c>
      <c r="P1024">
        <f>132*(C1024-B1024)/(SUM(B949:B1023)+SUM(B1025:B$1079)+SUM(C949:C1023)+SUM($C1025:C$1079))</f>
        <v>0.59037631091918574</v>
      </c>
    </row>
    <row r="1025" spans="1:16" x14ac:dyDescent="0.25">
      <c r="A1025" t="s">
        <v>54</v>
      </c>
      <c r="B1025">
        <v>12</v>
      </c>
      <c r="C1025">
        <v>29</v>
      </c>
      <c r="K1025" t="s">
        <v>54</v>
      </c>
      <c r="N1025">
        <f t="shared" si="15"/>
        <v>0</v>
      </c>
      <c r="O1025" t="s">
        <v>54</v>
      </c>
    </row>
    <row r="1026" spans="1:16" x14ac:dyDescent="0.25">
      <c r="A1026" t="s">
        <v>53</v>
      </c>
      <c r="B1026">
        <v>20</v>
      </c>
      <c r="C1026">
        <v>21</v>
      </c>
      <c r="K1026" t="s">
        <v>53</v>
      </c>
      <c r="N1026">
        <f t="shared" si="15"/>
        <v>0</v>
      </c>
      <c r="O1026" t="s">
        <v>53</v>
      </c>
    </row>
    <row r="1027" spans="1:16" x14ac:dyDescent="0.25">
      <c r="A1027" s="1" t="s">
        <v>52</v>
      </c>
      <c r="B1027">
        <v>38</v>
      </c>
      <c r="C1027">
        <v>36</v>
      </c>
      <c r="H1027" s="1"/>
      <c r="J1027" s="1"/>
      <c r="K1027" s="1" t="s">
        <v>52</v>
      </c>
      <c r="L1027">
        <f>129*(B1027)/(SUM(B952:B1026)+SUM(B1028:B$1079)+SUM(C952:C1026)+SUM($C1028:C$1079))</f>
        <v>0.77184695323571095</v>
      </c>
      <c r="M1027">
        <f>129*(C1027)/(SUM(B952:B1026)+SUM(B1028:B$1079)+SUM(C952:C1026)+SUM(C1028:$C$1079))</f>
        <v>0.73122342938119977</v>
      </c>
      <c r="N1027">
        <f t="shared" si="15"/>
        <v>-4.0623523854511179E-2</v>
      </c>
      <c r="O1027" s="1" t="s">
        <v>52</v>
      </c>
      <c r="P1027">
        <f>129*(C1027-B1027)/(SUM(B952:B1026)+SUM(B1028:B$1079)+SUM(C952:C1026)+SUM($C1028:C$1079))</f>
        <v>-4.0623523854511102E-2</v>
      </c>
    </row>
    <row r="1028" spans="1:16" x14ac:dyDescent="0.25">
      <c r="A1028" t="s">
        <v>51</v>
      </c>
      <c r="B1028">
        <v>24</v>
      </c>
      <c r="C1028">
        <v>38</v>
      </c>
      <c r="K1028" t="s">
        <v>51</v>
      </c>
      <c r="N1028">
        <f t="shared" si="15"/>
        <v>0</v>
      </c>
      <c r="O1028" t="s">
        <v>51</v>
      </c>
    </row>
    <row r="1029" spans="1:16" x14ac:dyDescent="0.25">
      <c r="A1029" t="s">
        <v>50</v>
      </c>
      <c r="B1029">
        <v>21</v>
      </c>
      <c r="C1029">
        <v>40</v>
      </c>
      <c r="K1029" t="s">
        <v>50</v>
      </c>
      <c r="N1029">
        <f t="shared" si="15"/>
        <v>0</v>
      </c>
      <c r="O1029" t="s">
        <v>50</v>
      </c>
    </row>
    <row r="1030" spans="1:16" x14ac:dyDescent="0.25">
      <c r="A1030" t="s">
        <v>49</v>
      </c>
      <c r="B1030">
        <v>9</v>
      </c>
      <c r="C1030">
        <v>21</v>
      </c>
      <c r="K1030" t="s">
        <v>49</v>
      </c>
      <c r="N1030">
        <f t="shared" si="15"/>
        <v>0</v>
      </c>
      <c r="O1030" t="s">
        <v>49</v>
      </c>
    </row>
    <row r="1031" spans="1:16" x14ac:dyDescent="0.25">
      <c r="A1031" t="s">
        <v>48</v>
      </c>
      <c r="B1031">
        <v>11</v>
      </c>
      <c r="C1031">
        <v>11</v>
      </c>
      <c r="K1031" t="s">
        <v>48</v>
      </c>
      <c r="N1031">
        <f t="shared" ref="N1031:N1079" si="16">M1031-L1031</f>
        <v>0</v>
      </c>
      <c r="O1031" t="s">
        <v>48</v>
      </c>
    </row>
    <row r="1032" spans="1:16" x14ac:dyDescent="0.25">
      <c r="A1032" s="1" t="s">
        <v>47</v>
      </c>
      <c r="B1032">
        <v>70</v>
      </c>
      <c r="C1032">
        <v>62</v>
      </c>
      <c r="H1032" s="1"/>
      <c r="J1032" s="1"/>
      <c r="K1032" s="1" t="s">
        <v>47</v>
      </c>
      <c r="L1032">
        <f>124*(B1032)/(SUM(B957:B1031)+SUM(B1033:B$1079)+SUM(C957:C1031)+SUM($C1033:C$1079))</f>
        <v>1.528976572133169</v>
      </c>
      <c r="M1032">
        <f>124*(C1032)/(SUM(B957:B1031)+SUM(B1033:B$1079)+SUM(C957:C1031)+SUM(C1033:$C$1079))</f>
        <v>1.3542363924608067</v>
      </c>
      <c r="N1032">
        <f t="shared" si="16"/>
        <v>-0.17474017967236222</v>
      </c>
      <c r="O1032" s="1" t="s">
        <v>47</v>
      </c>
      <c r="P1032">
        <f>124*(C1032-B1032)/(SUM(B957:B1031)+SUM(B1033:B$1079)+SUM(C957:C1031)+SUM($C1033:C$1079))</f>
        <v>-0.17474017967236216</v>
      </c>
    </row>
    <row r="1033" spans="1:16" x14ac:dyDescent="0.25">
      <c r="A1033" t="s">
        <v>46</v>
      </c>
      <c r="B1033">
        <v>11</v>
      </c>
      <c r="C1033">
        <v>16</v>
      </c>
      <c r="K1033" t="s">
        <v>46</v>
      </c>
      <c r="N1033">
        <f t="shared" si="16"/>
        <v>0</v>
      </c>
      <c r="O1033" t="s">
        <v>46</v>
      </c>
    </row>
    <row r="1034" spans="1:16" x14ac:dyDescent="0.25">
      <c r="A1034" t="s">
        <v>45</v>
      </c>
      <c r="B1034">
        <v>35</v>
      </c>
      <c r="C1034">
        <v>28</v>
      </c>
      <c r="K1034" t="s">
        <v>45</v>
      </c>
      <c r="N1034">
        <f t="shared" si="16"/>
        <v>0</v>
      </c>
      <c r="O1034" t="s">
        <v>45</v>
      </c>
    </row>
    <row r="1035" spans="1:16" x14ac:dyDescent="0.25">
      <c r="A1035" t="s">
        <v>44</v>
      </c>
      <c r="B1035">
        <v>18</v>
      </c>
      <c r="C1035">
        <v>19</v>
      </c>
      <c r="K1035" t="s">
        <v>44</v>
      </c>
      <c r="N1035">
        <f t="shared" si="16"/>
        <v>0</v>
      </c>
      <c r="O1035" t="s">
        <v>44</v>
      </c>
    </row>
    <row r="1036" spans="1:16" x14ac:dyDescent="0.25">
      <c r="A1036" t="s">
        <v>43</v>
      </c>
      <c r="B1036">
        <v>11</v>
      </c>
      <c r="C1036">
        <v>10</v>
      </c>
      <c r="K1036" t="s">
        <v>43</v>
      </c>
      <c r="N1036">
        <f t="shared" si="16"/>
        <v>0</v>
      </c>
      <c r="O1036" t="s">
        <v>43</v>
      </c>
    </row>
    <row r="1037" spans="1:16" x14ac:dyDescent="0.25">
      <c r="A1037" s="1" t="s">
        <v>42</v>
      </c>
      <c r="B1037">
        <v>18</v>
      </c>
      <c r="C1037">
        <v>22</v>
      </c>
      <c r="H1037" s="1"/>
      <c r="J1037" s="1"/>
      <c r="K1037" s="1" t="s">
        <v>42</v>
      </c>
      <c r="L1037">
        <f>119*(B1037)/(SUM(B962:B1036)+SUM(B1038:B$1079)+SUM(C962:C1036)+SUM($C1038:C$1079))</f>
        <v>0.38839528558476882</v>
      </c>
      <c r="M1037">
        <f>119*(C1037)/(SUM(B962:B1036)+SUM(B1038:B$1079)+SUM(C962:C1036)+SUM(C1038:$C$1079))</f>
        <v>0.47470534904805078</v>
      </c>
      <c r="N1037">
        <f t="shared" si="16"/>
        <v>8.6310063463281961E-2</v>
      </c>
      <c r="O1037" s="1" t="s">
        <v>42</v>
      </c>
      <c r="P1037">
        <f>119*(C1037-B1037)/(SUM(B962:B1036)+SUM(B1038:B$1079)+SUM(C962:C1036)+SUM($C1038:C$1079))</f>
        <v>8.6310063463281961E-2</v>
      </c>
    </row>
    <row r="1038" spans="1:16" x14ac:dyDescent="0.25">
      <c r="A1038" t="s">
        <v>41</v>
      </c>
      <c r="B1038">
        <v>9</v>
      </c>
      <c r="C1038">
        <v>13</v>
      </c>
      <c r="K1038" t="s">
        <v>41</v>
      </c>
      <c r="N1038">
        <f t="shared" si="16"/>
        <v>0</v>
      </c>
      <c r="O1038" t="s">
        <v>41</v>
      </c>
    </row>
    <row r="1039" spans="1:16" x14ac:dyDescent="0.25">
      <c r="A1039" t="s">
        <v>40</v>
      </c>
      <c r="B1039">
        <v>114</v>
      </c>
      <c r="C1039">
        <v>22</v>
      </c>
      <c r="K1039" t="s">
        <v>40</v>
      </c>
      <c r="N1039">
        <f t="shared" si="16"/>
        <v>0</v>
      </c>
      <c r="O1039" t="s">
        <v>40</v>
      </c>
    </row>
    <row r="1040" spans="1:16" x14ac:dyDescent="0.25">
      <c r="A1040" s="1" t="s">
        <v>39</v>
      </c>
      <c r="B1040">
        <v>15</v>
      </c>
      <c r="C1040">
        <v>34</v>
      </c>
      <c r="H1040" s="1"/>
      <c r="J1040" s="1"/>
      <c r="K1040" s="1" t="s">
        <v>39</v>
      </c>
      <c r="L1040">
        <f>116*(B1040)/(SUM(B965:B1039)+SUM(B1041:B$1079)+SUM(C965:C1039)+SUM($C1041:C$1079))</f>
        <v>0.32384142936906757</v>
      </c>
      <c r="M1040">
        <f>116*(C1040)/(SUM(B965:B1039)+SUM(B1041:B$1079)+SUM(C965:C1039)+SUM(C1041:$C$1079))</f>
        <v>0.73404057323655314</v>
      </c>
      <c r="N1040">
        <f t="shared" si="16"/>
        <v>0.41019914386748557</v>
      </c>
      <c r="O1040" s="1" t="s">
        <v>39</v>
      </c>
      <c r="P1040">
        <f>116*(C1040-B1040)/(SUM(B965:B1039)+SUM(B1041:B$1079)+SUM(C965:C1039)+SUM($C1041:C$1079))</f>
        <v>0.41019914386748557</v>
      </c>
    </row>
    <row r="1041" spans="1:16" x14ac:dyDescent="0.25">
      <c r="A1041" t="s">
        <v>38</v>
      </c>
      <c r="B1041">
        <v>25</v>
      </c>
      <c r="C1041">
        <v>26</v>
      </c>
      <c r="K1041" t="s">
        <v>38</v>
      </c>
      <c r="N1041">
        <f t="shared" si="16"/>
        <v>0</v>
      </c>
      <c r="O1041" t="s">
        <v>38</v>
      </c>
    </row>
    <row r="1042" spans="1:16" x14ac:dyDescent="0.25">
      <c r="A1042" t="s">
        <v>37</v>
      </c>
      <c r="B1042">
        <v>16</v>
      </c>
      <c r="C1042">
        <v>25</v>
      </c>
      <c r="K1042" t="s">
        <v>37</v>
      </c>
      <c r="N1042">
        <f t="shared" si="16"/>
        <v>0</v>
      </c>
      <c r="O1042" t="s">
        <v>37</v>
      </c>
    </row>
    <row r="1043" spans="1:16" x14ac:dyDescent="0.25">
      <c r="A1043" t="s">
        <v>36</v>
      </c>
      <c r="B1043">
        <v>9</v>
      </c>
      <c r="C1043">
        <v>9</v>
      </c>
      <c r="K1043" t="s">
        <v>36</v>
      </c>
      <c r="N1043">
        <f t="shared" si="16"/>
        <v>0</v>
      </c>
      <c r="O1043" t="s">
        <v>36</v>
      </c>
    </row>
    <row r="1044" spans="1:16" x14ac:dyDescent="0.25">
      <c r="A1044" t="s">
        <v>35</v>
      </c>
      <c r="B1044">
        <v>11</v>
      </c>
      <c r="C1044">
        <v>25</v>
      </c>
      <c r="K1044" t="s">
        <v>35</v>
      </c>
      <c r="N1044">
        <f t="shared" si="16"/>
        <v>0</v>
      </c>
      <c r="O1044" t="s">
        <v>35</v>
      </c>
    </row>
    <row r="1045" spans="1:16" x14ac:dyDescent="0.25">
      <c r="A1045" t="s">
        <v>34</v>
      </c>
      <c r="B1045">
        <v>8</v>
      </c>
      <c r="C1045">
        <v>16</v>
      </c>
      <c r="K1045" t="s">
        <v>34</v>
      </c>
      <c r="N1045">
        <f t="shared" si="16"/>
        <v>0</v>
      </c>
      <c r="O1045" t="s">
        <v>34</v>
      </c>
    </row>
    <row r="1046" spans="1:16" x14ac:dyDescent="0.25">
      <c r="A1046" s="1" t="s">
        <v>33</v>
      </c>
      <c r="B1046">
        <v>21</v>
      </c>
      <c r="C1046">
        <v>32</v>
      </c>
      <c r="H1046" s="1"/>
      <c r="J1046" s="1"/>
      <c r="K1046" s="1" t="s">
        <v>33</v>
      </c>
      <c r="L1046">
        <f>110*(B1046)/(SUM(B971:B1045)+SUM(B1047:B$1079)+SUM(C971:C1045)+SUM($C1047:C$1079))</f>
        <v>0.46913078797725427</v>
      </c>
      <c r="M1046">
        <f>110*(C1046)/(SUM(B971:B1045)+SUM(B1047:B$1079)+SUM(C971:C1045)+SUM(C1047:$C$1079))</f>
        <v>0.71486596263200652</v>
      </c>
      <c r="N1046">
        <f t="shared" si="16"/>
        <v>0.24573517465475225</v>
      </c>
      <c r="O1046" s="1" t="s">
        <v>33</v>
      </c>
      <c r="P1046">
        <f>110*(C1046-B1046)/(SUM(B971:B1045)+SUM(B1047:B$1079)+SUM(C971:C1045)+SUM($C1047:C$1079))</f>
        <v>0.24573517465475223</v>
      </c>
    </row>
    <row r="1047" spans="1:16" x14ac:dyDescent="0.25">
      <c r="A1047" s="1" t="s">
        <v>32</v>
      </c>
      <c r="B1047">
        <v>12</v>
      </c>
      <c r="C1047">
        <v>15</v>
      </c>
      <c r="H1047" s="1"/>
      <c r="J1047" s="1"/>
      <c r="K1047" s="1" t="s">
        <v>32</v>
      </c>
      <c r="L1047">
        <f>109*(B1047)/(SUM(B972:B1046)+SUM(B1048:B$1079)+SUM(C972:C1046)+SUM($C1048:C$1079))</f>
        <v>0.26569165143205364</v>
      </c>
      <c r="M1047">
        <f>109*(C1047)/(SUM(B972:B1046)+SUM(B1048:B$1079)+SUM(C972:C1046)+SUM(C1048:$C$1079))</f>
        <v>0.33211456429006703</v>
      </c>
      <c r="N1047">
        <f t="shared" si="16"/>
        <v>6.6422912858013383E-2</v>
      </c>
      <c r="O1047" s="1" t="s">
        <v>32</v>
      </c>
      <c r="P1047">
        <f>109*(C1047-B1047)/(SUM(B972:B1046)+SUM(B1048:B$1079)+SUM(C972:C1046)+SUM($C1048:C$1079))</f>
        <v>6.6422912858013411E-2</v>
      </c>
    </row>
    <row r="1048" spans="1:16" x14ac:dyDescent="0.25">
      <c r="A1048" t="s">
        <v>31</v>
      </c>
      <c r="B1048">
        <v>18</v>
      </c>
      <c r="C1048">
        <v>25</v>
      </c>
      <c r="K1048" t="s">
        <v>31</v>
      </c>
      <c r="N1048">
        <f t="shared" si="16"/>
        <v>0</v>
      </c>
      <c r="O1048" t="s">
        <v>31</v>
      </c>
    </row>
    <row r="1049" spans="1:16" x14ac:dyDescent="0.25">
      <c r="A1049" t="s">
        <v>30</v>
      </c>
      <c r="B1049">
        <v>7</v>
      </c>
      <c r="C1049">
        <v>18</v>
      </c>
      <c r="K1049" t="s">
        <v>30</v>
      </c>
      <c r="N1049">
        <f t="shared" si="16"/>
        <v>0</v>
      </c>
      <c r="O1049" t="s">
        <v>30</v>
      </c>
    </row>
    <row r="1050" spans="1:16" x14ac:dyDescent="0.25">
      <c r="A1050" t="s">
        <v>29</v>
      </c>
      <c r="B1050">
        <v>7</v>
      </c>
      <c r="C1050">
        <v>10</v>
      </c>
      <c r="K1050" t="s">
        <v>29</v>
      </c>
      <c r="N1050">
        <f t="shared" si="16"/>
        <v>0</v>
      </c>
      <c r="O1050" t="s">
        <v>29</v>
      </c>
    </row>
    <row r="1051" spans="1:16" x14ac:dyDescent="0.25">
      <c r="A1051" t="s">
        <v>28</v>
      </c>
      <c r="B1051">
        <v>7</v>
      </c>
      <c r="C1051">
        <v>11</v>
      </c>
      <c r="K1051" t="s">
        <v>28</v>
      </c>
      <c r="N1051">
        <f t="shared" si="16"/>
        <v>0</v>
      </c>
      <c r="O1051" t="s">
        <v>28</v>
      </c>
    </row>
    <row r="1052" spans="1:16" x14ac:dyDescent="0.25">
      <c r="A1052" t="s">
        <v>27</v>
      </c>
      <c r="B1052">
        <v>13</v>
      </c>
      <c r="C1052">
        <v>17</v>
      </c>
      <c r="K1052" t="s">
        <v>27</v>
      </c>
      <c r="N1052">
        <f t="shared" si="16"/>
        <v>0</v>
      </c>
      <c r="O1052" t="s">
        <v>27</v>
      </c>
    </row>
    <row r="1053" spans="1:16" x14ac:dyDescent="0.25">
      <c r="A1053" t="s">
        <v>26</v>
      </c>
      <c r="B1053">
        <v>7</v>
      </c>
      <c r="C1053">
        <v>8</v>
      </c>
      <c r="K1053" t="s">
        <v>26</v>
      </c>
      <c r="N1053">
        <f t="shared" si="16"/>
        <v>0</v>
      </c>
      <c r="O1053" t="s">
        <v>26</v>
      </c>
    </row>
    <row r="1054" spans="1:16" x14ac:dyDescent="0.25">
      <c r="A1054" s="1" t="s">
        <v>25</v>
      </c>
      <c r="B1054">
        <v>7</v>
      </c>
      <c r="C1054">
        <v>26</v>
      </c>
      <c r="H1054" s="1"/>
      <c r="J1054" s="1"/>
      <c r="K1054" s="1" t="s">
        <v>25</v>
      </c>
      <c r="L1054">
        <f>100*(B1054)/(SUM(B979:B1053)+SUM(B1055:B$1079)+SUM(C979:C1053)+SUM($C1055:C$1079))</f>
        <v>0.15677491601343785</v>
      </c>
      <c r="M1054">
        <f>100*(C1054)/(SUM(B979:B1053)+SUM(B1055:B$1079)+SUM(C979:C1053)+SUM(C1055:$C$1079))</f>
        <v>0.58230683090705482</v>
      </c>
      <c r="N1054">
        <f t="shared" si="16"/>
        <v>0.42553191489361697</v>
      </c>
      <c r="O1054" s="1" t="s">
        <v>25</v>
      </c>
      <c r="P1054">
        <f>100*(C1054-B1054)/(SUM(B979:B1053)+SUM(B1055:B$1079)+SUM(C979:C1053)+SUM($C1055:C$1079))</f>
        <v>0.42553191489361702</v>
      </c>
    </row>
    <row r="1055" spans="1:16" x14ac:dyDescent="0.25">
      <c r="A1055" t="s">
        <v>24</v>
      </c>
      <c r="B1055">
        <v>7</v>
      </c>
      <c r="C1055">
        <v>16</v>
      </c>
      <c r="K1055" t="s">
        <v>24</v>
      </c>
      <c r="N1055">
        <f t="shared" si="16"/>
        <v>0</v>
      </c>
      <c r="O1055" t="s">
        <v>24</v>
      </c>
    </row>
    <row r="1056" spans="1:16" x14ac:dyDescent="0.25">
      <c r="A1056" t="s">
        <v>23</v>
      </c>
      <c r="B1056">
        <v>12</v>
      </c>
      <c r="C1056">
        <v>12</v>
      </c>
      <c r="K1056" t="s">
        <v>23</v>
      </c>
      <c r="N1056">
        <f t="shared" si="16"/>
        <v>0</v>
      </c>
      <c r="O1056" t="s">
        <v>23</v>
      </c>
    </row>
    <row r="1057" spans="1:16" x14ac:dyDescent="0.25">
      <c r="A1057" t="s">
        <v>22</v>
      </c>
      <c r="B1057">
        <v>26</v>
      </c>
      <c r="C1057">
        <v>64</v>
      </c>
      <c r="K1057" t="s">
        <v>22</v>
      </c>
      <c r="N1057">
        <f t="shared" si="16"/>
        <v>0</v>
      </c>
      <c r="O1057" t="s">
        <v>22</v>
      </c>
    </row>
    <row r="1058" spans="1:16" x14ac:dyDescent="0.25">
      <c r="A1058" s="1" t="s">
        <v>21</v>
      </c>
      <c r="B1058">
        <v>20</v>
      </c>
      <c r="C1058">
        <v>8</v>
      </c>
      <c r="H1058" s="1"/>
      <c r="J1058" s="1"/>
      <c r="K1058" s="1" t="s">
        <v>21</v>
      </c>
      <c r="L1058">
        <f>96*(B1058)/(SUM(B983:B1057)+SUM(B1059:B$1079)+SUM(C983:C1057)+SUM($C1059:C$1079))</f>
        <v>0.44026599403806466</v>
      </c>
      <c r="M1058">
        <f>96*(C1058)/(SUM(B983:B1057)+SUM(B1059:B$1079)+SUM(C983:C1057)+SUM(C1059:$C$1079))</f>
        <v>0.17610639761522587</v>
      </c>
      <c r="N1058">
        <f t="shared" si="16"/>
        <v>-0.26415959642283882</v>
      </c>
      <c r="O1058" s="1" t="s">
        <v>21</v>
      </c>
      <c r="P1058">
        <f>96*(C1058-B1058)/(SUM(B983:B1057)+SUM(B1059:B$1079)+SUM(C983:C1057)+SUM($C1059:C$1079))</f>
        <v>-0.26415959642283882</v>
      </c>
    </row>
    <row r="1059" spans="1:16" x14ac:dyDescent="0.25">
      <c r="A1059" t="s">
        <v>20</v>
      </c>
      <c r="B1059">
        <v>24</v>
      </c>
      <c r="C1059">
        <v>16</v>
      </c>
      <c r="K1059" t="s">
        <v>20</v>
      </c>
      <c r="N1059">
        <f t="shared" si="16"/>
        <v>0</v>
      </c>
      <c r="O1059" t="s">
        <v>20</v>
      </c>
    </row>
    <row r="1060" spans="1:16" x14ac:dyDescent="0.25">
      <c r="A1060" t="s">
        <v>19</v>
      </c>
      <c r="B1060">
        <v>6</v>
      </c>
      <c r="C1060">
        <v>8</v>
      </c>
      <c r="K1060" t="s">
        <v>19</v>
      </c>
      <c r="N1060">
        <f t="shared" si="16"/>
        <v>0</v>
      </c>
      <c r="O1060" t="s">
        <v>19</v>
      </c>
    </row>
    <row r="1061" spans="1:16" x14ac:dyDescent="0.25">
      <c r="A1061" t="s">
        <v>18</v>
      </c>
      <c r="B1061">
        <v>6</v>
      </c>
      <c r="C1061">
        <v>15</v>
      </c>
      <c r="K1061" t="s">
        <v>18</v>
      </c>
      <c r="N1061">
        <f t="shared" si="16"/>
        <v>0</v>
      </c>
      <c r="O1061" t="s">
        <v>18</v>
      </c>
    </row>
    <row r="1062" spans="1:16" x14ac:dyDescent="0.25">
      <c r="A1062" t="s">
        <v>17</v>
      </c>
      <c r="B1062">
        <v>3</v>
      </c>
      <c r="C1062">
        <v>15</v>
      </c>
      <c r="K1062" t="s">
        <v>17</v>
      </c>
      <c r="N1062">
        <f t="shared" si="16"/>
        <v>0</v>
      </c>
      <c r="O1062" t="s">
        <v>17</v>
      </c>
    </row>
    <row r="1063" spans="1:16" x14ac:dyDescent="0.25">
      <c r="A1063" t="s">
        <v>16</v>
      </c>
      <c r="B1063">
        <v>3</v>
      </c>
      <c r="C1063">
        <v>7</v>
      </c>
      <c r="K1063" t="s">
        <v>16</v>
      </c>
      <c r="N1063">
        <f t="shared" si="16"/>
        <v>0</v>
      </c>
      <c r="O1063" t="s">
        <v>16</v>
      </c>
    </row>
    <row r="1064" spans="1:16" x14ac:dyDescent="0.25">
      <c r="A1064" s="1" t="s">
        <v>15</v>
      </c>
      <c r="B1064">
        <v>4</v>
      </c>
      <c r="C1064">
        <v>12</v>
      </c>
      <c r="H1064" s="1"/>
      <c r="J1064" s="1"/>
      <c r="K1064" s="1" t="s">
        <v>15</v>
      </c>
      <c r="L1064">
        <f>90*(B1064)/(SUM(B989:B1063)+SUM(B1065:B$1079)+SUM(C989:C1063)+SUM($C1065:C$1079))</f>
        <v>8.8192062714355701E-2</v>
      </c>
      <c r="M1064">
        <f>90*(C1064)/(SUM(B989:B1063)+SUM(B1065:B$1079)+SUM(C989:C1063)+SUM(C1065:$C$1079))</f>
        <v>0.2645761881430671</v>
      </c>
      <c r="N1064">
        <f t="shared" si="16"/>
        <v>0.1763841254287114</v>
      </c>
      <c r="O1064" s="1" t="s">
        <v>15</v>
      </c>
      <c r="P1064">
        <f>90*(C1064-B1064)/(SUM(B989:B1063)+SUM(B1065:B$1079)+SUM(C989:C1063)+SUM($C1065:C$1079))</f>
        <v>0.1763841254287114</v>
      </c>
    </row>
    <row r="1065" spans="1:16" x14ac:dyDescent="0.25">
      <c r="A1065" t="s">
        <v>14</v>
      </c>
      <c r="B1065">
        <v>7</v>
      </c>
      <c r="C1065">
        <v>11</v>
      </c>
      <c r="K1065" t="s">
        <v>14</v>
      </c>
      <c r="N1065">
        <f t="shared" si="16"/>
        <v>0</v>
      </c>
      <c r="O1065" t="s">
        <v>14</v>
      </c>
    </row>
    <row r="1066" spans="1:16" x14ac:dyDescent="0.25">
      <c r="A1066" t="s">
        <v>13</v>
      </c>
      <c r="B1066">
        <v>8</v>
      </c>
      <c r="C1066">
        <v>7</v>
      </c>
      <c r="K1066" t="s">
        <v>13</v>
      </c>
      <c r="N1066">
        <f t="shared" si="16"/>
        <v>0</v>
      </c>
      <c r="O1066" t="s">
        <v>13</v>
      </c>
    </row>
    <row r="1067" spans="1:16" x14ac:dyDescent="0.25">
      <c r="A1067" t="s">
        <v>12</v>
      </c>
      <c r="B1067">
        <v>7</v>
      </c>
      <c r="C1067">
        <v>7</v>
      </c>
      <c r="K1067" t="s">
        <v>12</v>
      </c>
      <c r="N1067">
        <f t="shared" si="16"/>
        <v>0</v>
      </c>
      <c r="O1067" t="s">
        <v>12</v>
      </c>
    </row>
    <row r="1068" spans="1:16" x14ac:dyDescent="0.25">
      <c r="A1068" s="1" t="s">
        <v>11</v>
      </c>
      <c r="B1068">
        <v>6</v>
      </c>
      <c r="C1068">
        <v>5</v>
      </c>
      <c r="H1068" s="1"/>
      <c r="J1068" s="1"/>
      <c r="K1068" s="1" t="s">
        <v>11</v>
      </c>
      <c r="L1068">
        <f>86*(B1068)/(SUM(B993:B1067)+SUM(B1069:B$1079)+SUM(C993:C1067)+SUM($C1069:C$1079))</f>
        <v>0.13357494175511261</v>
      </c>
      <c r="M1068">
        <f>86*(C1068)/(SUM(B993:B1067)+SUM(B1069:B$1079)+SUM(C993:C1067)+SUM(C1069:$C$1079))</f>
        <v>0.11131245146259384</v>
      </c>
      <c r="N1068">
        <f t="shared" si="16"/>
        <v>-2.2262490292518769E-2</v>
      </c>
      <c r="O1068" s="1" t="s">
        <v>11</v>
      </c>
      <c r="P1068">
        <f>86*(C1068-B1068)/(SUM(B993:B1067)+SUM(B1069:B$1079)+SUM(C993:C1067)+SUM($C1069:C$1079))</f>
        <v>-2.2262490292518769E-2</v>
      </c>
    </row>
    <row r="1069" spans="1:16" x14ac:dyDescent="0.25">
      <c r="A1069" t="s">
        <v>10</v>
      </c>
      <c r="B1069">
        <v>2</v>
      </c>
      <c r="C1069">
        <v>1</v>
      </c>
      <c r="K1069" t="s">
        <v>10</v>
      </c>
      <c r="N1069">
        <f t="shared" si="16"/>
        <v>0</v>
      </c>
      <c r="O1069" t="s">
        <v>10</v>
      </c>
    </row>
    <row r="1070" spans="1:16" x14ac:dyDescent="0.25">
      <c r="A1070" s="1" t="s">
        <v>9</v>
      </c>
      <c r="B1070">
        <v>8</v>
      </c>
      <c r="C1070">
        <v>6</v>
      </c>
      <c r="H1070" s="1"/>
      <c r="J1070" s="1"/>
      <c r="K1070" s="1" t="s">
        <v>9</v>
      </c>
      <c r="L1070">
        <f>84*(B1070)/(SUM(B995:B1069)+SUM(B1071:B$1079)+SUM(C995:C1069)+SUM($C1071:C$1079))</f>
        <v>0.17915222607304718</v>
      </c>
      <c r="M1070">
        <f>84*(C1070)/(SUM(B995:B1069)+SUM(B1071:B$1079)+SUM(C995:C1069)+SUM(C1071:$C$1079))</f>
        <v>0.13436416955478539</v>
      </c>
      <c r="N1070">
        <f t="shared" si="16"/>
        <v>-4.4788056518261787E-2</v>
      </c>
      <c r="O1070" s="1" t="s">
        <v>9</v>
      </c>
      <c r="P1070">
        <f>84*(C1070-B1070)/(SUM(B995:B1069)+SUM(B1071:B$1079)+SUM(C995:C1069)+SUM($C1071:C$1079))</f>
        <v>-4.4788056518261794E-2</v>
      </c>
    </row>
    <row r="1071" spans="1:16" x14ac:dyDescent="0.25">
      <c r="A1071" s="1" t="s">
        <v>8</v>
      </c>
      <c r="B1071">
        <v>17</v>
      </c>
      <c r="C1071">
        <v>18</v>
      </c>
      <c r="H1071" s="1"/>
      <c r="J1071" s="1"/>
      <c r="K1071" s="1" t="s">
        <v>8</v>
      </c>
      <c r="L1071">
        <f>83*(B1071)/(SUM(B996:B1070)+SUM(B1072:B$1079)+SUM(C996:C1070)+SUM($C1072:C$1079))</f>
        <v>0.38668128254316253</v>
      </c>
      <c r="M1071">
        <f>83*(C1071)/(SUM(B996:B1070)+SUM(B1072:B$1079)+SUM(C996:C1070)+SUM(C1072:$C$1079))</f>
        <v>0.40942724033981914</v>
      </c>
      <c r="N1071">
        <f t="shared" si="16"/>
        <v>2.2745957796656613E-2</v>
      </c>
      <c r="O1071" s="1" t="s">
        <v>8</v>
      </c>
      <c r="P1071">
        <f>83*(C1071-B1071)/(SUM(B996:B1070)+SUM(B1072:B$1079)+SUM(C996:C1070)+SUM($C1072:C$1079))</f>
        <v>2.274595779665662E-2</v>
      </c>
    </row>
    <row r="1072" spans="1:16" x14ac:dyDescent="0.25">
      <c r="A1072" s="1" t="s">
        <v>7</v>
      </c>
      <c r="B1072">
        <v>2</v>
      </c>
      <c r="C1072">
        <v>9</v>
      </c>
      <c r="H1072" s="1"/>
      <c r="J1072" s="1"/>
      <c r="K1072" s="1" t="s">
        <v>7</v>
      </c>
      <c r="L1072">
        <f>82*(B1072)/(SUM(B997:B1071)+SUM(B1073:B$1079)+SUM(C997:C1071)+SUM($C1073:C$1079))</f>
        <v>4.5925511061327362E-2</v>
      </c>
      <c r="M1072">
        <f>82*(C1072)/(SUM(B997:B1071)+SUM(B1073:B$1079)+SUM(C997:C1071)+SUM(C1073:$C$1079))</f>
        <v>0.20666479977597313</v>
      </c>
      <c r="N1072">
        <f t="shared" si="16"/>
        <v>0.16073928871464577</v>
      </c>
      <c r="O1072" s="1" t="s">
        <v>7</v>
      </c>
      <c r="P1072">
        <f>82*(C1072-B1072)/(SUM(B997:B1071)+SUM(B1073:B$1079)+SUM(C997:C1071)+SUM($C1073:C$1079))</f>
        <v>0.16073928871464577</v>
      </c>
    </row>
    <row r="1073" spans="1:16" x14ac:dyDescent="0.25">
      <c r="A1073" t="s">
        <v>6</v>
      </c>
      <c r="B1073">
        <v>3</v>
      </c>
      <c r="C1073">
        <v>2</v>
      </c>
      <c r="K1073" t="s">
        <v>6</v>
      </c>
      <c r="N1073">
        <f t="shared" si="16"/>
        <v>0</v>
      </c>
      <c r="O1073" t="s">
        <v>6</v>
      </c>
    </row>
    <row r="1074" spans="1:16" x14ac:dyDescent="0.25">
      <c r="A1074" t="s">
        <v>5</v>
      </c>
      <c r="B1074">
        <v>6</v>
      </c>
      <c r="C1074">
        <v>3</v>
      </c>
      <c r="K1074" t="s">
        <v>5</v>
      </c>
      <c r="N1074">
        <f t="shared" si="16"/>
        <v>0</v>
      </c>
      <c r="O1074" t="s">
        <v>5</v>
      </c>
    </row>
    <row r="1075" spans="1:16" x14ac:dyDescent="0.25">
      <c r="A1075" s="1" t="s">
        <v>4</v>
      </c>
      <c r="B1075">
        <v>0</v>
      </c>
      <c r="C1075">
        <v>1</v>
      </c>
      <c r="H1075" s="1"/>
      <c r="J1075" s="1"/>
      <c r="K1075" s="1" t="s">
        <v>4</v>
      </c>
      <c r="L1075">
        <f>79*(B1075)/(SUM(B1000:B1074)+SUM(B1076:B$1079)+SUM(C1000:C1074)+SUM($C1076:C$1079))</f>
        <v>0</v>
      </c>
      <c r="M1075">
        <f>79*(C1075)/(SUM(B1000:B1074)+SUM(B1076:B$1079)+SUM(C1000:C1074)+SUM(C1076:$C$1079))</f>
        <v>2.3140011716461628E-2</v>
      </c>
      <c r="N1075">
        <f t="shared" si="16"/>
        <v>2.3140011716461628E-2</v>
      </c>
      <c r="O1075" s="1" t="s">
        <v>4</v>
      </c>
      <c r="P1075">
        <f>79*(C1075-B1075)/(SUM(B1000:B1074)+SUM(B1076:B$1079)+SUM(C1000:C1074)+SUM($C1076:C$1079))</f>
        <v>2.3140011716461628E-2</v>
      </c>
    </row>
    <row r="1076" spans="1:16" x14ac:dyDescent="0.25">
      <c r="A1076" t="s">
        <v>3</v>
      </c>
      <c r="B1076">
        <v>0</v>
      </c>
      <c r="C1076">
        <v>0</v>
      </c>
      <c r="K1076" t="s">
        <v>3</v>
      </c>
      <c r="N1076">
        <f t="shared" si="16"/>
        <v>0</v>
      </c>
      <c r="O1076" t="s">
        <v>3</v>
      </c>
    </row>
    <row r="1077" spans="1:16" x14ac:dyDescent="0.25">
      <c r="A1077" t="s">
        <v>2</v>
      </c>
      <c r="B1077">
        <v>0</v>
      </c>
      <c r="C1077">
        <v>0</v>
      </c>
      <c r="K1077" t="s">
        <v>2</v>
      </c>
      <c r="N1077">
        <f t="shared" si="16"/>
        <v>0</v>
      </c>
      <c r="O1077" t="s">
        <v>2</v>
      </c>
    </row>
    <row r="1078" spans="1:16" x14ac:dyDescent="0.25">
      <c r="A1078" t="s">
        <v>1</v>
      </c>
      <c r="B1078">
        <v>0</v>
      </c>
      <c r="C1078">
        <v>0</v>
      </c>
      <c r="K1078" t="s">
        <v>1</v>
      </c>
      <c r="N1078">
        <f t="shared" si="16"/>
        <v>0</v>
      </c>
      <c r="O1078" t="s">
        <v>1</v>
      </c>
    </row>
    <row r="1079" spans="1:16" x14ac:dyDescent="0.25">
      <c r="A1079" s="1" t="s">
        <v>0</v>
      </c>
      <c r="B1079">
        <v>0</v>
      </c>
      <c r="C1079">
        <v>0</v>
      </c>
      <c r="H1079" s="1"/>
      <c r="J1079" s="1"/>
      <c r="K1079" s="1" t="s">
        <v>0</v>
      </c>
      <c r="L1079">
        <f>75*(B1079)/(SUM(B1004:B1078)+SUM(B$1079:B1079)+SUM(C1004:C1078)+SUM($C$1079:C1079))</f>
        <v>0</v>
      </c>
      <c r="M1079">
        <f>75*(C1079)/(SUM(B1004:B1078)+SUM(B$1079:B1079)+SUM(C1004:C1078)+SUM(C$1079:$C1079))</f>
        <v>0</v>
      </c>
      <c r="N1079">
        <f t="shared" si="16"/>
        <v>0</v>
      </c>
      <c r="O1079" s="1" t="s">
        <v>0</v>
      </c>
      <c r="P1079">
        <f>75*(C1079-B1079)/(SUM(B1004:B1078)+SUM(B$1079:B1079)+SUM(C1004:C1078)+SUM($C$1079:C1079))</f>
        <v>0</v>
      </c>
    </row>
    <row r="1080" spans="1:16" x14ac:dyDescent="0.25">
      <c r="B1080">
        <v>0</v>
      </c>
      <c r="C1080">
        <v>0</v>
      </c>
    </row>
    <row r="1081" spans="1:16" x14ac:dyDescent="0.25">
      <c r="B1081">
        <v>0</v>
      </c>
      <c r="C108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Huachen Gan</dc:creator>
  <cp:lastModifiedBy>Huachen Gan</cp:lastModifiedBy>
  <dcterms:created xsi:type="dcterms:W3CDTF">2022-01-06T17:11:58Z</dcterms:created>
  <dcterms:modified xsi:type="dcterms:W3CDTF">2022-04-25T19:42:49Z</dcterms:modified>
</cp:coreProperties>
</file>