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14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H15" i="1"/>
  <c r="H16" i="1"/>
  <c r="H17" i="1"/>
  <c r="H18" i="1"/>
  <c r="H19" i="1"/>
  <c r="H20" i="1"/>
  <c r="H21" i="1"/>
  <c r="H22" i="1"/>
  <c r="H23" i="1"/>
  <c r="H24" i="1"/>
  <c r="H25" i="1"/>
  <c r="H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5" i="1"/>
  <c r="G16" i="1"/>
  <c r="G17" i="1"/>
  <c r="G18" i="1"/>
  <c r="G1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G5" i="1"/>
  <c r="H5" i="1" s="1"/>
  <c r="G6" i="1"/>
  <c r="G7" i="1"/>
  <c r="H7" i="1" s="1"/>
  <c r="G8" i="1"/>
  <c r="G9" i="1"/>
  <c r="H9" i="1" s="1"/>
  <c r="G10" i="1"/>
  <c r="G11" i="1"/>
  <c r="G12" i="1"/>
  <c r="H12" i="1" s="1"/>
  <c r="G13" i="1"/>
  <c r="H13" i="1" s="1"/>
  <c r="G4" i="1"/>
  <c r="H4" i="1"/>
  <c r="H8" i="1"/>
  <c r="H6" i="1"/>
  <c r="H10" i="1"/>
  <c r="H11" i="1"/>
</calcChain>
</file>

<file path=xl/sharedStrings.xml><?xml version="1.0" encoding="utf-8"?>
<sst xmlns="http://schemas.openxmlformats.org/spreadsheetml/2006/main" count="246" uniqueCount="136">
  <si>
    <t>Sample</t>
  </si>
  <si>
    <t>Response Base</t>
  </si>
  <si>
    <t>File Name</t>
  </si>
  <si>
    <t>Sample Type</t>
  </si>
  <si>
    <t>Weight_mg</t>
  </si>
  <si>
    <t>Nitrogen area_mV.s</t>
  </si>
  <si>
    <t>Nitrogen_mg</t>
  </si>
  <si>
    <t>Nitrogen_%</t>
  </si>
  <si>
    <t>Carbon area_mV.s</t>
  </si>
  <si>
    <t>Carbon_mg</t>
  </si>
  <si>
    <t>Carbon_%</t>
  </si>
  <si>
    <t>Nitrogen_Carbon</t>
  </si>
  <si>
    <t>bypass_1</t>
  </si>
  <si>
    <t>Area</t>
  </si>
  <si>
    <t>Jones_JS_POC_run13_040115_001.prm</t>
  </si>
  <si>
    <t>ByPass</t>
  </si>
  <si>
    <t>???</t>
  </si>
  <si>
    <t>bypass_2</t>
  </si>
  <si>
    <t>Jones_JS_POC_run13_040115_002.prm</t>
  </si>
  <si>
    <t>timingstd_C1</t>
  </si>
  <si>
    <t>Jones_JS_POC_run13_040115_003.prm</t>
  </si>
  <si>
    <t>Unknown</t>
  </si>
  <si>
    <t>blank_A1</t>
  </si>
  <si>
    <t>Jones_JS_POC_run13_040115_004.prm</t>
  </si>
  <si>
    <t>Blank</t>
  </si>
  <si>
    <t>std1_C9</t>
  </si>
  <si>
    <t>Jones_JS_POC_run13_040115_005.prm</t>
  </si>
  <si>
    <t>Standard</t>
  </si>
  <si>
    <t>std2_C2</t>
  </si>
  <si>
    <t>Jones_JS_POC_run13_040115_006.prm</t>
  </si>
  <si>
    <t>std3_B6</t>
  </si>
  <si>
    <t>Jones_JS_POC_run13_040115_007.prm</t>
  </si>
  <si>
    <t>std4_B12</t>
  </si>
  <si>
    <t>Jones_JS_POC_run13_040115_008.prm</t>
  </si>
  <si>
    <t>std5_B5</t>
  </si>
  <si>
    <t>Jones_JS_POC_run13_040115_009.prm</t>
  </si>
  <si>
    <t>std6_B10</t>
  </si>
  <si>
    <t>Jones_JS_POC_run13_040115_010.prm</t>
  </si>
  <si>
    <t>std7_E6</t>
  </si>
  <si>
    <t>Jones_JS_POC_run13_040115_011.prm</t>
  </si>
  <si>
    <t>blank_A2</t>
  </si>
  <si>
    <t>Jones_JS_POC_run13_040115_012.prm</t>
  </si>
  <si>
    <t>P1089_C1</t>
  </si>
  <si>
    <t>Jones_JS_POC_run13_040115_013.prm</t>
  </si>
  <si>
    <t>P1090_C2</t>
  </si>
  <si>
    <t>Jones_JS_POC_run13_040115_014.prm</t>
  </si>
  <si>
    <t>P1091_C3</t>
  </si>
  <si>
    <t>Jones_JS_POC_run13_040115_015.prm</t>
  </si>
  <si>
    <t>P1092_C4</t>
  </si>
  <si>
    <t>Jones_JS_POC_run13_040115_016.prm</t>
  </si>
  <si>
    <t>P1093_C5</t>
  </si>
  <si>
    <t>Jones_JS_POC_run13_040115_017.prm</t>
  </si>
  <si>
    <t>P1094_C6</t>
  </si>
  <si>
    <t>Jones_JS_POC_run13_040115_018.prm</t>
  </si>
  <si>
    <t>P1095_C7</t>
  </si>
  <si>
    <t>Jones_JS_POC_run13_040115_019.prm</t>
  </si>
  <si>
    <t>P1096_C8</t>
  </si>
  <si>
    <t>Jones_JS_POC_run13_040115_020.prm</t>
  </si>
  <si>
    <t>P1097_C9</t>
  </si>
  <si>
    <t>Jones_JS_POC_run13_040115_021.prm</t>
  </si>
  <si>
    <t>P1098_C10</t>
  </si>
  <si>
    <t>Jones_JS_POC_run13_040115_022.prm</t>
  </si>
  <si>
    <t>P1099_C11</t>
  </si>
  <si>
    <t>Jones_JS_POC_run13_040115_023.prm</t>
  </si>
  <si>
    <t>P1100_C12</t>
  </si>
  <si>
    <t>Jones_JS_POC_run13_040115_024.prm</t>
  </si>
  <si>
    <t>control_B4</t>
  </si>
  <si>
    <t>Jones_JS_POC_run13_040115_025.prm</t>
  </si>
  <si>
    <t>P1101_D1</t>
  </si>
  <si>
    <t>Jones_JS_POC_run13_040115_026.prm</t>
  </si>
  <si>
    <t>P1102_D2</t>
  </si>
  <si>
    <t>Jones_JS_POC_run13_040115_027.prm</t>
  </si>
  <si>
    <t>P1103_D3</t>
  </si>
  <si>
    <t>Jones_JS_POC_run13_040115_028.prm</t>
  </si>
  <si>
    <t>P1104_D4</t>
  </si>
  <si>
    <t>Jones_JS_POC_run13_040115_029.prm</t>
  </si>
  <si>
    <t>P1105_D5</t>
  </si>
  <si>
    <t>Jones_JS_POC_run13_040115_030.prm</t>
  </si>
  <si>
    <t>P1106_D6</t>
  </si>
  <si>
    <t>Jones_JS_POC_run13_040115_031.prm</t>
  </si>
  <si>
    <t>P1107_D7</t>
  </si>
  <si>
    <t>Jones_JS_POC_run13_040115_032.prm</t>
  </si>
  <si>
    <t>P1108_D8</t>
  </si>
  <si>
    <t>Jones_JS_POC_run13_040115_033.prm</t>
  </si>
  <si>
    <t>P1109_D9</t>
  </si>
  <si>
    <t>Jones_JS_POC_run13_040115_034.prm</t>
  </si>
  <si>
    <t>P1110_D10</t>
  </si>
  <si>
    <t>Jones_JS_POC_run13_040115_035.prm</t>
  </si>
  <si>
    <t>P1111_D11</t>
  </si>
  <si>
    <t>Jones_JS_POC_run13_040115_036.prm</t>
  </si>
  <si>
    <t>P1112_D12</t>
  </si>
  <si>
    <t>Jones_JS_POC_run13_040115_037.prm</t>
  </si>
  <si>
    <t>control_B3</t>
  </si>
  <si>
    <t>Jones_JS_POC_run13_040115_038.prm</t>
  </si>
  <si>
    <t>P1113_E1</t>
  </si>
  <si>
    <t>Jones_JS_POC_run13_040115_039.prm</t>
  </si>
  <si>
    <t>P1114_E2</t>
  </si>
  <si>
    <t>Jones_JS_POC_run13_040115_040.prm</t>
  </si>
  <si>
    <t>P1115_E3</t>
  </si>
  <si>
    <t>Jones_JS_POC_run13_040115_041.prm</t>
  </si>
  <si>
    <t>P1122_E10</t>
  </si>
  <si>
    <t>Jones_JS_POC_run13_040115_042.prm</t>
  </si>
  <si>
    <t>P1123_E11</t>
  </si>
  <si>
    <t>Jones_JS_POC_run13_040115_043.prm</t>
  </si>
  <si>
    <t>P1124_E12</t>
  </si>
  <si>
    <t>Jones_JS_POC_run13_040115_044.prm</t>
  </si>
  <si>
    <t>P1125_F1</t>
  </si>
  <si>
    <t>Jones_JS_POC_run13_040115_045.prm</t>
  </si>
  <si>
    <t>P1126_F2</t>
  </si>
  <si>
    <t>Jones_JS_POC_run13_040115_046.prm</t>
  </si>
  <si>
    <t>P1127_F3</t>
  </si>
  <si>
    <t>Jones_JS_POC_run13_040115_047.prm</t>
  </si>
  <si>
    <t>P1128_F4</t>
  </si>
  <si>
    <t>Jones_JS_POC_run13_040115_048.prm</t>
  </si>
  <si>
    <t>P1129_F5</t>
  </si>
  <si>
    <t>Jones_JS_POC_run13_040115_049.prm</t>
  </si>
  <si>
    <t>P1130_F6</t>
  </si>
  <si>
    <t>Jones_JS_POC_run13_040115_050.prm</t>
  </si>
  <si>
    <t>control_E4</t>
  </si>
  <si>
    <t>Jones_JS_POC_run13_040115_051.prm</t>
  </si>
  <si>
    <t>P1131_F7</t>
  </si>
  <si>
    <t>Jones_JS_POC_run13_040115_052.prm</t>
  </si>
  <si>
    <t>P1132_F8</t>
  </si>
  <si>
    <t>Jones_JS_POC_run13_040115_053.prm</t>
  </si>
  <si>
    <t>P1133_F9</t>
  </si>
  <si>
    <t>Jones_JS_POC_run13_040115_054.prm</t>
  </si>
  <si>
    <t>P1134_F10</t>
  </si>
  <si>
    <t>Jones_JS_POC_run13_040115_055.prm</t>
  </si>
  <si>
    <t>P1135_F11</t>
  </si>
  <si>
    <t>Jones_JS_POC_run13_040115_056.prm</t>
  </si>
  <si>
    <t>P1136_F12</t>
  </si>
  <si>
    <t>Jones_JS_POC_run13_040115_057.prm</t>
  </si>
  <si>
    <t>Nitrogen area_%</t>
  </si>
  <si>
    <t>Carbon area_%</t>
  </si>
  <si>
    <t>Comments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</si>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</sst>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N18" sqref="N18"/>
    </sheetView>
  </sheetViews>
  <sheetFormatPr defaultRowHeight="15" x14ac:dyDescent="0.25"/>
  <cols>
    <col min="1" max="1" width="12.5703125" bestFit="1" customWidth="1"/>
    <col min="2" max="2" width="6.7109375" customWidth="1"/>
    <col min="3" max="3" width="10" bestFit="1" customWidth="1"/>
    <col min="4" max="4" width="9.7109375" customWidth="1"/>
    <col min="5" max="5" width="11.140625" bestFit="1" customWidth="1"/>
    <col min="6" max="6" width="11.28515625" customWidth="1"/>
    <col min="7" max="7" width="12.5703125" bestFit="1" customWidth="1"/>
    <col min="8" max="8" width="11.42578125" bestFit="1" customWidth="1"/>
    <col min="9" max="9" width="17.28515625" bestFit="1" customWidth="1"/>
    <col min="10" max="10" width="11" bestFit="1" customWidth="1"/>
    <col min="11" max="11" width="9.85546875" bestFit="1" customWidth="1"/>
    <col min="12" max="12" width="1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132</v>
      </c>
      <c r="N1" t="s">
        <v>133</v>
      </c>
      <c r="O1" t="s">
        <v>134</v>
      </c>
      <c r="P1" t="s">
        <v>135</v>
      </c>
    </row>
    <row r="2" spans="1:16" x14ac:dyDescent="0.25">
      <c r="A2" t="s">
        <v>12</v>
      </c>
      <c r="B2" t="s">
        <v>13</v>
      </c>
      <c r="C2" t="s">
        <v>14</v>
      </c>
      <c r="D2" t="s">
        <v>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16</v>
      </c>
      <c r="M2">
        <v>0</v>
      </c>
      <c r="N2">
        <v>0</v>
      </c>
      <c r="P2">
        <v>0</v>
      </c>
    </row>
    <row r="3" spans="1:16" x14ac:dyDescent="0.25">
      <c r="A3" t="s">
        <v>17</v>
      </c>
      <c r="B3" t="s">
        <v>13</v>
      </c>
      <c r="C3" t="s">
        <v>18</v>
      </c>
      <c r="D3" t="s">
        <v>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16</v>
      </c>
      <c r="M3">
        <v>0</v>
      </c>
      <c r="N3">
        <v>0</v>
      </c>
      <c r="P3">
        <v>0</v>
      </c>
    </row>
    <row r="4" spans="1:16" x14ac:dyDescent="0.25">
      <c r="A4" t="s">
        <v>19</v>
      </c>
      <c r="B4" t="s">
        <v>13</v>
      </c>
      <c r="C4" t="s">
        <v>20</v>
      </c>
      <c r="D4" t="s">
        <v>21</v>
      </c>
      <c r="E4">
        <v>0.85899999999999999</v>
      </c>
      <c r="F4">
        <v>243.49590000000001</v>
      </c>
      <c r="G4">
        <f>(F4-3.1663)/274.22*0.1036</f>
        <v>9.079624593392166E-2</v>
      </c>
      <c r="H4">
        <f>G4/E4*100</f>
        <v>10.569993705928017</v>
      </c>
      <c r="I4">
        <v>4147.6352999999999</v>
      </c>
      <c r="J4">
        <f>(I4-169.16)/4551.9*0.7109</f>
        <v>0.62134451344932884</v>
      </c>
      <c r="K4">
        <f>J4/E4*100</f>
        <v>72.333470715870646</v>
      </c>
      <c r="L4">
        <f>(G4/14.007/2)/(J4/12.011)</f>
        <v>6.2652653236290795E-2</v>
      </c>
      <c r="M4">
        <f t="shared" ref="M3:M58" si="0">F4/(F4+I4)</f>
        <v>5.545174783208482E-2</v>
      </c>
      <c r="N4">
        <f t="shared" ref="N3:N58" si="1">1-M4</f>
        <v>0.94454825216791516</v>
      </c>
      <c r="P4">
        <v>0</v>
      </c>
    </row>
    <row r="5" spans="1:16" x14ac:dyDescent="0.25">
      <c r="A5" t="s">
        <v>22</v>
      </c>
      <c r="B5" t="s">
        <v>13</v>
      </c>
      <c r="C5" t="s">
        <v>23</v>
      </c>
      <c r="D5" t="s">
        <v>24</v>
      </c>
      <c r="E5">
        <v>0.76400000000000001</v>
      </c>
      <c r="F5">
        <v>215.51169999999999</v>
      </c>
      <c r="G5">
        <f t="shared" ref="G5:G13" si="2">(F5-3.1663)/274.22*0.1036</f>
        <v>8.0223847421778127E-2</v>
      </c>
      <c r="H5">
        <f t="shared" ref="H5:H13" si="3">G5/E5*100</f>
        <v>10.500503589237976</v>
      </c>
      <c r="I5">
        <v>3696.3933999999999</v>
      </c>
      <c r="J5">
        <f t="shared" ref="J5:J13" si="4">(I5-169.16)/4551.9*0.7109</f>
        <v>0.55087111405347222</v>
      </c>
      <c r="K5">
        <f t="shared" ref="K5:K13" si="5">J5/E5*100</f>
        <v>72.103548959878566</v>
      </c>
      <c r="L5">
        <f t="shared" ref="L5:L58" si="6">(G5/14.007/2)/(J5/12.011)</f>
        <v>6.243922860599424E-2</v>
      </c>
      <c r="M5">
        <f t="shared" si="0"/>
        <v>5.5091239304348151E-2</v>
      </c>
      <c r="N5">
        <f t="shared" si="1"/>
        <v>0.94490876069565188</v>
      </c>
      <c r="P5">
        <v>0</v>
      </c>
    </row>
    <row r="6" spans="1:16" x14ac:dyDescent="0.25">
      <c r="A6" t="s">
        <v>25</v>
      </c>
      <c r="B6" t="s">
        <v>13</v>
      </c>
      <c r="C6" t="s">
        <v>26</v>
      </c>
      <c r="D6" t="s">
        <v>27</v>
      </c>
      <c r="E6">
        <v>0.189</v>
      </c>
      <c r="F6">
        <v>64.481499999999997</v>
      </c>
      <c r="G6">
        <f t="shared" si="2"/>
        <v>2.3164811902851721E-2</v>
      </c>
      <c r="H6">
        <f t="shared" si="3"/>
        <v>12.25651423431308</v>
      </c>
      <c r="I6">
        <v>957.96590000000003</v>
      </c>
      <c r="J6">
        <f t="shared" si="4"/>
        <v>0.12319297750609637</v>
      </c>
      <c r="K6">
        <f t="shared" si="5"/>
        <v>65.181469579945173</v>
      </c>
      <c r="L6">
        <f t="shared" si="6"/>
        <v>8.0620756451828035E-2</v>
      </c>
      <c r="M6">
        <f t="shared" si="0"/>
        <v>6.3065835954006041E-2</v>
      </c>
      <c r="N6">
        <f t="shared" si="1"/>
        <v>0.93693416404599394</v>
      </c>
      <c r="P6">
        <v>0</v>
      </c>
    </row>
    <row r="7" spans="1:16" x14ac:dyDescent="0.25">
      <c r="A7" t="s">
        <v>28</v>
      </c>
      <c r="B7" t="s">
        <v>13</v>
      </c>
      <c r="C7" t="s">
        <v>29</v>
      </c>
      <c r="D7" t="s">
        <v>27</v>
      </c>
      <c r="E7">
        <v>0.879</v>
      </c>
      <c r="F7">
        <v>239.63740000000001</v>
      </c>
      <c r="G7">
        <f t="shared" si="2"/>
        <v>8.9338509080300471E-2</v>
      </c>
      <c r="H7">
        <f t="shared" si="3"/>
        <v>10.163652910159325</v>
      </c>
      <c r="I7">
        <v>4200.4796999999999</v>
      </c>
      <c r="J7">
        <f t="shared" si="4"/>
        <v>0.62959756908763376</v>
      </c>
      <c r="K7">
        <f t="shared" si="5"/>
        <v>71.626572137387228</v>
      </c>
      <c r="L7">
        <f t="shared" si="6"/>
        <v>6.083866850219849E-2</v>
      </c>
      <c r="M7">
        <f t="shared" si="0"/>
        <v>5.397096396399096E-2</v>
      </c>
      <c r="N7">
        <f t="shared" si="1"/>
        <v>0.94602903603600907</v>
      </c>
      <c r="P7">
        <v>0</v>
      </c>
    </row>
    <row r="8" spans="1:16" x14ac:dyDescent="0.25">
      <c r="A8" t="s">
        <v>30</v>
      </c>
      <c r="B8" t="s">
        <v>13</v>
      </c>
      <c r="C8" t="s">
        <v>31</v>
      </c>
      <c r="D8" t="s">
        <v>27</v>
      </c>
      <c r="E8">
        <v>1.4059999999999999</v>
      </c>
      <c r="F8">
        <v>374.79579999999999</v>
      </c>
      <c r="G8">
        <f t="shared" si="2"/>
        <v>0.1404011968492451</v>
      </c>
      <c r="H8">
        <f t="shared" si="3"/>
        <v>9.9858603733460249</v>
      </c>
      <c r="I8">
        <v>6584.2781000000004</v>
      </c>
      <c r="J8">
        <f t="shared" si="4"/>
        <v>1.0018909592236211</v>
      </c>
      <c r="K8">
        <f t="shared" si="5"/>
        <v>71.258247455449592</v>
      </c>
      <c r="L8">
        <f t="shared" si="6"/>
        <v>6.0083385387772061E-2</v>
      </c>
      <c r="M8">
        <f t="shared" si="0"/>
        <v>5.3857137513656804E-2</v>
      </c>
      <c r="N8">
        <f t="shared" si="1"/>
        <v>0.94614286248634316</v>
      </c>
      <c r="P8">
        <v>0</v>
      </c>
    </row>
    <row r="9" spans="1:16" x14ac:dyDescent="0.25">
      <c r="A9" t="s">
        <v>32</v>
      </c>
      <c r="B9" t="s">
        <v>13</v>
      </c>
      <c r="C9" t="s">
        <v>33</v>
      </c>
      <c r="D9" t="s">
        <v>27</v>
      </c>
      <c r="E9">
        <v>0.69499999999999995</v>
      </c>
      <c r="F9">
        <v>192.3801</v>
      </c>
      <c r="G9">
        <f t="shared" si="2"/>
        <v>7.1484755597695265E-2</v>
      </c>
      <c r="H9">
        <f t="shared" si="3"/>
        <v>10.285576344992126</v>
      </c>
      <c r="I9">
        <v>3367.7411000000002</v>
      </c>
      <c r="J9">
        <f t="shared" si="4"/>
        <v>0.49954333442957893</v>
      </c>
      <c r="K9">
        <f t="shared" si="5"/>
        <v>71.876738766845889</v>
      </c>
      <c r="L9">
        <f t="shared" si="6"/>
        <v>6.1354201869457031E-2</v>
      </c>
      <c r="M9">
        <f t="shared" si="0"/>
        <v>5.4037514228448179E-2</v>
      </c>
      <c r="N9">
        <f t="shared" si="1"/>
        <v>0.94596248577155184</v>
      </c>
      <c r="P9">
        <v>0</v>
      </c>
    </row>
    <row r="10" spans="1:16" x14ac:dyDescent="0.25">
      <c r="A10" t="s">
        <v>34</v>
      </c>
      <c r="B10" t="s">
        <v>13</v>
      </c>
      <c r="C10" t="s">
        <v>35</v>
      </c>
      <c r="D10" t="s">
        <v>27</v>
      </c>
      <c r="E10">
        <v>0.26500000000000001</v>
      </c>
      <c r="F10">
        <v>80.254599999999996</v>
      </c>
      <c r="G10">
        <f t="shared" si="2"/>
        <v>2.9123870906571359E-2</v>
      </c>
      <c r="H10">
        <f t="shared" si="3"/>
        <v>10.990139964743909</v>
      </c>
      <c r="I10">
        <v>1320.9391000000001</v>
      </c>
      <c r="J10">
        <f t="shared" si="4"/>
        <v>0.17988087659878294</v>
      </c>
      <c r="K10">
        <f t="shared" si="5"/>
        <v>67.879576075012423</v>
      </c>
      <c r="L10">
        <f t="shared" si="6"/>
        <v>6.9417368250866432E-2</v>
      </c>
      <c r="M10">
        <f t="shared" si="0"/>
        <v>5.7275878417095361E-2</v>
      </c>
      <c r="N10">
        <f t="shared" si="1"/>
        <v>0.94272412158290464</v>
      </c>
      <c r="P10">
        <v>0</v>
      </c>
    </row>
    <row r="11" spans="1:16" x14ac:dyDescent="0.25">
      <c r="A11" t="s">
        <v>36</v>
      </c>
      <c r="B11" t="s">
        <v>13</v>
      </c>
      <c r="C11" t="s">
        <v>37</v>
      </c>
      <c r="D11" t="s">
        <v>27</v>
      </c>
      <c r="E11">
        <v>1.1879999999999999</v>
      </c>
      <c r="F11">
        <v>316.0822</v>
      </c>
      <c r="G11">
        <f t="shared" si="2"/>
        <v>0.11821926642841514</v>
      </c>
      <c r="H11">
        <f t="shared" si="3"/>
        <v>9.9511167027285481</v>
      </c>
      <c r="I11">
        <v>5592.3040000000001</v>
      </c>
      <c r="J11">
        <f t="shared" si="4"/>
        <v>0.8469678748654409</v>
      </c>
      <c r="K11">
        <f t="shared" si="5"/>
        <v>71.293592160390645</v>
      </c>
      <c r="L11">
        <f t="shared" si="6"/>
        <v>5.9844654603008397E-2</v>
      </c>
      <c r="M11">
        <f t="shared" si="0"/>
        <v>5.3497213841573188E-2</v>
      </c>
      <c r="N11">
        <f t="shared" si="1"/>
        <v>0.94650278615842676</v>
      </c>
      <c r="P11">
        <v>0</v>
      </c>
    </row>
    <row r="12" spans="1:16" x14ac:dyDescent="0.25">
      <c r="A12" t="s">
        <v>38</v>
      </c>
      <c r="B12" t="s">
        <v>13</v>
      </c>
      <c r="C12" t="s">
        <v>39</v>
      </c>
      <c r="D12" t="s">
        <v>27</v>
      </c>
      <c r="E12">
        <v>0.38800000000000001</v>
      </c>
      <c r="F12">
        <v>110.44540000000001</v>
      </c>
      <c r="G12">
        <f t="shared" si="2"/>
        <v>4.0529920355918604E-2</v>
      </c>
      <c r="H12">
        <f t="shared" si="3"/>
        <v>10.445855761834691</v>
      </c>
      <c r="I12">
        <v>1896.7893999999999</v>
      </c>
      <c r="J12">
        <f t="shared" si="4"/>
        <v>0.26981518496891405</v>
      </c>
      <c r="K12">
        <f t="shared" si="5"/>
        <v>69.539996126008774</v>
      </c>
      <c r="L12">
        <f t="shared" si="6"/>
        <v>6.4404083623639433E-2</v>
      </c>
      <c r="M12">
        <f t="shared" si="0"/>
        <v>5.5023657421642953E-2</v>
      </c>
      <c r="N12">
        <f t="shared" si="1"/>
        <v>0.94497634257835705</v>
      </c>
      <c r="P12">
        <v>0</v>
      </c>
    </row>
    <row r="13" spans="1:16" x14ac:dyDescent="0.25">
      <c r="A13" t="s">
        <v>40</v>
      </c>
      <c r="B13" t="s">
        <v>13</v>
      </c>
      <c r="C13" t="s">
        <v>41</v>
      </c>
      <c r="D13" t="s">
        <v>21</v>
      </c>
      <c r="E13">
        <v>2.9350000000000001</v>
      </c>
      <c r="F13">
        <v>818.29380000000003</v>
      </c>
      <c r="G13">
        <f t="shared" si="2"/>
        <v>0.30795423018014728</v>
      </c>
      <c r="H13">
        <f t="shared" si="3"/>
        <v>10.492478029987982</v>
      </c>
      <c r="I13" s="1">
        <v>13480</v>
      </c>
      <c r="J13">
        <f t="shared" si="4"/>
        <v>2.0788409578417806</v>
      </c>
      <c r="K13">
        <f t="shared" si="5"/>
        <v>70.829334168374132</v>
      </c>
      <c r="L13">
        <f t="shared" si="6"/>
        <v>6.3513925011677075E-2</v>
      </c>
      <c r="M13">
        <f t="shared" si="0"/>
        <v>5.7230171057192858E-2</v>
      </c>
      <c r="N13">
        <f t="shared" si="1"/>
        <v>0.94276982894280714</v>
      </c>
      <c r="P13">
        <v>0</v>
      </c>
    </row>
    <row r="14" spans="1:16" x14ac:dyDescent="0.25">
      <c r="A14" t="s">
        <v>42</v>
      </c>
      <c r="B14" t="s">
        <v>13</v>
      </c>
      <c r="C14" t="s">
        <v>43</v>
      </c>
      <c r="D14" t="s">
        <v>21</v>
      </c>
      <c r="E14">
        <v>0</v>
      </c>
      <c r="F14">
        <v>45.336199999999998</v>
      </c>
      <c r="G14">
        <f>0.0004*F14-0.0012</f>
        <v>1.6934480000000002E-2</v>
      </c>
      <c r="H14">
        <f>G14/(G14+J14)*100</f>
        <v>11.148363434509731</v>
      </c>
      <c r="I14">
        <v>806.83280000000002</v>
      </c>
      <c r="J14">
        <f>I14*0.0002-0.0264</f>
        <v>0.13496656000000001</v>
      </c>
      <c r="K14">
        <f>J14/(J14+G14)*100</f>
        <v>88.851636565490267</v>
      </c>
      <c r="L14">
        <f t="shared" si="6"/>
        <v>5.3795968340220594E-2</v>
      </c>
      <c r="M14">
        <f t="shared" si="0"/>
        <v>5.3200949576903168E-2</v>
      </c>
      <c r="N14">
        <f t="shared" si="1"/>
        <v>0.94679905042309687</v>
      </c>
      <c r="P14">
        <v>0</v>
      </c>
    </row>
    <row r="15" spans="1:16" x14ac:dyDescent="0.25">
      <c r="A15" t="s">
        <v>44</v>
      </c>
      <c r="B15" t="s">
        <v>13</v>
      </c>
      <c r="C15" t="s">
        <v>45</v>
      </c>
      <c r="D15" t="s">
        <v>21</v>
      </c>
      <c r="E15">
        <v>0</v>
      </c>
      <c r="F15">
        <v>66.038499999999999</v>
      </c>
      <c r="G15">
        <f t="shared" ref="G15:G58" si="7">0.0004*F15-0.0012</f>
        <v>2.5215400000000002E-2</v>
      </c>
      <c r="H15">
        <f t="shared" ref="H15:H58" si="8">G15/(G15+J15)*100</f>
        <v>13.071776835571841</v>
      </c>
      <c r="I15">
        <v>970.42079999999999</v>
      </c>
      <c r="J15">
        <f t="shared" ref="J15:J58" si="9">I15*0.0002-0.0264</f>
        <v>0.16768416</v>
      </c>
      <c r="K15">
        <f t="shared" ref="K15:K58" si="10">J15/(J15+G15)*100</f>
        <v>86.928223164428161</v>
      </c>
      <c r="L15">
        <f t="shared" si="6"/>
        <v>6.447299792508801E-2</v>
      </c>
      <c r="M15">
        <f t="shared" si="0"/>
        <v>6.3715478263352943E-2</v>
      </c>
      <c r="N15">
        <f t="shared" si="1"/>
        <v>0.93628452173664711</v>
      </c>
      <c r="P15">
        <v>0</v>
      </c>
    </row>
    <row r="16" spans="1:16" x14ac:dyDescent="0.25">
      <c r="A16" t="s">
        <v>46</v>
      </c>
      <c r="B16" t="s">
        <v>13</v>
      </c>
      <c r="C16" t="s">
        <v>47</v>
      </c>
      <c r="D16" t="s">
        <v>21</v>
      </c>
      <c r="E16">
        <v>0</v>
      </c>
      <c r="F16">
        <v>38.229799999999997</v>
      </c>
      <c r="G16">
        <f t="shared" si="7"/>
        <v>1.4091920000000001E-2</v>
      </c>
      <c r="H16">
        <f t="shared" si="8"/>
        <v>11.196198038127671</v>
      </c>
      <c r="I16">
        <v>690.85760000000005</v>
      </c>
      <c r="J16">
        <f t="shared" si="9"/>
        <v>0.11177152000000001</v>
      </c>
      <c r="K16">
        <f t="shared" si="10"/>
        <v>88.803801961872324</v>
      </c>
      <c r="L16">
        <f t="shared" si="6"/>
        <v>5.4055894045474596E-2</v>
      </c>
      <c r="M16">
        <f t="shared" si="0"/>
        <v>5.2435140149178272E-2</v>
      </c>
      <c r="N16">
        <f t="shared" si="1"/>
        <v>0.94756485985082173</v>
      </c>
      <c r="P16">
        <v>0</v>
      </c>
    </row>
    <row r="17" spans="1:16" x14ac:dyDescent="0.25">
      <c r="A17" t="s">
        <v>48</v>
      </c>
      <c r="B17" t="s">
        <v>13</v>
      </c>
      <c r="C17" t="s">
        <v>49</v>
      </c>
      <c r="D17" t="s">
        <v>21</v>
      </c>
      <c r="E17">
        <v>0</v>
      </c>
      <c r="F17">
        <v>23.950800000000001</v>
      </c>
      <c r="G17">
        <f t="shared" si="7"/>
        <v>8.3803200000000019E-3</v>
      </c>
      <c r="H17">
        <f t="shared" si="8"/>
        <v>11.704645253849817</v>
      </c>
      <c r="I17">
        <v>448.08960000000002</v>
      </c>
      <c r="J17">
        <f t="shared" si="9"/>
        <v>6.3217920000000011E-2</v>
      </c>
      <c r="K17">
        <f t="shared" si="10"/>
        <v>88.295354746150196</v>
      </c>
      <c r="L17">
        <f t="shared" si="6"/>
        <v>5.6836122607815592E-2</v>
      </c>
      <c r="M17">
        <f t="shared" si="0"/>
        <v>5.0738877435066998E-2</v>
      </c>
      <c r="N17">
        <f t="shared" si="1"/>
        <v>0.949261122564933</v>
      </c>
      <c r="P17">
        <v>0</v>
      </c>
    </row>
    <row r="18" spans="1:16" x14ac:dyDescent="0.25">
      <c r="A18" t="s">
        <v>50</v>
      </c>
      <c r="B18" t="s">
        <v>13</v>
      </c>
      <c r="C18" t="s">
        <v>51</v>
      </c>
      <c r="D18" t="s">
        <v>21</v>
      </c>
      <c r="E18">
        <v>0</v>
      </c>
      <c r="F18">
        <v>29.911200000000001</v>
      </c>
      <c r="G18">
        <f t="shared" si="7"/>
        <v>1.0764480000000002E-2</v>
      </c>
      <c r="H18">
        <f t="shared" si="8"/>
        <v>10.931617878389854</v>
      </c>
      <c r="I18">
        <v>570.53290000000004</v>
      </c>
      <c r="J18">
        <f t="shared" si="9"/>
        <v>8.7706580000000006E-2</v>
      </c>
      <c r="K18">
        <f t="shared" si="10"/>
        <v>89.068382121610142</v>
      </c>
      <c r="L18">
        <f t="shared" si="6"/>
        <v>5.2621705684636561E-2</v>
      </c>
      <c r="M18">
        <f t="shared" si="0"/>
        <v>4.9815128502386813E-2</v>
      </c>
      <c r="N18">
        <f t="shared" si="1"/>
        <v>0.95018487149761321</v>
      </c>
      <c r="P18">
        <v>0</v>
      </c>
    </row>
    <row r="19" spans="1:16" x14ac:dyDescent="0.25">
      <c r="A19" t="s">
        <v>52</v>
      </c>
      <c r="B19" t="s">
        <v>13</v>
      </c>
      <c r="C19" t="s">
        <v>53</v>
      </c>
      <c r="D19" t="s">
        <v>21</v>
      </c>
      <c r="E19">
        <v>0</v>
      </c>
      <c r="F19">
        <v>42.485500000000002</v>
      </c>
      <c r="G19">
        <f t="shared" si="7"/>
        <v>1.5794200000000001E-2</v>
      </c>
      <c r="H19">
        <f t="shared" si="8"/>
        <v>9.5217563408945765</v>
      </c>
      <c r="I19">
        <v>882.40329999999994</v>
      </c>
      <c r="J19">
        <f t="shared" si="9"/>
        <v>0.15008065999999998</v>
      </c>
      <c r="K19">
        <f t="shared" si="10"/>
        <v>90.478243659105416</v>
      </c>
      <c r="L19">
        <f t="shared" si="6"/>
        <v>4.5120815969947888E-2</v>
      </c>
      <c r="M19">
        <f t="shared" si="0"/>
        <v>4.5935792497433209E-2</v>
      </c>
      <c r="N19">
        <f t="shared" si="1"/>
        <v>0.95406420750256682</v>
      </c>
      <c r="P19">
        <v>0</v>
      </c>
    </row>
    <row r="20" spans="1:16" x14ac:dyDescent="0.25">
      <c r="A20" t="s">
        <v>54</v>
      </c>
      <c r="B20" t="s">
        <v>13</v>
      </c>
      <c r="C20" t="s">
        <v>55</v>
      </c>
      <c r="D20" t="s">
        <v>21</v>
      </c>
      <c r="E20">
        <v>0</v>
      </c>
      <c r="F20">
        <v>38.818199999999997</v>
      </c>
      <c r="G20">
        <f t="shared" si="7"/>
        <v>1.432728E-2</v>
      </c>
      <c r="H20">
        <f t="shared" si="8"/>
        <v>11.666768997602524</v>
      </c>
      <c r="I20">
        <v>674.3845</v>
      </c>
      <c r="J20">
        <f t="shared" si="9"/>
        <v>0.10847689999999999</v>
      </c>
      <c r="K20">
        <f t="shared" si="10"/>
        <v>88.333231002397469</v>
      </c>
      <c r="L20">
        <f t="shared" si="6"/>
        <v>5.6627908996457886E-2</v>
      </c>
      <c r="M20">
        <f t="shared" si="0"/>
        <v>5.4428004829482547E-2</v>
      </c>
      <c r="N20">
        <f t="shared" si="1"/>
        <v>0.94557199517051749</v>
      </c>
      <c r="P20">
        <v>0</v>
      </c>
    </row>
    <row r="21" spans="1:16" x14ac:dyDescent="0.25">
      <c r="A21" t="s">
        <v>56</v>
      </c>
      <c r="B21" t="s">
        <v>13</v>
      </c>
      <c r="C21" t="s">
        <v>57</v>
      </c>
      <c r="D21" t="s">
        <v>21</v>
      </c>
      <c r="E21">
        <v>0</v>
      </c>
      <c r="F21">
        <v>71.021799999999999</v>
      </c>
      <c r="G21">
        <f t="shared" si="7"/>
        <v>2.7208720000000002E-2</v>
      </c>
      <c r="H21">
        <f t="shared" si="8"/>
        <v>13.487216778668873</v>
      </c>
      <c r="I21">
        <v>1004.6419</v>
      </c>
      <c r="J21">
        <f t="shared" si="9"/>
        <v>0.17452837999999998</v>
      </c>
      <c r="K21">
        <f t="shared" si="10"/>
        <v>86.512783221331134</v>
      </c>
      <c r="L21">
        <f t="shared" si="6"/>
        <v>6.6841486020004712E-2</v>
      </c>
      <c r="M21">
        <f t="shared" si="0"/>
        <v>6.6026026535988894E-2</v>
      </c>
      <c r="N21">
        <f t="shared" si="1"/>
        <v>0.93397397346401112</v>
      </c>
      <c r="P21">
        <v>0</v>
      </c>
    </row>
    <row r="22" spans="1:16" x14ac:dyDescent="0.25">
      <c r="A22" t="s">
        <v>58</v>
      </c>
      <c r="B22" t="s">
        <v>13</v>
      </c>
      <c r="C22" t="s">
        <v>59</v>
      </c>
      <c r="D22" t="s">
        <v>21</v>
      </c>
      <c r="E22">
        <v>0</v>
      </c>
      <c r="F22">
        <v>39.596200000000003</v>
      </c>
      <c r="G22">
        <f t="shared" si="7"/>
        <v>1.4638480000000002E-2</v>
      </c>
      <c r="H22">
        <f t="shared" si="8"/>
        <v>13.021482695997225</v>
      </c>
      <c r="I22">
        <v>620.8972</v>
      </c>
      <c r="J22">
        <f t="shared" si="9"/>
        <v>9.7779439999999995E-2</v>
      </c>
      <c r="K22">
        <f t="shared" si="10"/>
        <v>86.978517304002764</v>
      </c>
      <c r="L22">
        <f t="shared" si="6"/>
        <v>6.4187798515168787E-2</v>
      </c>
      <c r="M22">
        <f t="shared" si="0"/>
        <v>5.9949425686918301E-2</v>
      </c>
      <c r="N22">
        <f t="shared" si="1"/>
        <v>0.9400505743130817</v>
      </c>
      <c r="P22">
        <v>0</v>
      </c>
    </row>
    <row r="23" spans="1:16" x14ac:dyDescent="0.25">
      <c r="A23" t="s">
        <v>60</v>
      </c>
      <c r="B23" t="s">
        <v>13</v>
      </c>
      <c r="C23" t="s">
        <v>61</v>
      </c>
      <c r="D23" t="s">
        <v>21</v>
      </c>
      <c r="E23">
        <v>0</v>
      </c>
      <c r="F23">
        <v>37.238100000000003</v>
      </c>
      <c r="G23">
        <f t="shared" si="7"/>
        <v>1.3695240000000003E-2</v>
      </c>
      <c r="H23">
        <f t="shared" si="8"/>
        <v>12.97173376615258</v>
      </c>
      <c r="I23">
        <v>591.41160000000002</v>
      </c>
      <c r="J23">
        <f t="shared" si="9"/>
        <v>9.1882320000000017E-2</v>
      </c>
      <c r="K23">
        <f t="shared" si="10"/>
        <v>87.028266233847432</v>
      </c>
      <c r="L23">
        <f t="shared" si="6"/>
        <v>6.3906015083443735E-2</v>
      </c>
      <c r="M23">
        <f t="shared" si="0"/>
        <v>5.9235055707494967E-2</v>
      </c>
      <c r="N23">
        <f t="shared" si="1"/>
        <v>0.94076494429250501</v>
      </c>
      <c r="P23">
        <v>0</v>
      </c>
    </row>
    <row r="24" spans="1:16" x14ac:dyDescent="0.25">
      <c r="A24" t="s">
        <v>62</v>
      </c>
      <c r="B24" t="s">
        <v>13</v>
      </c>
      <c r="C24" t="s">
        <v>63</v>
      </c>
      <c r="D24" t="s">
        <v>21</v>
      </c>
      <c r="E24">
        <v>0</v>
      </c>
      <c r="F24">
        <v>50.2059</v>
      </c>
      <c r="G24">
        <f t="shared" si="7"/>
        <v>1.8882360000000001E-2</v>
      </c>
      <c r="H24">
        <f t="shared" si="8"/>
        <v>15.584658689111055</v>
      </c>
      <c r="I24">
        <v>643.38779999999997</v>
      </c>
      <c r="J24">
        <f t="shared" si="9"/>
        <v>0.10227755999999999</v>
      </c>
      <c r="K24">
        <f t="shared" si="10"/>
        <v>84.415341310888948</v>
      </c>
      <c r="L24">
        <f t="shared" si="6"/>
        <v>7.9155292372222616E-2</v>
      </c>
      <c r="M24">
        <f t="shared" si="0"/>
        <v>7.2385173048717139E-2</v>
      </c>
      <c r="N24">
        <f t="shared" si="1"/>
        <v>0.92761482695128283</v>
      </c>
      <c r="P24">
        <v>0</v>
      </c>
    </row>
    <row r="25" spans="1:16" x14ac:dyDescent="0.25">
      <c r="A25" t="s">
        <v>64</v>
      </c>
      <c r="B25" t="s">
        <v>13</v>
      </c>
      <c r="C25" t="s">
        <v>65</v>
      </c>
      <c r="D25" t="s">
        <v>21</v>
      </c>
      <c r="E25">
        <v>0</v>
      </c>
      <c r="F25">
        <v>43.781300000000002</v>
      </c>
      <c r="G25">
        <f t="shared" si="7"/>
        <v>1.631252E-2</v>
      </c>
      <c r="H25">
        <f t="shared" si="8"/>
        <v>12.233084729859325</v>
      </c>
      <c r="I25">
        <v>717.17520000000002</v>
      </c>
      <c r="J25">
        <f t="shared" si="9"/>
        <v>0.11703504000000001</v>
      </c>
      <c r="K25">
        <f t="shared" si="10"/>
        <v>87.766915270140672</v>
      </c>
      <c r="L25">
        <f t="shared" si="6"/>
        <v>5.9759807782804819E-2</v>
      </c>
      <c r="M25">
        <f t="shared" si="0"/>
        <v>5.7534563408026609E-2</v>
      </c>
      <c r="N25">
        <f t="shared" si="1"/>
        <v>0.94246543659197335</v>
      </c>
      <c r="P25">
        <v>0</v>
      </c>
    </row>
    <row r="26" spans="1:16" x14ac:dyDescent="0.25">
      <c r="A26" t="s">
        <v>66</v>
      </c>
      <c r="B26" t="s">
        <v>13</v>
      </c>
      <c r="C26" t="s">
        <v>67</v>
      </c>
      <c r="D26" t="s">
        <v>21</v>
      </c>
      <c r="E26">
        <v>1.2090000000000001</v>
      </c>
      <c r="F26">
        <v>323.38170000000002</v>
      </c>
      <c r="G26">
        <f t="shared" si="7"/>
        <v>0.12815268000000002</v>
      </c>
      <c r="H26">
        <f t="shared" si="8"/>
        <v>10.335676392521604</v>
      </c>
      <c r="I26">
        <v>5690.7669999999998</v>
      </c>
      <c r="J26">
        <f t="shared" si="9"/>
        <v>1.1117534</v>
      </c>
      <c r="K26">
        <f t="shared" si="10"/>
        <v>89.664323607478408</v>
      </c>
      <c r="L26">
        <f t="shared" si="6"/>
        <v>4.9422336026599678E-2</v>
      </c>
      <c r="M26">
        <f t="shared" si="0"/>
        <v>5.3770153704380479E-2</v>
      </c>
      <c r="N26">
        <f t="shared" si="1"/>
        <v>0.94622984629561957</v>
      </c>
      <c r="P26">
        <v>0</v>
      </c>
    </row>
    <row r="27" spans="1:16" x14ac:dyDescent="0.25">
      <c r="A27" t="s">
        <v>68</v>
      </c>
      <c r="B27" t="s">
        <v>13</v>
      </c>
      <c r="C27" t="s">
        <v>69</v>
      </c>
      <c r="D27" t="s">
        <v>21</v>
      </c>
      <c r="E27">
        <v>0</v>
      </c>
      <c r="F27">
        <v>34.635100000000001</v>
      </c>
      <c r="G27">
        <f t="shared" si="7"/>
        <v>1.2654040000000002E-2</v>
      </c>
      <c r="H27">
        <f t="shared" si="8"/>
        <v>13.036370679281987</v>
      </c>
      <c r="I27">
        <v>554.06579999999997</v>
      </c>
      <c r="J27">
        <f t="shared" si="9"/>
        <v>8.4413159999999987E-2</v>
      </c>
      <c r="K27">
        <f t="shared" si="10"/>
        <v>86.963629320718013</v>
      </c>
      <c r="L27">
        <f t="shared" si="6"/>
        <v>6.4272188373704187E-2</v>
      </c>
      <c r="M27">
        <f t="shared" si="0"/>
        <v>5.883310183490463E-2</v>
      </c>
      <c r="N27">
        <f t="shared" si="1"/>
        <v>0.94116689816509536</v>
      </c>
      <c r="P27">
        <v>0</v>
      </c>
    </row>
    <row r="28" spans="1:16" x14ac:dyDescent="0.25">
      <c r="A28" t="s">
        <v>70</v>
      </c>
      <c r="B28" t="s">
        <v>13</v>
      </c>
      <c r="C28" t="s">
        <v>71</v>
      </c>
      <c r="D28" t="s">
        <v>21</v>
      </c>
      <c r="E28">
        <v>0</v>
      </c>
      <c r="F28">
        <v>49.286799999999999</v>
      </c>
      <c r="G28">
        <f t="shared" si="7"/>
        <v>1.8514720000000002E-2</v>
      </c>
      <c r="H28">
        <f t="shared" si="8"/>
        <v>11.548916874236351</v>
      </c>
      <c r="I28">
        <v>841.00459999999998</v>
      </c>
      <c r="J28">
        <f t="shared" si="9"/>
        <v>0.14180092</v>
      </c>
      <c r="K28">
        <f t="shared" si="10"/>
        <v>88.451083125763645</v>
      </c>
      <c r="L28">
        <f t="shared" si="6"/>
        <v>5.5981192137019541E-2</v>
      </c>
      <c r="M28">
        <f t="shared" si="0"/>
        <v>5.5360301132865039E-2</v>
      </c>
      <c r="N28">
        <f t="shared" si="1"/>
        <v>0.94463969886713495</v>
      </c>
      <c r="P28">
        <v>0</v>
      </c>
    </row>
    <row r="29" spans="1:16" x14ac:dyDescent="0.25">
      <c r="A29" t="s">
        <v>72</v>
      </c>
      <c r="B29" t="s">
        <v>13</v>
      </c>
      <c r="C29" t="s">
        <v>73</v>
      </c>
      <c r="D29" t="s">
        <v>21</v>
      </c>
      <c r="E29">
        <v>0</v>
      </c>
      <c r="F29">
        <v>61.068100000000001</v>
      </c>
      <c r="G29">
        <f t="shared" si="7"/>
        <v>2.3227240000000003E-2</v>
      </c>
      <c r="H29">
        <f t="shared" si="8"/>
        <v>11.621737783842013</v>
      </c>
      <c r="I29">
        <v>1015.1653</v>
      </c>
      <c r="J29">
        <f t="shared" si="9"/>
        <v>0.17663306000000001</v>
      </c>
      <c r="K29">
        <f t="shared" si="10"/>
        <v>88.378262216157992</v>
      </c>
      <c r="L29">
        <f t="shared" si="6"/>
        <v>5.6380595326694205E-2</v>
      </c>
      <c r="M29">
        <f t="shared" si="0"/>
        <v>5.6742431520894997E-2</v>
      </c>
      <c r="N29">
        <f t="shared" si="1"/>
        <v>0.94325756847910502</v>
      </c>
      <c r="P29">
        <v>0</v>
      </c>
    </row>
    <row r="30" spans="1:16" x14ac:dyDescent="0.25">
      <c r="A30" t="s">
        <v>74</v>
      </c>
      <c r="B30" t="s">
        <v>13</v>
      </c>
      <c r="C30" t="s">
        <v>75</v>
      </c>
      <c r="D30" t="s">
        <v>21</v>
      </c>
      <c r="E30">
        <v>0</v>
      </c>
      <c r="F30">
        <v>46.204999999999998</v>
      </c>
      <c r="G30">
        <f t="shared" si="7"/>
        <v>1.7282000000000002E-2</v>
      </c>
      <c r="H30">
        <f t="shared" si="8"/>
        <v>14.340606753212615</v>
      </c>
      <c r="I30">
        <v>648.14469999999994</v>
      </c>
      <c r="J30">
        <f t="shared" si="9"/>
        <v>0.10322893999999999</v>
      </c>
      <c r="K30">
        <f t="shared" si="10"/>
        <v>85.659393246787388</v>
      </c>
      <c r="L30">
        <f t="shared" si="6"/>
        <v>7.1778863153447267E-2</v>
      </c>
      <c r="M30">
        <f t="shared" si="0"/>
        <v>6.6544278769041024E-2</v>
      </c>
      <c r="N30">
        <f t="shared" si="1"/>
        <v>0.93345572123095899</v>
      </c>
      <c r="P30">
        <v>0</v>
      </c>
    </row>
    <row r="31" spans="1:16" x14ac:dyDescent="0.25">
      <c r="A31" t="s">
        <v>76</v>
      </c>
      <c r="B31" t="s">
        <v>13</v>
      </c>
      <c r="C31" t="s">
        <v>77</v>
      </c>
      <c r="D31" t="s">
        <v>21</v>
      </c>
      <c r="E31">
        <v>0</v>
      </c>
      <c r="F31">
        <v>46.986800000000002</v>
      </c>
      <c r="G31">
        <f t="shared" si="7"/>
        <v>1.7594720000000001E-2</v>
      </c>
      <c r="H31">
        <f t="shared" si="8"/>
        <v>13.496226442592759</v>
      </c>
      <c r="I31">
        <v>695.86490000000003</v>
      </c>
      <c r="J31">
        <f t="shared" si="9"/>
        <v>0.11277297999999999</v>
      </c>
      <c r="K31">
        <f t="shared" si="10"/>
        <v>86.503773557407243</v>
      </c>
      <c r="L31">
        <f t="shared" si="6"/>
        <v>6.6893103559274067E-2</v>
      </c>
      <c r="M31">
        <f t="shared" si="0"/>
        <v>6.3251924980450333E-2</v>
      </c>
      <c r="N31">
        <f t="shared" si="1"/>
        <v>0.93674807501954971</v>
      </c>
      <c r="P31">
        <v>0</v>
      </c>
    </row>
    <row r="32" spans="1:16" x14ac:dyDescent="0.25">
      <c r="A32" t="s">
        <v>78</v>
      </c>
      <c r="B32" t="s">
        <v>13</v>
      </c>
      <c r="C32" t="s">
        <v>79</v>
      </c>
      <c r="D32" t="s">
        <v>21</v>
      </c>
      <c r="E32">
        <v>0</v>
      </c>
      <c r="F32">
        <v>44.438800000000001</v>
      </c>
      <c r="G32">
        <f t="shared" si="7"/>
        <v>1.657552E-2</v>
      </c>
      <c r="H32">
        <f t="shared" si="8"/>
        <v>12.660533584840403</v>
      </c>
      <c r="I32">
        <v>703.73620000000005</v>
      </c>
      <c r="J32">
        <f t="shared" si="9"/>
        <v>0.11434724000000002</v>
      </c>
      <c r="K32">
        <f t="shared" si="10"/>
        <v>87.339466415159592</v>
      </c>
      <c r="L32">
        <f t="shared" si="6"/>
        <v>6.2150627516523047E-2</v>
      </c>
      <c r="M32">
        <f t="shared" si="0"/>
        <v>5.9396264242991277E-2</v>
      </c>
      <c r="N32">
        <f t="shared" si="1"/>
        <v>0.94060373575700873</v>
      </c>
      <c r="P32">
        <v>0</v>
      </c>
    </row>
    <row r="33" spans="1:16" x14ac:dyDescent="0.25">
      <c r="A33" t="s">
        <v>80</v>
      </c>
      <c r="B33" t="s">
        <v>13</v>
      </c>
      <c r="C33" t="s">
        <v>81</v>
      </c>
      <c r="D33" t="s">
        <v>21</v>
      </c>
      <c r="E33">
        <v>0</v>
      </c>
      <c r="F33">
        <v>48.781399999999998</v>
      </c>
      <c r="G33">
        <f t="shared" si="7"/>
        <v>1.8312560000000002E-2</v>
      </c>
      <c r="H33">
        <f t="shared" si="8"/>
        <v>13.102269559647844</v>
      </c>
      <c r="I33">
        <v>739.26880000000006</v>
      </c>
      <c r="J33">
        <f t="shared" si="9"/>
        <v>0.12145376000000002</v>
      </c>
      <c r="K33">
        <f t="shared" si="10"/>
        <v>86.897730440352149</v>
      </c>
      <c r="L33">
        <f t="shared" si="6"/>
        <v>6.4646071605910876E-2</v>
      </c>
      <c r="M33">
        <f t="shared" si="0"/>
        <v>6.1901386485277203E-2</v>
      </c>
      <c r="N33">
        <f t="shared" si="1"/>
        <v>0.93809861351472279</v>
      </c>
      <c r="P33">
        <v>0</v>
      </c>
    </row>
    <row r="34" spans="1:16" x14ac:dyDescent="0.25">
      <c r="A34" t="s">
        <v>82</v>
      </c>
      <c r="B34" t="s">
        <v>13</v>
      </c>
      <c r="C34" t="s">
        <v>83</v>
      </c>
      <c r="D34" t="s">
        <v>21</v>
      </c>
      <c r="E34">
        <v>0</v>
      </c>
      <c r="F34">
        <v>26.012899999999998</v>
      </c>
      <c r="G34">
        <f t="shared" si="7"/>
        <v>9.2051600000000004E-3</v>
      </c>
      <c r="H34">
        <f t="shared" si="8"/>
        <v>9.3388417846099756</v>
      </c>
      <c r="I34">
        <v>578.81690000000003</v>
      </c>
      <c r="J34">
        <f t="shared" si="9"/>
        <v>8.936338000000002E-2</v>
      </c>
      <c r="K34">
        <f t="shared" si="10"/>
        <v>90.661158215390032</v>
      </c>
      <c r="L34">
        <f t="shared" si="6"/>
        <v>4.4164752144798605E-2</v>
      </c>
      <c r="M34">
        <f t="shared" si="0"/>
        <v>4.3008628212432655E-2</v>
      </c>
      <c r="N34">
        <f t="shared" si="1"/>
        <v>0.95699137178756732</v>
      </c>
      <c r="P34">
        <v>0</v>
      </c>
    </row>
    <row r="35" spans="1:16" x14ac:dyDescent="0.25">
      <c r="A35" t="s">
        <v>84</v>
      </c>
      <c r="B35" t="s">
        <v>13</v>
      </c>
      <c r="C35" t="s">
        <v>85</v>
      </c>
      <c r="D35" t="s">
        <v>21</v>
      </c>
      <c r="E35">
        <v>0</v>
      </c>
      <c r="F35">
        <v>47.297499999999999</v>
      </c>
      <c r="G35">
        <f t="shared" si="7"/>
        <v>1.7719000000000002E-2</v>
      </c>
      <c r="H35">
        <f t="shared" si="8"/>
        <v>15.725145856296715</v>
      </c>
      <c r="I35">
        <v>606.80200000000002</v>
      </c>
      <c r="J35">
        <f t="shared" si="9"/>
        <v>9.49604E-2</v>
      </c>
      <c r="K35">
        <f t="shared" si="10"/>
        <v>84.27485414370328</v>
      </c>
      <c r="L35">
        <f t="shared" si="6"/>
        <v>8.0001976284188578E-2</v>
      </c>
      <c r="M35">
        <f t="shared" si="0"/>
        <v>7.2309335200531413E-2</v>
      </c>
      <c r="N35">
        <f t="shared" si="1"/>
        <v>0.9276906647994686</v>
      </c>
      <c r="P35">
        <v>0</v>
      </c>
    </row>
    <row r="36" spans="1:16" x14ac:dyDescent="0.25">
      <c r="A36" t="s">
        <v>86</v>
      </c>
      <c r="B36" t="s">
        <v>13</v>
      </c>
      <c r="C36" t="s">
        <v>87</v>
      </c>
      <c r="D36" t="s">
        <v>21</v>
      </c>
      <c r="E36">
        <v>0</v>
      </c>
      <c r="F36">
        <v>61.772300000000001</v>
      </c>
      <c r="G36">
        <f t="shared" si="7"/>
        <v>2.3508920000000003E-2</v>
      </c>
      <c r="H36">
        <f t="shared" si="8"/>
        <v>11.679557827695209</v>
      </c>
      <c r="I36">
        <v>1020.8685</v>
      </c>
      <c r="J36">
        <f t="shared" si="9"/>
        <v>0.17777370000000001</v>
      </c>
      <c r="K36">
        <f t="shared" si="10"/>
        <v>88.32044217230478</v>
      </c>
      <c r="L36">
        <f t="shared" si="6"/>
        <v>5.6698191869991268E-2</v>
      </c>
      <c r="M36">
        <f t="shared" si="0"/>
        <v>5.7057058998700207E-2</v>
      </c>
      <c r="N36">
        <f t="shared" si="1"/>
        <v>0.94294294100129983</v>
      </c>
      <c r="P36">
        <v>0</v>
      </c>
    </row>
    <row r="37" spans="1:16" x14ac:dyDescent="0.25">
      <c r="A37" t="s">
        <v>88</v>
      </c>
      <c r="B37" t="s">
        <v>13</v>
      </c>
      <c r="C37" t="s">
        <v>89</v>
      </c>
      <c r="D37" t="s">
        <v>21</v>
      </c>
      <c r="E37">
        <v>0</v>
      </c>
      <c r="F37">
        <v>31.832699999999999</v>
      </c>
      <c r="G37">
        <f t="shared" si="7"/>
        <v>1.1533080000000001E-2</v>
      </c>
      <c r="H37">
        <f t="shared" si="8"/>
        <v>14.760286823415822</v>
      </c>
      <c r="I37">
        <v>465.01400000000001</v>
      </c>
      <c r="J37">
        <f t="shared" si="9"/>
        <v>6.6602800000000018E-2</v>
      </c>
      <c r="K37">
        <f t="shared" si="10"/>
        <v>85.239713176584175</v>
      </c>
      <c r="L37">
        <f t="shared" si="6"/>
        <v>7.4243230326282467E-2</v>
      </c>
      <c r="M37">
        <f t="shared" si="0"/>
        <v>6.406946045933283E-2</v>
      </c>
      <c r="N37">
        <f t="shared" si="1"/>
        <v>0.93593053954066718</v>
      </c>
      <c r="P37">
        <v>0</v>
      </c>
    </row>
    <row r="38" spans="1:16" x14ac:dyDescent="0.25">
      <c r="A38" t="s">
        <v>90</v>
      </c>
      <c r="B38" t="s">
        <v>13</v>
      </c>
      <c r="C38" t="s">
        <v>91</v>
      </c>
      <c r="D38" t="s">
        <v>21</v>
      </c>
      <c r="E38">
        <v>0</v>
      </c>
      <c r="F38">
        <v>45.8964</v>
      </c>
      <c r="G38">
        <f t="shared" si="7"/>
        <v>1.715856E-2</v>
      </c>
      <c r="H38">
        <f t="shared" si="8"/>
        <v>14.79956039201771</v>
      </c>
      <c r="I38">
        <v>625.90549999999996</v>
      </c>
      <c r="J38">
        <f t="shared" si="9"/>
        <v>9.8781099999999983E-2</v>
      </c>
      <c r="K38">
        <f t="shared" si="10"/>
        <v>85.200439607982275</v>
      </c>
      <c r="L38">
        <f t="shared" si="6"/>
        <v>7.4475087529409359E-2</v>
      </c>
      <c r="M38">
        <f t="shared" si="0"/>
        <v>6.8318353967144196E-2</v>
      </c>
      <c r="N38">
        <f t="shared" si="1"/>
        <v>0.93168164603285586</v>
      </c>
      <c r="P38">
        <v>0</v>
      </c>
    </row>
    <row r="39" spans="1:16" x14ac:dyDescent="0.25">
      <c r="A39" t="s">
        <v>92</v>
      </c>
      <c r="B39" t="s">
        <v>13</v>
      </c>
      <c r="C39" t="s">
        <v>93</v>
      </c>
      <c r="D39" t="s">
        <v>21</v>
      </c>
      <c r="E39">
        <v>1.248</v>
      </c>
      <c r="F39">
        <v>284.90969999999999</v>
      </c>
      <c r="G39">
        <f t="shared" si="7"/>
        <v>0.11276388</v>
      </c>
      <c r="H39">
        <f t="shared" si="8"/>
        <v>10.446364387297619</v>
      </c>
      <c r="I39">
        <v>4965.4593000000004</v>
      </c>
      <c r="J39">
        <f t="shared" si="9"/>
        <v>0.96669186000000018</v>
      </c>
      <c r="K39">
        <f t="shared" si="10"/>
        <v>89.553635612702379</v>
      </c>
      <c r="L39">
        <f t="shared" si="6"/>
        <v>5.001335532796148E-2</v>
      </c>
      <c r="M39">
        <f t="shared" si="0"/>
        <v>5.426470025249653E-2</v>
      </c>
      <c r="N39">
        <f t="shared" si="1"/>
        <v>0.94573529974750348</v>
      </c>
      <c r="P39">
        <v>0</v>
      </c>
    </row>
    <row r="40" spans="1:16" x14ac:dyDescent="0.25">
      <c r="A40" t="s">
        <v>94</v>
      </c>
      <c r="B40" t="s">
        <v>13</v>
      </c>
      <c r="C40" t="s">
        <v>95</v>
      </c>
      <c r="D40" t="s">
        <v>21</v>
      </c>
      <c r="E40">
        <v>0</v>
      </c>
      <c r="F40">
        <v>29.099699999999999</v>
      </c>
      <c r="G40">
        <f t="shared" si="7"/>
        <v>1.043988E-2</v>
      </c>
      <c r="H40">
        <f t="shared" si="8"/>
        <v>19.934254393033168</v>
      </c>
      <c r="I40">
        <v>341.65839999999997</v>
      </c>
      <c r="J40">
        <f t="shared" si="9"/>
        <v>4.1931679999999992E-2</v>
      </c>
      <c r="K40">
        <f t="shared" si="10"/>
        <v>80.065745606966829</v>
      </c>
      <c r="L40">
        <f t="shared" si="6"/>
        <v>0.10674739524707073</v>
      </c>
      <c r="M40">
        <f t="shared" si="0"/>
        <v>7.8487024288882698E-2</v>
      </c>
      <c r="N40">
        <f t="shared" si="1"/>
        <v>0.92151297571111734</v>
      </c>
      <c r="P40">
        <v>0</v>
      </c>
    </row>
    <row r="41" spans="1:16" x14ac:dyDescent="0.25">
      <c r="A41" t="s">
        <v>96</v>
      </c>
      <c r="B41" t="s">
        <v>13</v>
      </c>
      <c r="C41" t="s">
        <v>97</v>
      </c>
      <c r="D41" t="s">
        <v>21</v>
      </c>
      <c r="E41">
        <v>0</v>
      </c>
      <c r="F41">
        <v>32.668100000000003</v>
      </c>
      <c r="G41">
        <f t="shared" si="7"/>
        <v>1.1867240000000001E-2</v>
      </c>
      <c r="H41">
        <f t="shared" si="8"/>
        <v>18.10391040827939</v>
      </c>
      <c r="I41">
        <v>400.41730000000001</v>
      </c>
      <c r="J41">
        <f t="shared" si="9"/>
        <v>5.3683460000000009E-2</v>
      </c>
      <c r="K41">
        <f t="shared" si="10"/>
        <v>81.896089591720596</v>
      </c>
      <c r="L41">
        <f t="shared" si="6"/>
        <v>9.4779250274749843E-2</v>
      </c>
      <c r="M41">
        <f t="shared" si="0"/>
        <v>7.5431081260185648E-2</v>
      </c>
      <c r="N41">
        <f t="shared" si="1"/>
        <v>0.92456891873981439</v>
      </c>
      <c r="P41">
        <v>0</v>
      </c>
    </row>
    <row r="42" spans="1:16" x14ac:dyDescent="0.25">
      <c r="A42" t="s">
        <v>98</v>
      </c>
      <c r="B42" t="s">
        <v>13</v>
      </c>
      <c r="C42" t="s">
        <v>99</v>
      </c>
      <c r="D42" t="s">
        <v>21</v>
      </c>
      <c r="E42">
        <v>0</v>
      </c>
      <c r="F42">
        <v>34.981499999999997</v>
      </c>
      <c r="G42">
        <f t="shared" si="7"/>
        <v>1.2792599999999999E-2</v>
      </c>
      <c r="H42">
        <f t="shared" si="8"/>
        <v>17.129745307417107</v>
      </c>
      <c r="I42">
        <v>441.44009999999997</v>
      </c>
      <c r="J42">
        <f t="shared" si="9"/>
        <v>6.1888019999999995E-2</v>
      </c>
      <c r="K42">
        <f t="shared" si="10"/>
        <v>82.870254692582904</v>
      </c>
      <c r="L42">
        <f t="shared" si="6"/>
        <v>8.8625005427130879E-2</v>
      </c>
      <c r="M42">
        <f t="shared" si="0"/>
        <v>7.3425512193401807E-2</v>
      </c>
      <c r="N42">
        <f t="shared" si="1"/>
        <v>0.92657448780659823</v>
      </c>
      <c r="P42">
        <v>0</v>
      </c>
    </row>
    <row r="43" spans="1:16" x14ac:dyDescent="0.25">
      <c r="A43" t="s">
        <v>100</v>
      </c>
      <c r="B43" t="s">
        <v>13</v>
      </c>
      <c r="C43" t="s">
        <v>101</v>
      </c>
      <c r="D43" t="s">
        <v>21</v>
      </c>
      <c r="E43">
        <v>0</v>
      </c>
      <c r="F43">
        <v>57.986699999999999</v>
      </c>
      <c r="G43">
        <f t="shared" si="7"/>
        <v>2.1994680000000003E-2</v>
      </c>
      <c r="H43">
        <f t="shared" si="8"/>
        <v>12.881658734330944</v>
      </c>
      <c r="I43">
        <v>875.74739999999997</v>
      </c>
      <c r="J43">
        <f t="shared" si="9"/>
        <v>0.14874947999999999</v>
      </c>
      <c r="K43">
        <f t="shared" si="10"/>
        <v>87.118341265669059</v>
      </c>
      <c r="L43">
        <f t="shared" si="6"/>
        <v>6.3396639014608333E-2</v>
      </c>
      <c r="M43">
        <f t="shared" si="0"/>
        <v>6.2101941012971465E-2</v>
      </c>
      <c r="N43">
        <f t="shared" si="1"/>
        <v>0.93789805898702849</v>
      </c>
      <c r="P43">
        <v>0</v>
      </c>
    </row>
    <row r="44" spans="1:16" x14ac:dyDescent="0.25">
      <c r="A44" t="s">
        <v>102</v>
      </c>
      <c r="B44" t="s">
        <v>13</v>
      </c>
      <c r="C44" t="s">
        <v>103</v>
      </c>
      <c r="D44" t="s">
        <v>21</v>
      </c>
      <c r="E44">
        <v>0</v>
      </c>
      <c r="F44">
        <v>82.554199999999994</v>
      </c>
      <c r="G44">
        <f t="shared" si="7"/>
        <v>3.1821679999999998E-2</v>
      </c>
      <c r="H44">
        <f t="shared" si="8"/>
        <v>13.120437775630093</v>
      </c>
      <c r="I44">
        <v>1185.5676000000001</v>
      </c>
      <c r="J44">
        <f t="shared" si="9"/>
        <v>0.21071352000000002</v>
      </c>
      <c r="K44">
        <f t="shared" si="10"/>
        <v>86.879562224369906</v>
      </c>
      <c r="L44">
        <f t="shared" si="6"/>
        <v>6.4749250357539798E-2</v>
      </c>
      <c r="M44">
        <f t="shared" si="0"/>
        <v>6.5099582705699086E-2</v>
      </c>
      <c r="N44">
        <f t="shared" si="1"/>
        <v>0.93490041729430096</v>
      </c>
      <c r="P44">
        <v>0</v>
      </c>
    </row>
    <row r="45" spans="1:16" x14ac:dyDescent="0.25">
      <c r="A45" t="s">
        <v>104</v>
      </c>
      <c r="B45" t="s">
        <v>13</v>
      </c>
      <c r="C45" t="s">
        <v>105</v>
      </c>
      <c r="D45" t="s">
        <v>21</v>
      </c>
      <c r="E45">
        <v>0</v>
      </c>
      <c r="F45">
        <v>48.898699999999998</v>
      </c>
      <c r="G45">
        <f t="shared" si="7"/>
        <v>1.8359480000000001E-2</v>
      </c>
      <c r="H45">
        <f t="shared" si="8"/>
        <v>13.132139819764143</v>
      </c>
      <c r="I45">
        <v>739.23109999999997</v>
      </c>
      <c r="J45">
        <f t="shared" si="9"/>
        <v>0.12144621999999999</v>
      </c>
      <c r="K45">
        <f t="shared" si="10"/>
        <v>86.867860180235851</v>
      </c>
      <c r="L45">
        <f t="shared" si="6"/>
        <v>6.4815730053845444E-2</v>
      </c>
      <c r="M45">
        <f t="shared" si="0"/>
        <v>6.2043967884477913E-2</v>
      </c>
      <c r="N45">
        <f t="shared" si="1"/>
        <v>0.93795603211552203</v>
      </c>
      <c r="P45">
        <v>0</v>
      </c>
    </row>
    <row r="46" spans="1:16" x14ac:dyDescent="0.25">
      <c r="A46" t="s">
        <v>106</v>
      </c>
      <c r="B46" t="s">
        <v>13</v>
      </c>
      <c r="C46" t="s">
        <v>107</v>
      </c>
      <c r="D46" t="s">
        <v>21</v>
      </c>
      <c r="E46">
        <v>0</v>
      </c>
      <c r="F46">
        <v>26.147400000000001</v>
      </c>
      <c r="G46">
        <f t="shared" si="7"/>
        <v>9.2589600000000018E-3</v>
      </c>
      <c r="H46">
        <f t="shared" si="8"/>
        <v>22.727531581562221</v>
      </c>
      <c r="I46">
        <v>289.39999999999998</v>
      </c>
      <c r="J46">
        <f t="shared" si="9"/>
        <v>3.1480000000000001E-2</v>
      </c>
      <c r="K46">
        <f t="shared" si="10"/>
        <v>77.272468418437782</v>
      </c>
      <c r="L46">
        <f t="shared" si="6"/>
        <v>0.12610477362516781</v>
      </c>
      <c r="M46">
        <f t="shared" si="0"/>
        <v>8.2863620489346465E-2</v>
      </c>
      <c r="N46">
        <f t="shared" si="1"/>
        <v>0.91713637951065352</v>
      </c>
      <c r="P46">
        <v>0</v>
      </c>
    </row>
    <row r="47" spans="1:16" x14ac:dyDescent="0.25">
      <c r="A47" t="s">
        <v>108</v>
      </c>
      <c r="B47" t="s">
        <v>13</v>
      </c>
      <c r="C47" t="s">
        <v>109</v>
      </c>
      <c r="D47" t="s">
        <v>21</v>
      </c>
      <c r="E47">
        <v>0</v>
      </c>
      <c r="F47">
        <v>28.2714</v>
      </c>
      <c r="G47">
        <f t="shared" si="7"/>
        <v>1.0108560000000001E-2</v>
      </c>
      <c r="H47">
        <f t="shared" si="8"/>
        <v>12.541724855656566</v>
      </c>
      <c r="I47">
        <v>484.45440000000002</v>
      </c>
      <c r="J47">
        <f t="shared" si="9"/>
        <v>7.0490880000000006E-2</v>
      </c>
      <c r="K47">
        <f t="shared" si="10"/>
        <v>87.458275144343432</v>
      </c>
      <c r="L47">
        <f t="shared" si="6"/>
        <v>6.1483757869117951E-2</v>
      </c>
      <c r="M47">
        <f t="shared" si="0"/>
        <v>5.5139413698315938E-2</v>
      </c>
      <c r="N47">
        <f t="shared" si="1"/>
        <v>0.94486058630168401</v>
      </c>
      <c r="P47">
        <v>0</v>
      </c>
    </row>
    <row r="48" spans="1:16" x14ac:dyDescent="0.25">
      <c r="A48" t="s">
        <v>110</v>
      </c>
      <c r="B48" t="s">
        <v>13</v>
      </c>
      <c r="C48" t="s">
        <v>111</v>
      </c>
      <c r="D48" t="s">
        <v>21</v>
      </c>
      <c r="E48">
        <v>0</v>
      </c>
      <c r="F48">
        <v>33.457799999999999</v>
      </c>
      <c r="G48">
        <f t="shared" si="7"/>
        <v>1.218312E-2</v>
      </c>
      <c r="H48">
        <f t="shared" si="8"/>
        <v>14.471432654157901</v>
      </c>
      <c r="I48">
        <v>492.0213</v>
      </c>
      <c r="J48">
        <f t="shared" si="9"/>
        <v>7.2004260000000014E-2</v>
      </c>
      <c r="K48">
        <f t="shared" si="10"/>
        <v>85.528567345842092</v>
      </c>
      <c r="L48">
        <f t="shared" si="6"/>
        <v>7.2544480184436932E-2</v>
      </c>
      <c r="M48">
        <f t="shared" si="0"/>
        <v>6.3671038486592516E-2</v>
      </c>
      <c r="N48">
        <f t="shared" si="1"/>
        <v>0.9363289615134075</v>
      </c>
      <c r="P48">
        <v>0</v>
      </c>
    </row>
    <row r="49" spans="1:16" x14ac:dyDescent="0.25">
      <c r="A49" t="s">
        <v>112</v>
      </c>
      <c r="B49" t="s">
        <v>13</v>
      </c>
      <c r="C49" t="s">
        <v>113</v>
      </c>
      <c r="D49" t="s">
        <v>21</v>
      </c>
      <c r="E49">
        <v>0</v>
      </c>
      <c r="F49">
        <v>40.650100000000002</v>
      </c>
      <c r="G49">
        <f t="shared" si="7"/>
        <v>1.506004E-2</v>
      </c>
      <c r="H49">
        <f t="shared" si="8"/>
        <v>14.969525268511417</v>
      </c>
      <c r="I49">
        <v>559.72310000000004</v>
      </c>
      <c r="J49">
        <f t="shared" si="9"/>
        <v>8.5544620000000016E-2</v>
      </c>
      <c r="K49">
        <f t="shared" si="10"/>
        <v>85.030474731488582</v>
      </c>
      <c r="L49">
        <f t="shared" si="6"/>
        <v>7.5480968949602656E-2</v>
      </c>
      <c r="M49">
        <f t="shared" si="0"/>
        <v>6.7708052258162094E-2</v>
      </c>
      <c r="N49">
        <f t="shared" si="1"/>
        <v>0.93229194774183788</v>
      </c>
      <c r="P49">
        <v>0</v>
      </c>
    </row>
    <row r="50" spans="1:16" x14ac:dyDescent="0.25">
      <c r="A50" t="s">
        <v>114</v>
      </c>
      <c r="B50" t="s">
        <v>13</v>
      </c>
      <c r="C50" t="s">
        <v>115</v>
      </c>
      <c r="D50" t="s">
        <v>21</v>
      </c>
      <c r="E50">
        <v>0</v>
      </c>
      <c r="F50">
        <v>34.383200000000002</v>
      </c>
      <c r="G50">
        <f t="shared" si="7"/>
        <v>1.2553280000000002E-2</v>
      </c>
      <c r="H50">
        <f t="shared" si="8"/>
        <v>15.129927903940057</v>
      </c>
      <c r="I50">
        <v>484.0829</v>
      </c>
      <c r="J50">
        <f t="shared" si="9"/>
        <v>7.0416580000000006E-2</v>
      </c>
      <c r="K50">
        <f t="shared" si="10"/>
        <v>84.870072096059943</v>
      </c>
      <c r="L50">
        <f t="shared" si="6"/>
        <v>7.643395461312609E-2</v>
      </c>
      <c r="M50">
        <f t="shared" si="0"/>
        <v>6.6317161334174021E-2</v>
      </c>
      <c r="N50">
        <f t="shared" si="1"/>
        <v>0.93368283866582602</v>
      </c>
      <c r="P50">
        <v>0</v>
      </c>
    </row>
    <row r="51" spans="1:16" x14ac:dyDescent="0.25">
      <c r="A51" t="s">
        <v>116</v>
      </c>
      <c r="B51" t="s">
        <v>13</v>
      </c>
      <c r="C51" t="s">
        <v>117</v>
      </c>
      <c r="D51" t="s">
        <v>21</v>
      </c>
      <c r="E51">
        <v>0</v>
      </c>
      <c r="F51">
        <v>33.6325</v>
      </c>
      <c r="G51">
        <f t="shared" si="7"/>
        <v>1.2253000000000002E-2</v>
      </c>
      <c r="H51">
        <f t="shared" si="8"/>
        <v>19.417841911224027</v>
      </c>
      <c r="I51">
        <v>386.24380000000002</v>
      </c>
      <c r="J51">
        <f t="shared" si="9"/>
        <v>5.0848760000000014E-2</v>
      </c>
      <c r="K51">
        <f t="shared" si="10"/>
        <v>80.582158088775969</v>
      </c>
      <c r="L51">
        <f t="shared" si="6"/>
        <v>0.10331564932023667</v>
      </c>
      <c r="M51">
        <f t="shared" si="0"/>
        <v>8.0100972595976483E-2</v>
      </c>
      <c r="N51">
        <f t="shared" si="1"/>
        <v>0.91989902740402352</v>
      </c>
      <c r="P51">
        <v>0</v>
      </c>
    </row>
    <row r="52" spans="1:16" x14ac:dyDescent="0.25">
      <c r="A52" t="s">
        <v>118</v>
      </c>
      <c r="B52" t="s">
        <v>13</v>
      </c>
      <c r="C52" t="s">
        <v>119</v>
      </c>
      <c r="D52" t="s">
        <v>21</v>
      </c>
      <c r="E52">
        <v>0.41799999999999998</v>
      </c>
      <c r="F52">
        <v>93.953800000000001</v>
      </c>
      <c r="G52">
        <f t="shared" si="7"/>
        <v>3.6381520000000001E-2</v>
      </c>
      <c r="H52">
        <f t="shared" si="8"/>
        <v>11.882757682740881</v>
      </c>
      <c r="I52">
        <v>1480.9458</v>
      </c>
      <c r="J52">
        <f t="shared" si="9"/>
        <v>0.26978916000000003</v>
      </c>
      <c r="K52">
        <f t="shared" si="10"/>
        <v>88.117242317259112</v>
      </c>
      <c r="L52">
        <f t="shared" si="6"/>
        <v>5.7817643426716477E-2</v>
      </c>
      <c r="M52">
        <f t="shared" si="0"/>
        <v>5.9657009246811672E-2</v>
      </c>
      <c r="N52">
        <f t="shared" si="1"/>
        <v>0.94034299075318828</v>
      </c>
      <c r="P52">
        <v>0</v>
      </c>
    </row>
    <row r="53" spans="1:16" x14ac:dyDescent="0.25">
      <c r="A53" t="s">
        <v>120</v>
      </c>
      <c r="B53" t="s">
        <v>13</v>
      </c>
      <c r="C53" t="s">
        <v>121</v>
      </c>
      <c r="D53" t="s">
        <v>21</v>
      </c>
      <c r="E53">
        <v>0</v>
      </c>
      <c r="F53">
        <v>27.069099999999999</v>
      </c>
      <c r="G53">
        <f t="shared" si="7"/>
        <v>9.6276399999999998E-3</v>
      </c>
      <c r="H53">
        <f t="shared" si="8"/>
        <v>16.338853474647863</v>
      </c>
      <c r="I53">
        <v>378.48590000000002</v>
      </c>
      <c r="J53">
        <f t="shared" si="9"/>
        <v>4.9297180000000003E-2</v>
      </c>
      <c r="K53">
        <f t="shared" si="10"/>
        <v>83.661146525352137</v>
      </c>
      <c r="L53">
        <f t="shared" si="6"/>
        <v>8.3733994334338729E-2</v>
      </c>
      <c r="M53">
        <f t="shared" si="0"/>
        <v>6.6745817460023921E-2</v>
      </c>
      <c r="N53">
        <f t="shared" si="1"/>
        <v>0.93325418253997605</v>
      </c>
      <c r="P53">
        <v>0</v>
      </c>
    </row>
    <row r="54" spans="1:16" x14ac:dyDescent="0.25">
      <c r="A54" t="s">
        <v>122</v>
      </c>
      <c r="B54" t="s">
        <v>13</v>
      </c>
      <c r="C54" t="s">
        <v>123</v>
      </c>
      <c r="D54" t="s">
        <v>21</v>
      </c>
      <c r="E54">
        <v>0</v>
      </c>
      <c r="F54">
        <v>40.466500000000003</v>
      </c>
      <c r="G54">
        <f t="shared" si="7"/>
        <v>1.4986600000000003E-2</v>
      </c>
      <c r="H54">
        <f t="shared" si="8"/>
        <v>14.921366768760336</v>
      </c>
      <c r="I54">
        <v>559.25289999999995</v>
      </c>
      <c r="J54">
        <f t="shared" si="9"/>
        <v>8.5450579999999998E-2</v>
      </c>
      <c r="K54">
        <f t="shared" si="10"/>
        <v>85.078633231239664</v>
      </c>
      <c r="L54">
        <f t="shared" si="6"/>
        <v>7.5195550604564954E-2</v>
      </c>
      <c r="M54">
        <f t="shared" si="0"/>
        <v>6.7475722813035571E-2</v>
      </c>
      <c r="N54">
        <f t="shared" si="1"/>
        <v>0.9325242771869644</v>
      </c>
      <c r="P54">
        <v>0</v>
      </c>
    </row>
    <row r="55" spans="1:16" x14ac:dyDescent="0.25">
      <c r="A55" t="s">
        <v>124</v>
      </c>
      <c r="B55" t="s">
        <v>13</v>
      </c>
      <c r="C55" t="s">
        <v>125</v>
      </c>
      <c r="D55" t="s">
        <v>21</v>
      </c>
      <c r="E55">
        <v>0</v>
      </c>
      <c r="F55">
        <v>32.651400000000002</v>
      </c>
      <c r="G55">
        <f t="shared" si="7"/>
        <v>1.1860560000000003E-2</v>
      </c>
      <c r="H55">
        <f t="shared" si="8"/>
        <v>17.445458305558226</v>
      </c>
      <c r="I55">
        <v>412.62979999999999</v>
      </c>
      <c r="J55">
        <f t="shared" si="9"/>
        <v>5.6125959999999996E-2</v>
      </c>
      <c r="K55">
        <f t="shared" si="10"/>
        <v>82.554541694441781</v>
      </c>
      <c r="L55">
        <f t="shared" si="6"/>
        <v>9.060360021549127E-2</v>
      </c>
      <c r="M55">
        <f t="shared" si="0"/>
        <v>7.3327596134757089E-2</v>
      </c>
      <c r="N55">
        <f t="shared" si="1"/>
        <v>0.92667240386524297</v>
      </c>
      <c r="P55">
        <v>0</v>
      </c>
    </row>
    <row r="56" spans="1:16" x14ac:dyDescent="0.25">
      <c r="A56" t="s">
        <v>126</v>
      </c>
      <c r="B56" t="s">
        <v>13</v>
      </c>
      <c r="C56" t="s">
        <v>127</v>
      </c>
      <c r="D56" t="s">
        <v>21</v>
      </c>
      <c r="E56">
        <v>0</v>
      </c>
      <c r="F56">
        <v>48.477600000000002</v>
      </c>
      <c r="G56">
        <f t="shared" si="7"/>
        <v>1.8191040000000002E-2</v>
      </c>
      <c r="H56">
        <f t="shared" si="8"/>
        <v>13.550179427191653</v>
      </c>
      <c r="I56">
        <v>712.29200000000003</v>
      </c>
      <c r="J56">
        <f t="shared" si="9"/>
        <v>0.11605840000000001</v>
      </c>
      <c r="K56">
        <f t="shared" si="10"/>
        <v>86.449820572808349</v>
      </c>
      <c r="L56">
        <f t="shared" si="6"/>
        <v>6.7202432366909204E-2</v>
      </c>
      <c r="M56">
        <f t="shared" si="0"/>
        <v>6.3721789093570513E-2</v>
      </c>
      <c r="N56">
        <f t="shared" si="1"/>
        <v>0.93627821090642949</v>
      </c>
      <c r="P56">
        <v>0</v>
      </c>
    </row>
    <row r="57" spans="1:16" x14ac:dyDescent="0.25">
      <c r="A57" t="s">
        <v>128</v>
      </c>
      <c r="B57" t="s">
        <v>13</v>
      </c>
      <c r="C57" t="s">
        <v>129</v>
      </c>
      <c r="D57" t="s">
        <v>21</v>
      </c>
      <c r="E57">
        <v>0</v>
      </c>
      <c r="F57">
        <v>38.8474</v>
      </c>
      <c r="G57">
        <f t="shared" si="7"/>
        <v>1.4338960000000001E-2</v>
      </c>
      <c r="H57">
        <f t="shared" si="8"/>
        <v>14.410102676915933</v>
      </c>
      <c r="I57">
        <v>557.83669999999995</v>
      </c>
      <c r="J57">
        <f t="shared" si="9"/>
        <v>8.5167340000000008E-2</v>
      </c>
      <c r="K57">
        <f t="shared" si="10"/>
        <v>85.589897323084074</v>
      </c>
      <c r="L57">
        <f t="shared" si="6"/>
        <v>7.2185274547444195E-2</v>
      </c>
      <c r="M57">
        <f t="shared" si="0"/>
        <v>6.510547205799519E-2</v>
      </c>
      <c r="N57">
        <f t="shared" si="1"/>
        <v>0.93489452794200478</v>
      </c>
      <c r="P57">
        <v>0</v>
      </c>
    </row>
    <row r="58" spans="1:16" x14ac:dyDescent="0.25">
      <c r="A58" t="s">
        <v>130</v>
      </c>
      <c r="B58" t="s">
        <v>13</v>
      </c>
      <c r="C58" t="s">
        <v>131</v>
      </c>
      <c r="D58" t="s">
        <v>21</v>
      </c>
      <c r="E58">
        <v>0</v>
      </c>
      <c r="F58">
        <v>33.176900000000003</v>
      </c>
      <c r="G58">
        <f t="shared" si="7"/>
        <v>1.2070760000000002E-2</v>
      </c>
      <c r="H58">
        <f t="shared" si="8"/>
        <v>12.158583883104443</v>
      </c>
      <c r="I58">
        <v>568.03459999999995</v>
      </c>
      <c r="J58">
        <f t="shared" si="9"/>
        <v>8.7206919999999993E-2</v>
      </c>
      <c r="K58">
        <f t="shared" si="10"/>
        <v>87.841416116895559</v>
      </c>
      <c r="L58">
        <f t="shared" si="6"/>
        <v>5.9345488555176309E-2</v>
      </c>
      <c r="M58">
        <f t="shared" si="0"/>
        <v>5.5183408833663364E-2</v>
      </c>
      <c r="N58">
        <f t="shared" si="1"/>
        <v>0.94481659116633665</v>
      </c>
      <c r="P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Jake</cp:lastModifiedBy>
  <dcterms:created xsi:type="dcterms:W3CDTF">2015-04-01T21:09:37Z</dcterms:created>
  <dcterms:modified xsi:type="dcterms:W3CDTF">2015-05-26T21:44:05Z</dcterms:modified>
</cp:coreProperties>
</file>