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lusif\Downloads\"/>
    </mc:Choice>
  </mc:AlternateContent>
  <xr:revisionPtr revIDLastSave="0" documentId="13_ncr:1_{927289C5-7228-4A67-A3FA-CDAD41B18F1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solver_adj" localSheetId="0" hidden="1">Sheet1!$B$158:$B$160</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Sheet1!$A$169</definedName>
    <definedName name="solver_lhs2" localSheetId="0" hidden="1">Sheet1!$A$170</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Sheet1!$B$163</definedName>
    <definedName name="solver_pre" localSheetId="0" hidden="1">0.000001</definedName>
    <definedName name="solver_rbv" localSheetId="0" hidden="1">1</definedName>
    <definedName name="solver_rel1" localSheetId="0" hidden="1">1</definedName>
    <definedName name="solver_rel2" localSheetId="0" hidden="1">1</definedName>
    <definedName name="solver_rhs1" localSheetId="0" hidden="1">Sheet1!$B$169</definedName>
    <definedName name="solver_rhs2" localSheetId="0" hidden="1">Sheet1!$B$170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3" i="1" l="1"/>
  <c r="B165" i="1"/>
  <c r="A170" i="1" s="1"/>
  <c r="B164" i="1"/>
  <c r="A169" i="1" s="1"/>
  <c r="D151" i="1"/>
  <c r="D152" i="1"/>
  <c r="D150" i="1"/>
  <c r="B34" i="1" l="1"/>
  <c r="B33" i="1"/>
  <c r="B35" i="1" s="1"/>
  <c r="B15" i="1"/>
  <c r="B14" i="1"/>
  <c r="B16" i="1" s="1"/>
</calcChain>
</file>

<file path=xl/sharedStrings.xml><?xml version="1.0" encoding="utf-8"?>
<sst xmlns="http://schemas.openxmlformats.org/spreadsheetml/2006/main" count="110" uniqueCount="90">
  <si>
    <t>Population Mean (μ)</t>
  </si>
  <si>
    <t>Population Standard Deviation (σ)</t>
  </si>
  <si>
    <t>Sample Mean (x̄)</t>
  </si>
  <si>
    <t>Sample Size (n)</t>
  </si>
  <si>
    <t>Z-Score</t>
  </si>
  <si>
    <t>Critical Value</t>
  </si>
  <si>
    <t>P-Value</t>
  </si>
  <si>
    <t>Question 1</t>
  </si>
  <si>
    <t>Answer</t>
  </si>
  <si>
    <t>Question 2</t>
  </si>
  <si>
    <t>Sample Standard Deviation (s)</t>
  </si>
  <si>
    <t>T-Score</t>
  </si>
  <si>
    <t>Regression</t>
  </si>
  <si>
    <t>Please see the data in the table below.</t>
  </si>
  <si>
    <t>Hours of Study</t>
  </si>
  <si>
    <t>Score</t>
  </si>
  <si>
    <t xml:space="preserve">A researcher is studying the relationship between hours of study and exam scores for graduate students. The above data was collected from a sample of 30 students. </t>
  </si>
  <si>
    <t>Hours of Study (X)</t>
  </si>
  <si>
    <t>Score (Y)</t>
  </si>
  <si>
    <t>SUMMARY OUTPUT</t>
  </si>
  <si>
    <t>Regression Statistics</t>
  </si>
  <si>
    <t>Multiple R</t>
  </si>
  <si>
    <t>R Square</t>
  </si>
  <si>
    <t>Adjusted R Square</t>
  </si>
  <si>
    <t>Standard Error</t>
  </si>
  <si>
    <t>Observations</t>
  </si>
  <si>
    <t>ANOVA</t>
  </si>
  <si>
    <t>Residual</t>
  </si>
  <si>
    <t>Total</t>
  </si>
  <si>
    <t>Intercept</t>
  </si>
  <si>
    <t>df</t>
  </si>
  <si>
    <t>SS</t>
  </si>
  <si>
    <t>MS</t>
  </si>
  <si>
    <t>F</t>
  </si>
  <si>
    <t>Significance F</t>
  </si>
  <si>
    <t>Coefficients</t>
  </si>
  <si>
    <t>t Stat</t>
  </si>
  <si>
    <t>P-value</t>
  </si>
  <si>
    <t>Lower 95%</t>
  </si>
  <si>
    <t>Upper 95%</t>
  </si>
  <si>
    <t>Lower 95.0%</t>
  </si>
  <si>
    <t>Upper 95.0%</t>
  </si>
  <si>
    <t>Conclusion:</t>
  </si>
  <si>
    <t>The p-value for the test is 0.0057, which is less than the significance level of 0.05.</t>
  </si>
  <si>
    <t>The p-value for this test is 0.0536, which is slightly above the significance level of 0.05.</t>
  </si>
  <si>
    <t>Exam Score (Y)=2.12210184+9.999999716×(Hours of Study)</t>
  </si>
  <si>
    <t>Linear Optimization</t>
  </si>
  <si>
    <t>A manufacturing company produces three products: Product A, Product B, and Product C. Each product requires different amounts of two types of machines, Machine X and Machine Y, as shown in the table below:</t>
  </si>
  <si>
    <t>Product</t>
  </si>
  <si>
    <t>Machine X hours/unit</t>
  </si>
  <si>
    <t>Machine Y hours/unit</t>
  </si>
  <si>
    <t>A</t>
  </si>
  <si>
    <t>B</t>
  </si>
  <si>
    <t>C</t>
  </si>
  <si>
    <t xml:space="preserve">  </t>
  </si>
  <si>
    <t>Decision Variable</t>
  </si>
  <si>
    <t>Machine</t>
  </si>
  <si>
    <t>Available Hours</t>
  </si>
  <si>
    <t>X</t>
  </si>
  <si>
    <t>Y</t>
  </si>
  <si>
    <t>Total Production Output</t>
  </si>
  <si>
    <t>Machine X Usage</t>
  </si>
  <si>
    <t>Machine Y Usage</t>
  </si>
  <si>
    <t>constraints</t>
  </si>
  <si>
    <t>Question</t>
  </si>
  <si>
    <t>The problem is bounded by both Machine X and Machine Y, as both are fully utilized (100 hours for X and 85 hours for Y). Upgrading Machine Y is recommended, as it has a lower hour limit and increasing its capacity will allow for greater production of Products A and B. This upgrade is likely to yield higher output and profitability compared to upgrading Machine X.</t>
  </si>
  <si>
    <t>The production capacity is constrained by both Machine X and Machine Y, as they are both operating at their maximum capacity (100 hours for X and 85 hours for Y). To increase output, it is advisable to upgrade Machine Y because it has a lower hour limit. Enhancing Machine Y's capacity will enable increased production of both Product A and Product B. This improvement is expected to result in higher overall output and profitability compared to upgrading Machine X.</t>
  </si>
  <si>
    <t>1.     A company wants to test whether the average time taken to assemble a product has significantly decreased after implementing a new training program. Prior to the training, the average assembly time was 35 minutes with a known population standard deviation of 5 minutes. After the training, a random sample of 40 employees showed a mean assembly time of 33 minutes. Can you help the company to decide whether the new training program is necessary?</t>
  </si>
  <si>
    <r>
      <t>Null Hypothesis (H₀):</t>
    </r>
    <r>
      <rPr>
        <sz val="12"/>
        <color theme="1"/>
        <rFont val="Times New Roman"/>
        <family val="1"/>
      </rPr>
      <t xml:space="preserve"> The average time taken to assemble a product is still 35 minutes after the training. H0:μ=35H₀: \mu = 35H0​:μ=35</t>
    </r>
  </si>
  <si>
    <r>
      <t>Alternative Hypothesis (Hₐ):</t>
    </r>
    <r>
      <rPr>
        <sz val="12"/>
        <color theme="1"/>
        <rFont val="Times New Roman"/>
        <family val="1"/>
      </rPr>
      <t xml:space="preserve"> The average time taken to assemble a product has decreased after the training. Ha:μ&lt;35Hₐ: \mu &lt; 35Ha​:μ&lt;35</t>
    </r>
  </si>
  <si>
    <r>
      <t xml:space="preserve">Since the p-value (0.0057) is less than 0.05, </t>
    </r>
    <r>
      <rPr>
        <b/>
        <sz val="12"/>
        <color theme="1"/>
        <rFont val="Times New Roman"/>
        <family val="1"/>
      </rPr>
      <t>we reject the null hypothesis</t>
    </r>
    <r>
      <rPr>
        <sz val="12"/>
        <color theme="1"/>
        <rFont val="Times New Roman"/>
        <family val="1"/>
      </rPr>
      <t>. This suggests that the training program has significantly reduced the average assembly time from 35 minutes.</t>
    </r>
  </si>
  <si>
    <t xml:space="preserve"> A university administrator wants to test whether graduate students at the institution study, on average, more than 25 hours per week. To explore this, a random sample of 15 graduate students was surveyed, and the sample mean study time was found to be 27 hours per week, with a sample standard deviation of 4.5 hours.</t>
  </si>
  <si>
    <r>
      <t>Null Hypothesis (H₀):</t>
    </r>
    <r>
      <rPr>
        <sz val="12"/>
        <color theme="1"/>
        <rFont val="Times New Roman"/>
        <family val="1"/>
      </rPr>
      <t xml:space="preserve"> The average study time for graduate students is 25 hours per week. H0:μ=25H₀: \mu = 25H0​:μ=25</t>
    </r>
  </si>
  <si>
    <r>
      <t>Alternative Hypothesis (Hₐ):</t>
    </r>
    <r>
      <rPr>
        <sz val="12"/>
        <color theme="1"/>
        <rFont val="Times New Roman"/>
        <family val="1"/>
      </rPr>
      <t xml:space="preserve"> The average study time for graduate students is greater than 25 hours per week. Ha:μ&gt;25Hₐ: \mu &gt; 25Ha​:μ&gt;25</t>
    </r>
  </si>
  <si>
    <r>
      <t xml:space="preserve">Since the p-value (0.0536) is greater than 0.05, </t>
    </r>
    <r>
      <rPr>
        <b/>
        <sz val="12"/>
        <color theme="1"/>
        <rFont val="Times New Roman"/>
        <family val="1"/>
      </rPr>
      <t>we fail to reject the null hypothesis</t>
    </r>
    <r>
      <rPr>
        <sz val="12"/>
        <color theme="1"/>
        <rFont val="Times New Roman"/>
        <family val="1"/>
      </rPr>
      <t>. This suggests that there is not enough evidence to conclude that the average study time for graduate students is significantly greater than 25 hours per week.</t>
    </r>
  </si>
  <si>
    <r>
      <rPr>
        <b/>
        <sz val="12"/>
        <color theme="1"/>
        <rFont val="Times New Roman"/>
        <family val="1"/>
      </rPr>
      <t>b.</t>
    </r>
    <r>
      <rPr>
        <sz val="12"/>
        <color theme="1"/>
        <rFont val="Times New Roman"/>
        <family val="1"/>
      </rPr>
      <t>What are the assumptions of simple linear regression, and do you think they hold for this dataset?</t>
    </r>
  </si>
  <si>
    <r>
      <rPr>
        <b/>
        <sz val="12"/>
        <color theme="1"/>
        <rFont val="Times New Roman"/>
        <family val="1"/>
      </rPr>
      <t>Linearity:</t>
    </r>
    <r>
      <rPr>
        <sz val="12"/>
        <color theme="1"/>
        <rFont val="Times New Roman"/>
        <family val="1"/>
      </rPr>
      <t xml:space="preserve"> The perfect R-squared value of 1 indicates an exact linear relationship between study hours and exam scores, strongly supporting the linearity assumption.</t>
    </r>
  </si>
  <si>
    <r>
      <rPr>
        <b/>
        <sz val="12"/>
        <color theme="1"/>
        <rFont val="Times New Roman"/>
        <family val="1"/>
      </rPr>
      <t>Error Independence:</t>
    </r>
    <r>
      <rPr>
        <sz val="12"/>
        <color theme="1"/>
        <rFont val="Times New Roman"/>
        <family val="1"/>
      </rPr>
      <t xml:space="preserve"> This assumption can't be verified from the statistical output alone. Information about the data collection process is needed to ensure no dependencies exist between observations.</t>
    </r>
  </si>
  <si>
    <r>
      <rPr>
        <b/>
        <sz val="12"/>
        <color theme="1"/>
        <rFont val="Times New Roman"/>
        <family val="1"/>
      </rPr>
      <t>Homoscedasticity:</t>
    </r>
    <r>
      <rPr>
        <sz val="12"/>
        <color theme="1"/>
        <rFont val="Times New Roman"/>
        <family val="1"/>
      </rPr>
      <t xml:space="preserve"> The near-zero Standard Error hints at constant error variance. However, a thorough examination of residuals or a residuals vs. fitted values plot would be necessary for a definitive conclusion.</t>
    </r>
  </si>
  <si>
    <r>
      <rPr>
        <b/>
        <sz val="12"/>
        <color theme="1"/>
        <rFont val="Times New Roman"/>
        <family val="1"/>
      </rPr>
      <t>Error Normality:</t>
    </r>
    <r>
      <rPr>
        <sz val="12"/>
        <color theme="1"/>
        <rFont val="Times New Roman"/>
        <family val="1"/>
      </rPr>
      <t xml:space="preserve"> The extremely small standard error suggests a very close fit of the data to the model, implying minimal residuals. This could indicate normally distributed errors, but a formal residual analysis would be required for confirmation.</t>
    </r>
  </si>
  <si>
    <r>
      <t xml:space="preserve">c. </t>
    </r>
    <r>
      <rPr>
        <sz val="12"/>
        <color theme="1"/>
        <rFont val="Times New Roman"/>
        <family val="1"/>
      </rPr>
      <t>How would outliers in the data affect the regression model?</t>
    </r>
  </si>
  <si>
    <r>
      <rPr>
        <b/>
        <sz val="12"/>
        <color theme="1"/>
        <rFont val="Times New Roman"/>
        <family val="1"/>
      </rPr>
      <t>Impact on Regression Parameters:</t>
    </r>
    <r>
      <rPr>
        <sz val="12"/>
        <color theme="1"/>
        <rFont val="Times New Roman"/>
        <family val="1"/>
      </rPr>
      <t xml:space="preserve"> Extreme data points can significantly influence the regression line, causing it to shift towards them. This distortion of the slope and intercept may lead to inaccurate interpretations of the relationship between variables.</t>
    </r>
  </si>
  <si>
    <r>
      <rPr>
        <b/>
        <sz val="12"/>
        <color theme="1"/>
        <rFont val="Times New Roman"/>
        <family val="1"/>
      </rPr>
      <t>Effect on Model Precision:</t>
    </r>
    <r>
      <rPr>
        <sz val="12"/>
        <color theme="1"/>
        <rFont val="Times New Roman"/>
        <family val="1"/>
      </rPr>
      <t xml:space="preserve"> The presence of outliers can inflate the standard error, diminishing the precision of the model's estimates. This increased variability can potentially compromise the overall reliability of the regression model.</t>
    </r>
  </si>
  <si>
    <r>
      <rPr>
        <b/>
        <sz val="12"/>
        <color theme="1"/>
        <rFont val="Times New Roman"/>
        <family val="1"/>
      </rPr>
      <t>Diminished Explanatory Capacity:</t>
    </r>
    <r>
      <rPr>
        <sz val="12"/>
        <color theme="1"/>
        <rFont val="Times New Roman"/>
        <family val="1"/>
      </rPr>
      <t xml:space="preserve"> Outliers have the potential to decrease the R-squared value. This reduction suggests a weakened ability of the model to account for variability in the dependent variable, potentially understating the true strength of the relationship between variables.</t>
    </r>
  </si>
  <si>
    <r>
      <rPr>
        <b/>
        <sz val="12"/>
        <color theme="1"/>
        <rFont val="Times New Roman"/>
        <family val="1"/>
      </rPr>
      <t>d.</t>
    </r>
    <r>
      <rPr>
        <sz val="12"/>
        <color theme="1"/>
        <rFont val="Times New Roman"/>
        <family val="1"/>
      </rPr>
      <t>If you need to verify the model what will you need and what will you do?</t>
    </r>
  </si>
  <si>
    <r>
      <rPr>
        <b/>
        <sz val="12"/>
        <color theme="1"/>
        <rFont val="Times New Roman"/>
        <family val="1"/>
      </rPr>
      <t>Residual Analysis:</t>
    </r>
    <r>
      <rPr>
        <sz val="12"/>
        <color theme="1"/>
        <rFont val="Times New Roman"/>
        <family val="1"/>
      </rPr>
      <t xml:space="preserve"> Create visual representations of residuals versus predicted values to identify any patterns. This method helps validate the assumptions of linearity and constant variance in the model.</t>
    </r>
  </si>
  <si>
    <r>
      <rPr>
        <b/>
        <sz val="12"/>
        <color theme="1"/>
        <rFont val="Times New Roman"/>
        <family val="1"/>
      </rPr>
      <t>Detecting Key Data Points:</t>
    </r>
    <r>
      <rPr>
        <sz val="12"/>
        <color theme="1"/>
        <rFont val="Times New Roman"/>
        <family val="1"/>
      </rPr>
      <t xml:space="preserve"> Employ statistical measures like leverage or Cook's distance to spot potential outliers or highly influential observations that could skew the model's results.</t>
    </r>
  </si>
  <si>
    <r>
      <rPr>
        <b/>
        <sz val="12"/>
        <color theme="1"/>
        <rFont val="Times New Roman"/>
        <family val="1"/>
      </rPr>
      <t>Model Validation:</t>
    </r>
    <r>
      <rPr>
        <sz val="12"/>
        <color theme="1"/>
        <rFont val="Times New Roman"/>
        <family val="1"/>
      </rPr>
      <t xml:space="preserve"> Implement data splitting techniques or k-fold cross-validation to assess the model's ability to generalize beyond the training data and avoid overfitting.</t>
    </r>
  </si>
  <si>
    <r>
      <rPr>
        <b/>
        <sz val="12"/>
        <color theme="1"/>
        <rFont val="Times New Roman"/>
        <family val="1"/>
      </rPr>
      <t>Assessing Error Distribution:</t>
    </r>
    <r>
      <rPr>
        <sz val="12"/>
        <color theme="1"/>
        <rFont val="Times New Roman"/>
        <family val="1"/>
      </rPr>
      <t xml:space="preserve"> Apply formal normality tests, such as the Shapiro-Wilk test, to the residuals. Alternatively, construct a Q-Q plot to visually evaluate whether the residuals follow an approximately normal distribution.</t>
    </r>
  </si>
  <si>
    <r>
      <rPr>
        <b/>
        <sz val="12"/>
        <color theme="1"/>
        <rFont val="Times New Roman"/>
        <family val="1"/>
      </rPr>
      <t>a.</t>
    </r>
    <r>
      <rPr>
        <sz val="12"/>
        <color theme="1"/>
        <rFont val="Times New Roman"/>
        <family val="1"/>
      </rPr>
      <t> Fit a simple linear regression model to the data, where the dependent variable (Y) is the exam score, and the independent variable (X) is the hours of study.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</si>
</sst>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4" x14ac:knownFonts="1">
    <font>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1" fillId="0" borderId="0" xfId="0" applyFont="1" applyAlignment="1">
      <alignment horizontal="left" vertical="center"/>
    </xf>
    <xf numFmtId="0" fontId="1" fillId="0" borderId="1" xfId="0" applyFont="1" applyBorder="1"/>
    <xf numFmtId="0" fontId="1" fillId="0" borderId="0" xfId="0" applyFont="1"/>
    <xf numFmtId="0" fontId="1" fillId="0" borderId="0" xfId="0" applyFont="1" applyAlignment="1">
      <alignment vertical="center"/>
    </xf>
    <xf numFmtId="0" fontId="1" fillId="0" borderId="1" xfId="0" applyFont="1" applyBorder="1" applyAlignment="1">
      <alignment vertical="center" wrapText="1"/>
    </xf>
    <xf numFmtId="0" fontId="1" fillId="0" borderId="1" xfId="0" applyFont="1" applyBorder="1" applyAlignment="1">
      <alignment vertical="top"/>
    </xf>
    <xf numFmtId="0" fontId="1" fillId="0" borderId="1" xfId="0" applyFont="1" applyBorder="1" applyAlignment="1">
      <alignment vertical="center"/>
    </xf>
    <xf numFmtId="0" fontId="1" fillId="0" borderId="3" xfId="0" applyFont="1" applyBorder="1" applyAlignment="1">
      <alignment vertical="center"/>
    </xf>
    <xf numFmtId="0" fontId="3" fillId="0" borderId="5" xfId="0" applyFont="1" applyBorder="1" applyAlignment="1">
      <alignment horizontal="centerContinuous"/>
    </xf>
    <xf numFmtId="0" fontId="1" fillId="0" borderId="4" xfId="0" applyFont="1" applyBorder="1"/>
    <xf numFmtId="0" fontId="3" fillId="0" borderId="5" xfId="0" applyFont="1" applyBorder="1" applyAlignment="1">
      <alignment horizontal="center"/>
    </xf>
    <xf numFmtId="0" fontId="1" fillId="0" borderId="0" xfId="0" applyFont="1" applyAlignment="1">
      <alignment vertical="center" wrapText="1"/>
    </xf>
    <xf numFmtId="0" fontId="1" fillId="0" borderId="2" xfId="0" applyFont="1" applyBorder="1"/>
    <xf numFmtId="0" fontId="2" fillId="0" borderId="0" xfId="0" applyFont="1" applyAlignment="1">
      <alignment vertical="center"/>
    </xf>
    <xf numFmtId="164"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178"/>
  <sheetViews>
    <sheetView tabSelected="1" workbookViewId="0">
      <selection activeCell="D179" sqref="D179"/>
    </sheetView>
  </sheetViews>
  <sheetFormatPr defaultRowHeight="15.6" x14ac:dyDescent="0.3"/>
  <cols>
    <col min="1" max="1" width="29.5546875" style="4" customWidth="1"/>
    <col min="2" max="2" width="21.6640625" style="4" customWidth="1"/>
    <col min="3" max="3" width="21.77734375" style="4" customWidth="1"/>
    <col min="4" max="4" width="19.21875" style="4" customWidth="1"/>
    <col min="5" max="5" width="13.6640625" style="4" bestFit="1" customWidth="1"/>
    <col min="6" max="6" width="11.6640625" style="4" customWidth="1"/>
    <col min="7" max="7" width="10.88671875" style="4" customWidth="1"/>
    <col min="8" max="8" width="12.77734375" style="4" customWidth="1"/>
    <col min="9" max="9" width="13.21875" style="4" customWidth="1"/>
    <col min="10" max="16384" width="8.88671875" style="4"/>
  </cols>
  <sheetData>
    <row r="3" spans="1:2" x14ac:dyDescent="0.3">
      <c r="A3" s="1" t="s">
        <v>7</v>
      </c>
    </row>
    <row r="4" spans="1:2" x14ac:dyDescent="0.3">
      <c r="A4" s="2" t="s">
        <v>67</v>
      </c>
    </row>
    <row r="5" spans="1:2" x14ac:dyDescent="0.3">
      <c r="A5" s="2"/>
    </row>
    <row r="6" spans="1:2" x14ac:dyDescent="0.3">
      <c r="A6" s="1" t="s">
        <v>8</v>
      </c>
    </row>
    <row r="7" spans="1:2" x14ac:dyDescent="0.3">
      <c r="A7" s="1" t="s">
        <v>68</v>
      </c>
    </row>
    <row r="8" spans="1:2" x14ac:dyDescent="0.3">
      <c r="A8" s="1" t="s">
        <v>69</v>
      </c>
    </row>
    <row r="9" spans="1:2" x14ac:dyDescent="0.3">
      <c r="A9" s="1"/>
    </row>
    <row r="10" spans="1:2" x14ac:dyDescent="0.3">
      <c r="A10" s="3" t="s">
        <v>0</v>
      </c>
      <c r="B10" s="3">
        <v>35</v>
      </c>
    </row>
    <row r="11" spans="1:2" x14ac:dyDescent="0.3">
      <c r="A11" s="3" t="s">
        <v>1</v>
      </c>
      <c r="B11" s="3">
        <v>5</v>
      </c>
    </row>
    <row r="12" spans="1:2" x14ac:dyDescent="0.3">
      <c r="A12" s="3" t="s">
        <v>2</v>
      </c>
      <c r="B12" s="3">
        <v>33</v>
      </c>
    </row>
    <row r="13" spans="1:2" x14ac:dyDescent="0.3">
      <c r="A13" s="3" t="s">
        <v>3</v>
      </c>
      <c r="B13" s="3">
        <v>40</v>
      </c>
    </row>
    <row r="14" spans="1:2" x14ac:dyDescent="0.3">
      <c r="A14" s="3" t="s">
        <v>4</v>
      </c>
      <c r="B14" s="3">
        <f>(B12 - B10) / (B11 / SQRT(B13))</f>
        <v>-2.5298221281347035</v>
      </c>
    </row>
    <row r="15" spans="1:2" x14ac:dyDescent="0.3">
      <c r="A15" s="3" t="s">
        <v>5</v>
      </c>
      <c r="B15" s="3">
        <f>_xlfn.NORM.S.INV(0.05)</f>
        <v>-1.6448536269514726</v>
      </c>
    </row>
    <row r="16" spans="1:2" x14ac:dyDescent="0.3">
      <c r="A16" s="3" t="s">
        <v>6</v>
      </c>
      <c r="B16" s="3">
        <f>_xlfn.NORM.S.DIST(B14, TRUE)</f>
        <v>5.7060181930008239E-3</v>
      </c>
    </row>
    <row r="18" spans="1:2" x14ac:dyDescent="0.3">
      <c r="A18" s="1" t="s">
        <v>42</v>
      </c>
    </row>
    <row r="19" spans="1:2" x14ac:dyDescent="0.3">
      <c r="A19" s="4" t="s">
        <v>43</v>
      </c>
    </row>
    <row r="20" spans="1:2" x14ac:dyDescent="0.3">
      <c r="A20" s="4" t="s">
        <v>70</v>
      </c>
    </row>
    <row r="22" spans="1:2" x14ac:dyDescent="0.3">
      <c r="A22" s="1" t="s">
        <v>9</v>
      </c>
    </row>
    <row r="23" spans="1:2" x14ac:dyDescent="0.3">
      <c r="A23" s="5" t="s">
        <v>71</v>
      </c>
    </row>
    <row r="24" spans="1:2" x14ac:dyDescent="0.3">
      <c r="A24" s="5"/>
    </row>
    <row r="25" spans="1:2" x14ac:dyDescent="0.3">
      <c r="A25" s="1" t="s">
        <v>8</v>
      </c>
    </row>
    <row r="26" spans="1:2" x14ac:dyDescent="0.3">
      <c r="A26" s="1" t="s">
        <v>72</v>
      </c>
    </row>
    <row r="27" spans="1:2" x14ac:dyDescent="0.3">
      <c r="A27" s="1" t="s">
        <v>73</v>
      </c>
    </row>
    <row r="28" spans="1:2" x14ac:dyDescent="0.3">
      <c r="A28" s="1"/>
    </row>
    <row r="29" spans="1:2" x14ac:dyDescent="0.3">
      <c r="A29" s="4" t="s">
        <v>0</v>
      </c>
      <c r="B29" s="4">
        <v>25</v>
      </c>
    </row>
    <row r="30" spans="1:2" x14ac:dyDescent="0.3">
      <c r="A30" s="4" t="s">
        <v>2</v>
      </c>
      <c r="B30" s="4">
        <v>27</v>
      </c>
    </row>
    <row r="31" spans="1:2" x14ac:dyDescent="0.3">
      <c r="A31" s="4" t="s">
        <v>10</v>
      </c>
      <c r="B31" s="4">
        <v>4.5</v>
      </c>
    </row>
    <row r="32" spans="1:2" x14ac:dyDescent="0.3">
      <c r="A32" s="4" t="s">
        <v>3</v>
      </c>
      <c r="B32" s="4">
        <v>15</v>
      </c>
    </row>
    <row r="33" spans="1:5" x14ac:dyDescent="0.3">
      <c r="A33" s="4" t="s">
        <v>11</v>
      </c>
      <c r="B33" s="4">
        <f>(B30-B29)/(B31/SQRT(B32))</f>
        <v>1.7213259316477407</v>
      </c>
    </row>
    <row r="34" spans="1:5" x14ac:dyDescent="0.3">
      <c r="A34" s="4" t="s">
        <v>5</v>
      </c>
      <c r="B34" s="4">
        <f>_xlfn.T.INV(0.95,B32-1)</f>
        <v>1.7613101357748921</v>
      </c>
    </row>
    <row r="35" spans="1:5" x14ac:dyDescent="0.3">
      <c r="A35" s="4" t="s">
        <v>6</v>
      </c>
      <c r="B35" s="4">
        <f>_xlfn.T.DIST.RT(B33,B32-1)</f>
        <v>5.3601913674694412E-2</v>
      </c>
    </row>
    <row r="37" spans="1:5" x14ac:dyDescent="0.3">
      <c r="A37" s="1" t="s">
        <v>42</v>
      </c>
    </row>
    <row r="38" spans="1:5" x14ac:dyDescent="0.3">
      <c r="A38" s="4" t="s">
        <v>44</v>
      </c>
    </row>
    <row r="39" spans="1:5" x14ac:dyDescent="0.3">
      <c r="A39" s="4" t="s">
        <v>74</v>
      </c>
    </row>
    <row r="40" spans="1:5" x14ac:dyDescent="0.3">
      <c r="A40" s="1"/>
    </row>
    <row r="41" spans="1:5" x14ac:dyDescent="0.3">
      <c r="A41" s="1" t="s">
        <v>12</v>
      </c>
    </row>
    <row r="42" spans="1:5" x14ac:dyDescent="0.3">
      <c r="A42" s="5" t="s">
        <v>13</v>
      </c>
    </row>
    <row r="43" spans="1:5" x14ac:dyDescent="0.3">
      <c r="A43" s="6" t="s">
        <v>14</v>
      </c>
      <c r="B43" s="6" t="s">
        <v>15</v>
      </c>
      <c r="C43" s="7"/>
      <c r="D43" s="8" t="s">
        <v>14</v>
      </c>
      <c r="E43" s="8" t="s">
        <v>15</v>
      </c>
    </row>
    <row r="44" spans="1:5" x14ac:dyDescent="0.3">
      <c r="A44" s="8">
        <v>5</v>
      </c>
      <c r="B44" s="8">
        <v>52.122100000000003</v>
      </c>
      <c r="C44" s="7"/>
      <c r="D44" s="8">
        <v>8</v>
      </c>
      <c r="E44" s="8">
        <v>82.122100000000003</v>
      </c>
    </row>
    <row r="45" spans="1:5" x14ac:dyDescent="0.3">
      <c r="A45" s="8">
        <v>5</v>
      </c>
      <c r="B45" s="8">
        <v>52.122100000000003</v>
      </c>
      <c r="C45" s="7"/>
      <c r="D45" s="8">
        <v>7</v>
      </c>
      <c r="E45" s="8">
        <v>72.122100000000003</v>
      </c>
    </row>
    <row r="46" spans="1:5" x14ac:dyDescent="0.3">
      <c r="A46" s="8">
        <v>7</v>
      </c>
      <c r="B46" s="8">
        <v>72.122100000000003</v>
      </c>
      <c r="C46" s="7"/>
      <c r="D46" s="8">
        <v>8</v>
      </c>
      <c r="E46" s="8">
        <v>82.122100000000003</v>
      </c>
    </row>
    <row r="47" spans="1:5" x14ac:dyDescent="0.3">
      <c r="A47" s="8">
        <v>3</v>
      </c>
      <c r="B47" s="8">
        <v>32.122100000000003</v>
      </c>
      <c r="C47" s="7"/>
      <c r="D47" s="8">
        <v>8</v>
      </c>
      <c r="E47" s="8">
        <v>82.122100000000003</v>
      </c>
    </row>
    <row r="48" spans="1:5" x14ac:dyDescent="0.3">
      <c r="A48" s="8">
        <v>0</v>
      </c>
      <c r="B48" s="8">
        <v>2.1221040000000002</v>
      </c>
      <c r="C48" s="7"/>
      <c r="D48" s="8">
        <v>8</v>
      </c>
      <c r="E48" s="8">
        <v>82.122100000000003</v>
      </c>
    </row>
    <row r="49" spans="1:5" x14ac:dyDescent="0.3">
      <c r="A49" s="8">
        <v>5</v>
      </c>
      <c r="B49" s="8">
        <v>52.122100000000003</v>
      </c>
      <c r="C49" s="7"/>
      <c r="D49" s="8">
        <v>0</v>
      </c>
      <c r="E49" s="8">
        <v>2.1221040000000002</v>
      </c>
    </row>
    <row r="50" spans="1:5" x14ac:dyDescent="0.3">
      <c r="A50" s="8">
        <v>2</v>
      </c>
      <c r="B50" s="8">
        <v>22.1221</v>
      </c>
      <c r="C50" s="7"/>
      <c r="D50" s="8">
        <v>8</v>
      </c>
      <c r="E50" s="8">
        <v>82.122100000000003</v>
      </c>
    </row>
    <row r="51" spans="1:5" x14ac:dyDescent="0.3">
      <c r="A51" s="8">
        <v>7</v>
      </c>
      <c r="B51" s="8">
        <v>72.122100000000003</v>
      </c>
      <c r="C51" s="7"/>
      <c r="D51" s="8">
        <v>7</v>
      </c>
      <c r="E51" s="8">
        <v>72.122100000000003</v>
      </c>
    </row>
    <row r="52" spans="1:5" x14ac:dyDescent="0.3">
      <c r="A52" s="8">
        <v>4</v>
      </c>
      <c r="B52" s="8">
        <v>42.122100000000003</v>
      </c>
      <c r="C52" s="7"/>
      <c r="D52" s="8">
        <v>4</v>
      </c>
      <c r="E52" s="8">
        <v>42.122100000000003</v>
      </c>
    </row>
    <row r="53" spans="1:5" x14ac:dyDescent="0.3">
      <c r="A53" s="8">
        <v>2</v>
      </c>
      <c r="B53" s="8">
        <v>22.1221</v>
      </c>
      <c r="C53" s="7"/>
      <c r="D53" s="8">
        <v>6</v>
      </c>
      <c r="E53" s="8">
        <v>62.122100000000003</v>
      </c>
    </row>
    <row r="54" spans="1:5" x14ac:dyDescent="0.3">
      <c r="A54" s="8">
        <v>1</v>
      </c>
      <c r="B54" s="8">
        <v>12.1221</v>
      </c>
      <c r="C54" s="7"/>
      <c r="D54" s="8">
        <v>7</v>
      </c>
      <c r="E54" s="8">
        <v>72.122100000000003</v>
      </c>
    </row>
    <row r="55" spans="1:5" x14ac:dyDescent="0.3">
      <c r="A55" s="8">
        <v>6</v>
      </c>
      <c r="B55" s="8">
        <v>62.122100000000003</v>
      </c>
      <c r="C55" s="7"/>
      <c r="D55" s="8">
        <v>2</v>
      </c>
      <c r="E55" s="8">
        <v>22.1221</v>
      </c>
    </row>
    <row r="56" spans="1:5" x14ac:dyDescent="0.3">
      <c r="A56" s="8">
        <v>8</v>
      </c>
      <c r="B56" s="8">
        <v>82.122100000000003</v>
      </c>
      <c r="C56" s="7"/>
      <c r="D56" s="8">
        <v>0</v>
      </c>
      <c r="E56" s="8">
        <v>2.1221040000000002</v>
      </c>
    </row>
    <row r="57" spans="1:5" x14ac:dyDescent="0.3">
      <c r="A57" s="8">
        <v>5</v>
      </c>
      <c r="B57" s="8">
        <v>52.122100000000003</v>
      </c>
      <c r="C57" s="7"/>
      <c r="D57" s="8">
        <v>8</v>
      </c>
      <c r="E57" s="8">
        <v>82.122100000000003</v>
      </c>
    </row>
    <row r="58" spans="1:5" x14ac:dyDescent="0.3">
      <c r="A58" s="8">
        <v>7</v>
      </c>
      <c r="B58" s="8">
        <v>72.122100000000003</v>
      </c>
      <c r="C58" s="7"/>
      <c r="D58" s="8">
        <v>4</v>
      </c>
      <c r="E58" s="8">
        <v>42.122100000000003</v>
      </c>
    </row>
    <row r="59" spans="1:5" x14ac:dyDescent="0.3">
      <c r="A59" s="5"/>
    </row>
    <row r="60" spans="1:5" x14ac:dyDescent="0.3">
      <c r="A60" s="5" t="s">
        <v>16</v>
      </c>
    </row>
    <row r="62" spans="1:5" x14ac:dyDescent="0.3">
      <c r="A62" s="5" t="s">
        <v>89</v>
      </c>
    </row>
    <row r="64" spans="1:5" x14ac:dyDescent="0.3">
      <c r="A64" s="1" t="s">
        <v>8</v>
      </c>
    </row>
    <row r="66" spans="1:2" x14ac:dyDescent="0.3">
      <c r="A66" s="3" t="s">
        <v>17</v>
      </c>
      <c r="B66" s="3" t="s">
        <v>18</v>
      </c>
    </row>
    <row r="67" spans="1:2" x14ac:dyDescent="0.3">
      <c r="A67" s="3">
        <v>5</v>
      </c>
      <c r="B67" s="8">
        <v>52.122100000000003</v>
      </c>
    </row>
    <row r="68" spans="1:2" x14ac:dyDescent="0.3">
      <c r="A68" s="3">
        <v>5</v>
      </c>
      <c r="B68" s="8">
        <v>52.122100000000003</v>
      </c>
    </row>
    <row r="69" spans="1:2" x14ac:dyDescent="0.3">
      <c r="A69" s="3">
        <v>7</v>
      </c>
      <c r="B69" s="8">
        <v>72.122100000000003</v>
      </c>
    </row>
    <row r="70" spans="1:2" x14ac:dyDescent="0.3">
      <c r="A70" s="3">
        <v>3</v>
      </c>
      <c r="B70" s="9">
        <v>32.122100000000003</v>
      </c>
    </row>
    <row r="71" spans="1:2" x14ac:dyDescent="0.3">
      <c r="A71" s="14">
        <v>0</v>
      </c>
      <c r="B71" s="8">
        <v>2.1221040000000002</v>
      </c>
    </row>
    <row r="72" spans="1:2" x14ac:dyDescent="0.3">
      <c r="A72" s="14">
        <v>5</v>
      </c>
      <c r="B72" s="8">
        <v>52.122100000000003</v>
      </c>
    </row>
    <row r="73" spans="1:2" x14ac:dyDescent="0.3">
      <c r="A73" s="14">
        <v>2</v>
      </c>
      <c r="B73" s="8">
        <v>22.1221</v>
      </c>
    </row>
    <row r="74" spans="1:2" x14ac:dyDescent="0.3">
      <c r="A74" s="14">
        <v>7</v>
      </c>
      <c r="B74" s="8">
        <v>72.122100000000003</v>
      </c>
    </row>
    <row r="75" spans="1:2" x14ac:dyDescent="0.3">
      <c r="A75" s="14">
        <v>4</v>
      </c>
      <c r="B75" s="8">
        <v>42.122100000000003</v>
      </c>
    </row>
    <row r="76" spans="1:2" x14ac:dyDescent="0.3">
      <c r="A76" s="14">
        <v>2</v>
      </c>
      <c r="B76" s="8">
        <v>22.1221</v>
      </c>
    </row>
    <row r="77" spans="1:2" x14ac:dyDescent="0.3">
      <c r="A77" s="14">
        <v>1</v>
      </c>
      <c r="B77" s="8">
        <v>12.1221</v>
      </c>
    </row>
    <row r="78" spans="1:2" x14ac:dyDescent="0.3">
      <c r="A78" s="14">
        <v>6</v>
      </c>
      <c r="B78" s="8">
        <v>62.122100000000003</v>
      </c>
    </row>
    <row r="79" spans="1:2" x14ac:dyDescent="0.3">
      <c r="A79" s="14">
        <v>8</v>
      </c>
      <c r="B79" s="8">
        <v>82.122100000000003</v>
      </c>
    </row>
    <row r="80" spans="1:2" x14ac:dyDescent="0.3">
      <c r="A80" s="14">
        <v>5</v>
      </c>
      <c r="B80" s="8">
        <v>52.122100000000003</v>
      </c>
    </row>
    <row r="81" spans="1:2" x14ac:dyDescent="0.3">
      <c r="A81" s="14">
        <v>7</v>
      </c>
      <c r="B81" s="8">
        <v>72.122100000000003</v>
      </c>
    </row>
    <row r="82" spans="1:2" x14ac:dyDescent="0.3">
      <c r="A82" s="14">
        <v>8</v>
      </c>
      <c r="B82" s="8">
        <v>82.122100000000003</v>
      </c>
    </row>
    <row r="83" spans="1:2" x14ac:dyDescent="0.3">
      <c r="A83" s="14">
        <v>7</v>
      </c>
      <c r="B83" s="8">
        <v>72.122100000000003</v>
      </c>
    </row>
    <row r="84" spans="1:2" x14ac:dyDescent="0.3">
      <c r="A84" s="14">
        <v>8</v>
      </c>
      <c r="B84" s="8">
        <v>82.122100000000003</v>
      </c>
    </row>
    <row r="85" spans="1:2" x14ac:dyDescent="0.3">
      <c r="A85" s="14">
        <v>8</v>
      </c>
      <c r="B85" s="8">
        <v>82.122100000000003</v>
      </c>
    </row>
    <row r="86" spans="1:2" x14ac:dyDescent="0.3">
      <c r="A86" s="14">
        <v>8</v>
      </c>
      <c r="B86" s="8">
        <v>82.122100000000003</v>
      </c>
    </row>
    <row r="87" spans="1:2" x14ac:dyDescent="0.3">
      <c r="A87" s="14">
        <v>0</v>
      </c>
      <c r="B87" s="8">
        <v>2.1221040000000002</v>
      </c>
    </row>
    <row r="88" spans="1:2" x14ac:dyDescent="0.3">
      <c r="A88" s="14">
        <v>8</v>
      </c>
      <c r="B88" s="8">
        <v>82.122100000000003</v>
      </c>
    </row>
    <row r="89" spans="1:2" x14ac:dyDescent="0.3">
      <c r="A89" s="14">
        <v>7</v>
      </c>
      <c r="B89" s="8">
        <v>72.122100000000003</v>
      </c>
    </row>
    <row r="90" spans="1:2" x14ac:dyDescent="0.3">
      <c r="A90" s="14">
        <v>4</v>
      </c>
      <c r="B90" s="8">
        <v>42.122100000000003</v>
      </c>
    </row>
    <row r="91" spans="1:2" x14ac:dyDescent="0.3">
      <c r="A91" s="14">
        <v>6</v>
      </c>
      <c r="B91" s="8">
        <v>62.122100000000003</v>
      </c>
    </row>
    <row r="92" spans="1:2" x14ac:dyDescent="0.3">
      <c r="A92" s="14">
        <v>7</v>
      </c>
      <c r="B92" s="8">
        <v>72.122100000000003</v>
      </c>
    </row>
    <row r="93" spans="1:2" x14ac:dyDescent="0.3">
      <c r="A93" s="14">
        <v>2</v>
      </c>
      <c r="B93" s="8">
        <v>22.1221</v>
      </c>
    </row>
    <row r="94" spans="1:2" x14ac:dyDescent="0.3">
      <c r="A94" s="14">
        <v>0</v>
      </c>
      <c r="B94" s="8">
        <v>2.1221040000000002</v>
      </c>
    </row>
    <row r="95" spans="1:2" x14ac:dyDescent="0.3">
      <c r="A95" s="14">
        <v>8</v>
      </c>
      <c r="B95" s="8">
        <v>82.122100000000003</v>
      </c>
    </row>
    <row r="96" spans="1:2" x14ac:dyDescent="0.3">
      <c r="A96" s="14">
        <v>4</v>
      </c>
      <c r="B96" s="8">
        <v>42.122100000000003</v>
      </c>
    </row>
    <row r="99" spans="1:6" x14ac:dyDescent="0.3">
      <c r="A99" s="1" t="s">
        <v>19</v>
      </c>
    </row>
    <row r="100" spans="1:6" ht="16.2" thickBot="1" x14ac:dyDescent="0.35"/>
    <row r="101" spans="1:6" x14ac:dyDescent="0.3">
      <c r="A101" s="10" t="s">
        <v>20</v>
      </c>
      <c r="B101" s="10"/>
    </row>
    <row r="102" spans="1:6" x14ac:dyDescent="0.3">
      <c r="A102" s="4" t="s">
        <v>21</v>
      </c>
      <c r="B102" s="4">
        <v>0.99999999999999933</v>
      </c>
    </row>
    <row r="103" spans="1:6" x14ac:dyDescent="0.3">
      <c r="A103" s="4" t="s">
        <v>22</v>
      </c>
      <c r="B103" s="4">
        <v>0.99999999999999878</v>
      </c>
    </row>
    <row r="104" spans="1:6" x14ac:dyDescent="0.3">
      <c r="A104" s="4" t="s">
        <v>23</v>
      </c>
      <c r="B104" s="4">
        <v>0.99999999999999878</v>
      </c>
    </row>
    <row r="105" spans="1:6" x14ac:dyDescent="0.3">
      <c r="A105" s="4" t="s">
        <v>24</v>
      </c>
      <c r="B105" s="4">
        <v>9.6205160275124162E-7</v>
      </c>
    </row>
    <row r="106" spans="1:6" ht="16.2" thickBot="1" x14ac:dyDescent="0.35">
      <c r="A106" s="11" t="s">
        <v>25</v>
      </c>
      <c r="B106" s="11">
        <v>30</v>
      </c>
    </row>
    <row r="108" spans="1:6" ht="16.2" thickBot="1" x14ac:dyDescent="0.35">
      <c r="A108" s="4" t="s">
        <v>26</v>
      </c>
    </row>
    <row r="109" spans="1:6" x14ac:dyDescent="0.3">
      <c r="A109" s="12"/>
      <c r="B109" s="12" t="s">
        <v>30</v>
      </c>
      <c r="C109" s="12" t="s">
        <v>31</v>
      </c>
      <c r="D109" s="12" t="s">
        <v>32</v>
      </c>
      <c r="E109" s="12" t="s">
        <v>33</v>
      </c>
      <c r="F109" s="12" t="s">
        <v>34</v>
      </c>
    </row>
    <row r="110" spans="1:6" x14ac:dyDescent="0.3">
      <c r="A110" s="4" t="s">
        <v>12</v>
      </c>
      <c r="B110" s="4">
        <v>1</v>
      </c>
      <c r="C110" s="4">
        <v>21386.665450666689</v>
      </c>
      <c r="D110" s="4">
        <v>21386.665450666689</v>
      </c>
      <c r="E110" s="4">
        <v>2.3107147732510444E+16</v>
      </c>
      <c r="F110" s="4">
        <v>2.1991148182664593E-210</v>
      </c>
    </row>
    <row r="111" spans="1:6" x14ac:dyDescent="0.3">
      <c r="A111" s="4" t="s">
        <v>27</v>
      </c>
      <c r="B111" s="4">
        <v>28</v>
      </c>
      <c r="C111" s="4">
        <v>2.591521201797452E-11</v>
      </c>
      <c r="D111" s="4">
        <v>9.2554328635623276E-13</v>
      </c>
    </row>
    <row r="112" spans="1:6" ht="16.2" thickBot="1" x14ac:dyDescent="0.35">
      <c r="A112" s="11" t="s">
        <v>28</v>
      </c>
      <c r="B112" s="11">
        <v>29</v>
      </c>
      <c r="C112" s="11">
        <v>21386.665450666715</v>
      </c>
      <c r="D112" s="11"/>
      <c r="E112" s="11"/>
      <c r="F112" s="11"/>
    </row>
    <row r="113" spans="1:9" ht="16.2" thickBot="1" x14ac:dyDescent="0.35"/>
    <row r="114" spans="1:9" x14ac:dyDescent="0.3">
      <c r="A114" s="12"/>
      <c r="B114" s="12" t="s">
        <v>35</v>
      </c>
      <c r="C114" s="12" t="s">
        <v>24</v>
      </c>
      <c r="D114" s="12" t="s">
        <v>36</v>
      </c>
      <c r="E114" s="12" t="s">
        <v>37</v>
      </c>
      <c r="F114" s="12" t="s">
        <v>38</v>
      </c>
      <c r="G114" s="12" t="s">
        <v>39</v>
      </c>
      <c r="H114" s="12" t="s">
        <v>40</v>
      </c>
      <c r="I114" s="12" t="s">
        <v>41</v>
      </c>
    </row>
    <row r="115" spans="1:9" x14ac:dyDescent="0.3">
      <c r="A115" s="4" t="s">
        <v>29</v>
      </c>
      <c r="B115" s="4">
        <v>2.1221018403990044</v>
      </c>
      <c r="C115" s="4">
        <v>3.7675908980129605E-7</v>
      </c>
      <c r="D115" s="4">
        <v>5632516.6342189852</v>
      </c>
      <c r="E115" s="4">
        <v>2.6003221476821203E-170</v>
      </c>
      <c r="F115" s="4">
        <v>2.1221010686429942</v>
      </c>
      <c r="G115" s="4">
        <v>2.1221026121550146</v>
      </c>
      <c r="H115" s="4">
        <v>2.1221010686429942</v>
      </c>
      <c r="I115" s="4">
        <v>2.1221026121550146</v>
      </c>
    </row>
    <row r="116" spans="1:9" ht="16.2" thickBot="1" x14ac:dyDescent="0.35">
      <c r="A116" s="11" t="s">
        <v>17</v>
      </c>
      <c r="B116" s="11">
        <v>9.999999715710727</v>
      </c>
      <c r="C116" s="11">
        <v>6.5784990630949065E-8</v>
      </c>
      <c r="D116" s="11">
        <v>152010354.03060693</v>
      </c>
      <c r="E116" s="11">
        <v>2.1991148182664593E-210</v>
      </c>
      <c r="F116" s="11">
        <v>9.9999995809562829</v>
      </c>
      <c r="G116" s="11">
        <v>9.999999850465171</v>
      </c>
      <c r="H116" s="11">
        <v>9.9999995809562829</v>
      </c>
      <c r="I116" s="11">
        <v>9.999999850465171</v>
      </c>
    </row>
    <row r="118" spans="1:9" x14ac:dyDescent="0.3">
      <c r="A118" s="4" t="s">
        <v>45</v>
      </c>
    </row>
    <row r="121" spans="1:9" x14ac:dyDescent="0.3">
      <c r="A121" s="5" t="s">
        <v>75</v>
      </c>
    </row>
    <row r="123" spans="1:9" x14ac:dyDescent="0.3">
      <c r="A123" s="1" t="s">
        <v>8</v>
      </c>
    </row>
    <row r="124" spans="1:9" x14ac:dyDescent="0.3">
      <c r="A124" s="4" t="s">
        <v>76</v>
      </c>
    </row>
    <row r="125" spans="1:9" x14ac:dyDescent="0.3">
      <c r="A125" s="4" t="s">
        <v>77</v>
      </c>
    </row>
    <row r="126" spans="1:9" x14ac:dyDescent="0.3">
      <c r="A126" s="4" t="s">
        <v>78</v>
      </c>
    </row>
    <row r="127" spans="1:9" x14ac:dyDescent="0.3">
      <c r="A127" s="4" t="s">
        <v>79</v>
      </c>
    </row>
    <row r="129" spans="1:1" x14ac:dyDescent="0.3">
      <c r="A129" s="1" t="s">
        <v>80</v>
      </c>
    </row>
    <row r="131" spans="1:1" x14ac:dyDescent="0.3">
      <c r="A131" s="1" t="s">
        <v>8</v>
      </c>
    </row>
    <row r="132" spans="1:1" x14ac:dyDescent="0.3">
      <c r="A132" s="4" t="s">
        <v>81</v>
      </c>
    </row>
    <row r="133" spans="1:1" x14ac:dyDescent="0.3">
      <c r="A133" s="4" t="s">
        <v>82</v>
      </c>
    </row>
    <row r="134" spans="1:1" x14ac:dyDescent="0.3">
      <c r="A134" s="4" t="s">
        <v>83</v>
      </c>
    </row>
    <row r="136" spans="1:1" x14ac:dyDescent="0.3">
      <c r="A136" s="5" t="s">
        <v>84</v>
      </c>
    </row>
    <row r="138" spans="1:1" x14ac:dyDescent="0.3">
      <c r="A138" s="1" t="s">
        <v>8</v>
      </c>
    </row>
    <row r="139" spans="1:1" x14ac:dyDescent="0.3">
      <c r="A139" s="4" t="s">
        <v>85</v>
      </c>
    </row>
    <row r="140" spans="1:1" x14ac:dyDescent="0.3">
      <c r="A140" s="4" t="s">
        <v>86</v>
      </c>
    </row>
    <row r="141" spans="1:1" x14ac:dyDescent="0.3">
      <c r="A141" s="4" t="s">
        <v>87</v>
      </c>
    </row>
    <row r="142" spans="1:1" x14ac:dyDescent="0.3">
      <c r="A142" s="4" t="s">
        <v>88</v>
      </c>
    </row>
    <row r="144" spans="1:1" x14ac:dyDescent="0.3">
      <c r="A144" s="1"/>
    </row>
    <row r="145" spans="1:4" x14ac:dyDescent="0.3">
      <c r="A145" s="15" t="s">
        <v>46</v>
      </c>
    </row>
    <row r="146" spans="1:4" x14ac:dyDescent="0.3">
      <c r="A146" s="15"/>
    </row>
    <row r="147" spans="1:4" x14ac:dyDescent="0.3">
      <c r="A147" s="5" t="s">
        <v>47</v>
      </c>
    </row>
    <row r="148" spans="1:4" x14ac:dyDescent="0.3">
      <c r="A148" s="13"/>
      <c r="B148" s="13"/>
      <c r="C148" s="13"/>
    </row>
    <row r="149" spans="1:4" x14ac:dyDescent="0.3">
      <c r="A149" s="6" t="s">
        <v>48</v>
      </c>
      <c r="B149" s="6" t="s">
        <v>49</v>
      </c>
      <c r="C149" s="6" t="s">
        <v>50</v>
      </c>
      <c r="D149" s="3" t="s">
        <v>55</v>
      </c>
    </row>
    <row r="150" spans="1:4" x14ac:dyDescent="0.3">
      <c r="A150" s="6" t="s">
        <v>51</v>
      </c>
      <c r="B150" s="6">
        <v>2</v>
      </c>
      <c r="C150" s="6">
        <v>4</v>
      </c>
      <c r="D150" s="16">
        <f>B158</f>
        <v>0</v>
      </c>
    </row>
    <row r="151" spans="1:4" x14ac:dyDescent="0.3">
      <c r="A151" s="6" t="s">
        <v>52</v>
      </c>
      <c r="B151" s="6">
        <v>1</v>
      </c>
      <c r="C151" s="6">
        <v>3</v>
      </c>
      <c r="D151" s="3">
        <f t="shared" ref="D151:D152" si="0">B159</f>
        <v>7.8571428571428577</v>
      </c>
    </row>
    <row r="152" spans="1:4" x14ac:dyDescent="0.3">
      <c r="A152" s="3" t="s">
        <v>53</v>
      </c>
      <c r="B152" s="3">
        <v>3</v>
      </c>
      <c r="C152" s="3">
        <v>2</v>
      </c>
      <c r="D152" s="3">
        <f t="shared" si="0"/>
        <v>30.714285714285715</v>
      </c>
    </row>
    <row r="153" spans="1:4" x14ac:dyDescent="0.3">
      <c r="A153" s="5"/>
    </row>
    <row r="154" spans="1:4" x14ac:dyDescent="0.3">
      <c r="A154" s="3" t="s">
        <v>56</v>
      </c>
      <c r="B154" s="3" t="s">
        <v>57</v>
      </c>
    </row>
    <row r="155" spans="1:4" x14ac:dyDescent="0.3">
      <c r="A155" s="3" t="s">
        <v>58</v>
      </c>
      <c r="B155" s="3">
        <v>100</v>
      </c>
    </row>
    <row r="156" spans="1:4" x14ac:dyDescent="0.3">
      <c r="A156" s="3" t="s">
        <v>59</v>
      </c>
      <c r="B156" s="3">
        <v>85</v>
      </c>
    </row>
    <row r="158" spans="1:4" x14ac:dyDescent="0.3">
      <c r="A158" s="6" t="s">
        <v>51</v>
      </c>
      <c r="B158" s="3">
        <v>0</v>
      </c>
    </row>
    <row r="159" spans="1:4" x14ac:dyDescent="0.3">
      <c r="A159" s="6" t="s">
        <v>52</v>
      </c>
      <c r="B159" s="3">
        <v>7.8571428571428577</v>
      </c>
    </row>
    <row r="160" spans="1:4" x14ac:dyDescent="0.3">
      <c r="A160" s="3" t="s">
        <v>53</v>
      </c>
      <c r="B160" s="3">
        <v>30.714285714285715</v>
      </c>
    </row>
    <row r="163" spans="1:4" x14ac:dyDescent="0.3">
      <c r="A163" s="3" t="s">
        <v>60</v>
      </c>
      <c r="B163" s="3">
        <f>B158+B159+B160</f>
        <v>38.571428571428569</v>
      </c>
    </row>
    <row r="164" spans="1:4" x14ac:dyDescent="0.3">
      <c r="A164" s="3" t="s">
        <v>61</v>
      </c>
      <c r="B164" s="3">
        <f>B158 * B150 + B159 * B151 + B160 * B152</f>
        <v>100</v>
      </c>
    </row>
    <row r="165" spans="1:4" x14ac:dyDescent="0.3">
      <c r="A165" s="3" t="s">
        <v>62</v>
      </c>
      <c r="B165" s="3">
        <f>B158*C150+B159*C151+B160*C152</f>
        <v>85</v>
      </c>
    </row>
    <row r="166" spans="1:4" x14ac:dyDescent="0.3">
      <c r="D166" s="4" t="s">
        <v>54</v>
      </c>
    </row>
    <row r="167" spans="1:4" x14ac:dyDescent="0.3">
      <c r="A167" s="4" t="s">
        <v>63</v>
      </c>
    </row>
    <row r="169" spans="1:4" x14ac:dyDescent="0.3">
      <c r="A169" s="3">
        <f>B164</f>
        <v>100</v>
      </c>
      <c r="B169" s="3">
        <v>100</v>
      </c>
    </row>
    <row r="170" spans="1:4" x14ac:dyDescent="0.3">
      <c r="A170" s="3">
        <f>B165</f>
        <v>85</v>
      </c>
      <c r="B170" s="3">
        <v>85</v>
      </c>
    </row>
    <row r="172" spans="1:4" x14ac:dyDescent="0.3">
      <c r="A172" s="1" t="s">
        <v>64</v>
      </c>
    </row>
    <row r="174" spans="1:4" x14ac:dyDescent="0.3">
      <c r="A174" s="4" t="s">
        <v>65</v>
      </c>
    </row>
    <row r="176" spans="1:4" x14ac:dyDescent="0.3">
      <c r="A176" s="1" t="s">
        <v>8</v>
      </c>
    </row>
    <row r="178" spans="1:1" x14ac:dyDescent="0.3">
      <c r="A178" s="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2024-10-29T11:59:33Z</dcterms:created>
  <dcterms:modified xsi:type="dcterms:W3CDTF">2024-10-31T04:21:13Z</dcterms:modified>
</cp:coreProperties>
</file>