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T_RESEARCH/2D_Petrology/mineral_conductivity/mineralconductivities/"/>
    </mc:Choice>
  </mc:AlternateContent>
  <xr:revisionPtr revIDLastSave="0" documentId="8_{EB305539-7FAF-1C45-B165-B9860433EA0C}" xr6:coauthVersionLast="47" xr6:coauthVersionMax="47" xr10:uidLastSave="{00000000-0000-0000-0000-000000000000}"/>
  <bookViews>
    <workbookView xWindow="47940" yWindow="1080" windowWidth="45720" windowHeight="19760" xr2:uid="{EF1EAB3C-7106-8347-9382-DA47A6680C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" i="1" l="1"/>
  <c r="AA18" i="1"/>
  <c r="Z18" i="1"/>
  <c r="W2" i="1"/>
  <c r="R2" i="1"/>
</calcChain>
</file>

<file path=xl/sharedStrings.xml><?xml version="1.0" encoding="utf-8"?>
<sst xmlns="http://schemas.openxmlformats.org/spreadsheetml/2006/main" count="337" uniqueCount="147">
  <si>
    <t>Title</t>
  </si>
  <si>
    <t>Author</t>
  </si>
  <si>
    <t>Year</t>
  </si>
  <si>
    <t>DOI</t>
  </si>
  <si>
    <t>The electrical conductivity of upper-mantle rocks: water content in the upper mantle</t>
  </si>
  <si>
    <t>Duojun Wang, Heping Li, Li Yi, Baoping Shi</t>
  </si>
  <si>
    <t>Effect of temperature, pressure and chemical composition on the electrical conductivity of granulite and geophysical implications</t>
  </si>
  <si>
    <t>10.2465/jmps.181107b</t>
  </si>
  <si>
    <t>Wenquin Sun, Dai Lidon, Li Heping, Hu Haiying, Liu Changcai</t>
  </si>
  <si>
    <t>10.1007/s00269-007-0207-1</t>
  </si>
  <si>
    <t>Description</t>
  </si>
  <si>
    <t>Equation Form</t>
  </si>
  <si>
    <t>Eq ID</t>
  </si>
  <si>
    <t>water_Iron_1</t>
  </si>
  <si>
    <t>Author ID</t>
  </si>
  <si>
    <t>10.1029/1999GL008378</t>
  </si>
  <si>
    <t>orthopyroxene</t>
  </si>
  <si>
    <t>arrhenious_simple</t>
  </si>
  <si>
    <t>Water Min</t>
  </si>
  <si>
    <t>Water Max</t>
  </si>
  <si>
    <t>Water Average</t>
  </si>
  <si>
    <t>Iron Min</t>
  </si>
  <si>
    <t>Iron Max</t>
  </si>
  <si>
    <t>Iron Average</t>
  </si>
  <si>
    <t>Crystal Direction</t>
  </si>
  <si>
    <t>a</t>
  </si>
  <si>
    <t>a uncertainty</t>
  </si>
  <si>
    <t xml:space="preserve">b </t>
  </si>
  <si>
    <t>b uncertainty</t>
  </si>
  <si>
    <t xml:space="preserve">c </t>
  </si>
  <si>
    <t>c uncertainty</t>
  </si>
  <si>
    <t>d</t>
  </si>
  <si>
    <t>d uncertainty</t>
  </si>
  <si>
    <t>e</t>
  </si>
  <si>
    <t>e uncertainty</t>
  </si>
  <si>
    <t>a is logarithmic</t>
  </si>
  <si>
    <t>yes</t>
  </si>
  <si>
    <t>b is logarithmic</t>
  </si>
  <si>
    <t>no</t>
  </si>
  <si>
    <t>c is logarithmic</t>
  </si>
  <si>
    <t xml:space="preserve">d is logarithmic </t>
  </si>
  <si>
    <t>a (Cw)^b exp( -c/kt) exp(X_fe * d/kt)</t>
  </si>
  <si>
    <t>Water units</t>
  </si>
  <si>
    <t>Temp Min(K)</t>
  </si>
  <si>
    <t>Temp Max(k)</t>
  </si>
  <si>
    <t>Pressure Average (Gpa)</t>
  </si>
  <si>
    <t>Pressure Min (Gpa)</t>
  </si>
  <si>
    <t>Pressure Max (Gpa)</t>
  </si>
  <si>
    <t>isotropic</t>
  </si>
  <si>
    <t>fO2 buffers used</t>
  </si>
  <si>
    <t>pyroxenite, lherzolite, dunite</t>
  </si>
  <si>
    <t>Wang08_per</t>
  </si>
  <si>
    <t>clinopyroxene</t>
  </si>
  <si>
    <t>illmenite+garnet</t>
  </si>
  <si>
    <t>pervoskite</t>
  </si>
  <si>
    <t>Electrical conductivity of orthopyroxene and its high pressure phase</t>
  </si>
  <si>
    <t>Yousheng Xu and Thomas J. Shankland</t>
  </si>
  <si>
    <t>xu_1999_ortho</t>
  </si>
  <si>
    <t>xu_1999_clino</t>
  </si>
  <si>
    <t>xu_1999_ill+gt</t>
  </si>
  <si>
    <t>xu_1999_pv</t>
  </si>
  <si>
    <t xml:space="preserve">Electrical conductivity of diopside: Evidence for oxygen vacancies </t>
  </si>
  <si>
    <t>J.Stephen Huebner and Donald E. Voight</t>
  </si>
  <si>
    <t>diopside</t>
  </si>
  <si>
    <t>Sample Type</t>
  </si>
  <si>
    <t>Phase Type</t>
  </si>
  <si>
    <t>Peridotite</t>
  </si>
  <si>
    <t>natural single crystal</t>
  </si>
  <si>
    <r>
      <t>Mo–MoO</t>
    </r>
    <r>
      <rPr>
        <sz val="12"/>
        <color theme="1"/>
        <rFont val="Calibri"/>
        <family val="2"/>
        <scheme val="minor"/>
      </rPr>
      <t xml:space="preserve">2 </t>
    </r>
  </si>
  <si>
    <t>garnet</t>
  </si>
  <si>
    <t>arrhenious_log_fO2</t>
  </si>
  <si>
    <t xml:space="preserve">0003-004x/88/ 1112-1235$02.00 </t>
  </si>
  <si>
    <t>huebner88_mal[100]</t>
  </si>
  <si>
    <t>huebner88_mal[010]</t>
  </si>
  <si>
    <t>huebner88_dk7[001]</t>
  </si>
  <si>
    <t>huebner88_dk7[010]</t>
  </si>
  <si>
    <t>huebner88_dk7[100]</t>
  </si>
  <si>
    <t>Co-Co2 mixture</t>
  </si>
  <si>
    <t>010</t>
  </si>
  <si>
    <t>001</t>
  </si>
  <si>
    <t>100</t>
  </si>
  <si>
    <t>exp(a - b/kT + log(fo2^c))</t>
  </si>
  <si>
    <r>
      <t xml:space="preserve">Effect of temperature, pressure and </t>
    </r>
    <r>
      <rPr>
        <b/>
        <sz val="10"/>
        <color rgb="FF6A8759"/>
        <rFont val="Arial Unicode MS"/>
        <family val="2"/>
      </rPr>
      <t>iron content on the electrical conductivity of orthopyroxene</t>
    </r>
  </si>
  <si>
    <t>Baohua Zhang, Takashi Yoshino</t>
  </si>
  <si>
    <t>10.1007/s00410-016-1315-z</t>
  </si>
  <si>
    <t>synthetic</t>
  </si>
  <si>
    <t>natural whole rock</t>
  </si>
  <si>
    <t>synthetic powders</t>
  </si>
  <si>
    <t>a exp( -(b + c * P)/kT) + d*Xfe * exp( -(e + f* Xfe^1/3 + P( h + I Xfe)/kT)</t>
  </si>
  <si>
    <t>arrhenious_pressure+complex_iron_1</t>
  </si>
  <si>
    <t>zhang_2016_opx</t>
  </si>
  <si>
    <t>NNO</t>
  </si>
  <si>
    <t>ppm</t>
  </si>
  <si>
    <t>e is logarithmic</t>
  </si>
  <si>
    <t>f</t>
  </si>
  <si>
    <t>f uncertainty</t>
  </si>
  <si>
    <t>f is logarithmic</t>
  </si>
  <si>
    <t>h</t>
  </si>
  <si>
    <t>h uncertainty</t>
  </si>
  <si>
    <t>h is logarithmic</t>
  </si>
  <si>
    <t xml:space="preserve">I </t>
  </si>
  <si>
    <t>I is logarithmic</t>
  </si>
  <si>
    <t>I uncertainty</t>
  </si>
  <si>
    <t>Electrical conductivity of orthopyroxene: Implications for the water content of the asthenosphere</t>
  </si>
  <si>
    <t>10.2183/pjab.85.466</t>
  </si>
  <si>
    <t>Dai Lidong, Karato Shun-ichiro</t>
  </si>
  <si>
    <t>Mo-MoO2</t>
  </si>
  <si>
    <t>single crystals</t>
  </si>
  <si>
    <t>water calibration</t>
  </si>
  <si>
    <t>paterson</t>
  </si>
  <si>
    <t>DK_2009_opx</t>
  </si>
  <si>
    <t>DK_2009_ol</t>
  </si>
  <si>
    <t>olivine</t>
  </si>
  <si>
    <t>pyrope</t>
  </si>
  <si>
    <t>polycrystalline  aggregates</t>
  </si>
  <si>
    <t>DK_2009_gt</t>
  </si>
  <si>
    <t>wtpct</t>
  </si>
  <si>
    <t>a exp( -b /kT)+c Cw^d exp( -e /kT)</t>
  </si>
  <si>
    <t>a exp(-b /kT)</t>
  </si>
  <si>
    <t>Electrical conductivity of orthopyroxene and plagioclase in the lower crust</t>
  </si>
  <si>
    <t>Xiaozhi Yang, Hans Keppler, Catherine McCammon, Huaiwei Ni</t>
  </si>
  <si>
    <t>10.1007/s00410-011-0657-9</t>
  </si>
  <si>
    <t>plagioclaise</t>
  </si>
  <si>
    <t>Bell 1995</t>
  </si>
  <si>
    <t>Johnson and Rossman 2003</t>
  </si>
  <si>
    <t>lower crustal ortho</t>
  </si>
  <si>
    <t>YHMcC_11_opx</t>
  </si>
  <si>
    <t>YHMcC_11_plag</t>
  </si>
  <si>
    <t>Fe3+-rich augite and high electrical conductivity in the deep lithosphere</t>
  </si>
  <si>
    <t>Xiaozhi Yang and Catherine McCammon</t>
  </si>
  <si>
    <t>10.1130/G32725.1</t>
  </si>
  <si>
    <t>augite</t>
  </si>
  <si>
    <t>single crystal and polycrystal</t>
  </si>
  <si>
    <t>water_exponent_arrhenious</t>
  </si>
  <si>
    <t>a Cw^b exp( -c /kT)</t>
  </si>
  <si>
    <t>polycrystalline</t>
  </si>
  <si>
    <t>YMcC_12_cpx_dry</t>
  </si>
  <si>
    <t>YMcC_12_cpx_wet</t>
  </si>
  <si>
    <t>Kovács et al. (2008)</t>
  </si>
  <si>
    <t>Electrical conductivity of enstatite as a function of water content: Implications for the electrical structure in the upper mantle</t>
  </si>
  <si>
    <t>Baohua Zhang, Takashi Yoshino, Xiaoping Wu, Takuya Matsuzaki, Shuangming Shan, Tomoo Katsura</t>
  </si>
  <si>
    <t>10.1016/j.epsl.2012.09.020</t>
  </si>
  <si>
    <t>enstatite</t>
  </si>
  <si>
    <t>a exp( -b /kT)+c Cw exp( -(d + e C_w^(1/3) /kT)</t>
  </si>
  <si>
    <t>arrhenious_simple+water_exponent_arrhenious_2</t>
  </si>
  <si>
    <t>arrhenious_simple+water_exponent_arrhenious_1</t>
  </si>
  <si>
    <t>Zh_2012_ortho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</si>
</sst>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6A8759"/>
      <name val="Arial Unicode MS"/>
      <family val="2"/>
    </font>
    <font>
      <sz val="12"/>
      <color rgb="FF000000"/>
      <name val="Calibri"/>
      <family val="2"/>
      <scheme val="minor"/>
    </font>
    <font>
      <sz val="12"/>
      <color rgb="FF6A8759"/>
      <name val="Calibri"/>
      <family val="2"/>
      <scheme val="minor"/>
    </font>
    <font>
      <sz val="12"/>
      <color rgb="FF333333"/>
      <name val="Calibri"/>
      <family val="2"/>
      <scheme val="minor"/>
    </font>
    <font>
      <sz val="9"/>
      <color theme="1"/>
      <name val="Helvetica"/>
      <family val="2"/>
    </font>
    <font>
      <b/>
      <sz val="10"/>
      <color rgb="FF6A8759"/>
      <name val="Arial Unicode MS"/>
      <family val="2"/>
    </font>
    <font>
      <sz val="12"/>
      <color rgb="FF000000"/>
      <name val="Cambria"/>
      <family val="1"/>
    </font>
    <font>
      <sz val="2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49" fontId="0" fillId="0" borderId="0" xfId="0" applyNumberFormat="1" applyFont="1"/>
    <xf numFmtId="49" fontId="6" fillId="0" borderId="0" xfId="0" applyNumberFormat="1" applyFont="1"/>
    <xf numFmtId="3" fontId="0" fillId="0" borderId="0" xfId="0" applyNumberFormat="1" applyFont="1"/>
    <xf numFmtId="0" fontId="8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978F-7647-614D-922C-AF7479B592B3}">
  <dimension ref="A1:AW26"/>
  <sheetViews>
    <sheetView tabSelected="1" topLeftCell="A16" workbookViewId="0">
      <selection activeCell="F33" sqref="F33"/>
    </sheetView>
  </sheetViews>
  <sheetFormatPr baseColWidth="10" defaultRowHeight="16" x14ac:dyDescent="0.2"/>
  <cols>
    <col min="1" max="1" width="35.5" style="3" customWidth="1"/>
    <col min="2" max="2" width="38.33203125" style="4" customWidth="1"/>
    <col min="3" max="3" width="10.83203125" style="4"/>
    <col min="4" max="4" width="22.83203125" style="3" customWidth="1"/>
    <col min="5" max="5" width="22.83203125" style="4" customWidth="1"/>
    <col min="6" max="7" width="24" style="4" customWidth="1"/>
    <col min="8" max="8" width="50" style="4" customWidth="1"/>
    <col min="9" max="9" width="32.5" style="4" customWidth="1"/>
    <col min="10" max="10" width="18.1640625" style="4" customWidth="1"/>
    <col min="11" max="11" width="15" style="4" customWidth="1"/>
    <col min="12" max="12" width="13.83203125" style="4" customWidth="1"/>
    <col min="13" max="13" width="12.5" style="4" customWidth="1"/>
    <col min="14" max="23" width="10.83203125" style="4"/>
    <col min="24" max="24" width="15.1640625" style="4" customWidth="1"/>
    <col min="25" max="25" width="15" style="9" customWidth="1"/>
    <col min="26" max="30" width="10.83203125" style="4"/>
    <col min="31" max="31" width="16.33203125" style="4" customWidth="1"/>
    <col min="32" max="37" width="10.83203125" style="4"/>
    <col min="38" max="38" width="15.6640625" style="4" customWidth="1"/>
    <col min="39" max="16384" width="10.83203125" style="4"/>
  </cols>
  <sheetData>
    <row r="1" spans="1:49" ht="17" x14ac:dyDescent="0.2">
      <c r="A1" s="3" t="s">
        <v>0</v>
      </c>
      <c r="B1" s="4" t="s">
        <v>1</v>
      </c>
      <c r="C1" s="4" t="s">
        <v>2</v>
      </c>
      <c r="D1" s="3" t="s">
        <v>3</v>
      </c>
      <c r="E1" s="4" t="s">
        <v>65</v>
      </c>
      <c r="F1" s="4" t="s">
        <v>10</v>
      </c>
      <c r="G1" s="4" t="s">
        <v>64</v>
      </c>
      <c r="H1" s="4" t="s">
        <v>11</v>
      </c>
      <c r="I1" s="4" t="s">
        <v>12</v>
      </c>
      <c r="J1" s="4" t="s">
        <v>14</v>
      </c>
      <c r="K1" s="4" t="s">
        <v>45</v>
      </c>
      <c r="L1" s="4" t="s">
        <v>46</v>
      </c>
      <c r="M1" s="4" t="s">
        <v>47</v>
      </c>
      <c r="N1" s="4" t="s">
        <v>43</v>
      </c>
      <c r="O1" s="4" t="s">
        <v>44</v>
      </c>
      <c r="P1" s="4" t="s">
        <v>18</v>
      </c>
      <c r="Q1" s="4" t="s">
        <v>19</v>
      </c>
      <c r="R1" s="4" t="s">
        <v>20</v>
      </c>
      <c r="S1" s="4" t="s">
        <v>108</v>
      </c>
      <c r="T1" s="4" t="s">
        <v>42</v>
      </c>
      <c r="U1" s="4" t="s">
        <v>21</v>
      </c>
      <c r="V1" s="4" t="s">
        <v>22</v>
      </c>
      <c r="W1" s="4" t="s">
        <v>23</v>
      </c>
      <c r="X1" s="4" t="s">
        <v>49</v>
      </c>
      <c r="Y1" s="9" t="s">
        <v>24</v>
      </c>
      <c r="Z1" s="4" t="s">
        <v>25</v>
      </c>
      <c r="AA1" s="4" t="s">
        <v>26</v>
      </c>
      <c r="AB1" s="4" t="s">
        <v>35</v>
      </c>
      <c r="AC1" s="4" t="s">
        <v>27</v>
      </c>
      <c r="AD1" s="4" t="s">
        <v>28</v>
      </c>
      <c r="AE1" s="4" t="s">
        <v>37</v>
      </c>
      <c r="AF1" s="4" t="s">
        <v>29</v>
      </c>
      <c r="AG1" s="4" t="s">
        <v>30</v>
      </c>
      <c r="AH1" s="4" t="s">
        <v>39</v>
      </c>
      <c r="AI1" s="4" t="s">
        <v>31</v>
      </c>
      <c r="AJ1" s="4" t="s">
        <v>32</v>
      </c>
      <c r="AK1" s="4" t="s">
        <v>40</v>
      </c>
      <c r="AL1" s="4" t="s">
        <v>33</v>
      </c>
      <c r="AM1" s="4" t="s">
        <v>34</v>
      </c>
      <c r="AN1" s="4" t="s">
        <v>93</v>
      </c>
      <c r="AO1" s="4" t="s">
        <v>94</v>
      </c>
      <c r="AP1" s="4" t="s">
        <v>95</v>
      </c>
      <c r="AQ1" s="4" t="s">
        <v>96</v>
      </c>
      <c r="AR1" s="4" t="s">
        <v>97</v>
      </c>
      <c r="AS1" s="4" t="s">
        <v>98</v>
      </c>
      <c r="AT1" s="4" t="s">
        <v>99</v>
      </c>
      <c r="AU1" s="4" t="s">
        <v>100</v>
      </c>
      <c r="AV1" s="4" t="s">
        <v>102</v>
      </c>
      <c r="AW1" s="4" t="s">
        <v>101</v>
      </c>
    </row>
    <row r="2" spans="1:49" ht="85" x14ac:dyDescent="0.2">
      <c r="A2" s="5" t="s">
        <v>4</v>
      </c>
      <c r="B2" s="5" t="s">
        <v>5</v>
      </c>
      <c r="C2" s="4">
        <v>2008</v>
      </c>
      <c r="D2" s="6" t="s">
        <v>9</v>
      </c>
      <c r="E2" s="7" t="s">
        <v>66</v>
      </c>
      <c r="F2" s="4" t="s">
        <v>50</v>
      </c>
      <c r="G2" s="4" t="s">
        <v>86</v>
      </c>
      <c r="H2" s="4" t="s">
        <v>41</v>
      </c>
      <c r="I2" s="4" t="s">
        <v>13</v>
      </c>
      <c r="J2" s="4" t="s">
        <v>51</v>
      </c>
      <c r="K2" s="4">
        <v>2.5</v>
      </c>
      <c r="L2" s="4">
        <v>2</v>
      </c>
      <c r="M2" s="4">
        <v>3</v>
      </c>
      <c r="N2" s="4">
        <v>1273</v>
      </c>
      <c r="O2" s="4">
        <v>1573</v>
      </c>
      <c r="P2" s="4">
        <v>1.26</v>
      </c>
      <c r="Q2" s="4">
        <v>2.21</v>
      </c>
      <c r="R2" s="4">
        <f>(P2+Q2)/2</f>
        <v>1.7349999999999999</v>
      </c>
      <c r="T2" s="4" t="s">
        <v>116</v>
      </c>
      <c r="U2" s="4">
        <v>3.9E-2</v>
      </c>
      <c r="V2" s="4">
        <v>0.54500000000000004</v>
      </c>
      <c r="W2" s="4">
        <f>SUM(U2:V2)/2</f>
        <v>0.29200000000000004</v>
      </c>
      <c r="X2" s="4" t="s">
        <v>68</v>
      </c>
      <c r="Y2" s="9" t="s">
        <v>48</v>
      </c>
      <c r="Z2" s="4">
        <v>5.2</v>
      </c>
      <c r="AA2" s="4">
        <v>0.4</v>
      </c>
      <c r="AB2" s="4" t="s">
        <v>36</v>
      </c>
      <c r="AC2" s="4">
        <v>0.67</v>
      </c>
      <c r="AD2" s="4">
        <v>7.0000000000000007E-2</v>
      </c>
      <c r="AE2" s="4" t="s">
        <v>38</v>
      </c>
      <c r="AF2" s="4">
        <v>1.897</v>
      </c>
      <c r="AG2" s="4">
        <v>9.3299999999999994E-2</v>
      </c>
      <c r="AH2" s="4" t="s">
        <v>38</v>
      </c>
      <c r="AI2" s="4">
        <v>0.72550000000000003</v>
      </c>
      <c r="AJ2" s="4">
        <v>3.1E-2</v>
      </c>
      <c r="AK2" s="4" t="s">
        <v>38</v>
      </c>
    </row>
    <row r="3" spans="1:49" ht="68" x14ac:dyDescent="0.2">
      <c r="A3" s="3" t="s">
        <v>55</v>
      </c>
      <c r="B3" s="3" t="s">
        <v>56</v>
      </c>
      <c r="C3" s="3">
        <v>1999</v>
      </c>
      <c r="D3" s="3" t="s">
        <v>15</v>
      </c>
      <c r="E3" s="4" t="s">
        <v>16</v>
      </c>
      <c r="F3" s="4" t="s">
        <v>16</v>
      </c>
      <c r="G3" s="3" t="s">
        <v>85</v>
      </c>
      <c r="H3" s="3" t="s">
        <v>118</v>
      </c>
      <c r="I3" s="3" t="s">
        <v>17</v>
      </c>
      <c r="J3" s="3" t="s">
        <v>57</v>
      </c>
      <c r="K3" s="4">
        <v>5</v>
      </c>
      <c r="N3" s="4">
        <v>1273</v>
      </c>
      <c r="O3" s="4">
        <v>1673</v>
      </c>
      <c r="X3" s="4" t="s">
        <v>68</v>
      </c>
      <c r="Y3" s="9" t="s">
        <v>48</v>
      </c>
      <c r="Z3" s="4">
        <v>3.72</v>
      </c>
      <c r="AA3" s="4">
        <v>0.06</v>
      </c>
      <c r="AB3" s="4" t="s">
        <v>36</v>
      </c>
      <c r="AC3" s="4">
        <v>1.8</v>
      </c>
      <c r="AD3" s="4">
        <v>0.2</v>
      </c>
      <c r="AE3" s="4" t="s">
        <v>38</v>
      </c>
    </row>
    <row r="4" spans="1:49" ht="68" x14ac:dyDescent="0.2">
      <c r="A4" s="3" t="s">
        <v>55</v>
      </c>
      <c r="B4" s="3" t="s">
        <v>56</v>
      </c>
      <c r="C4" s="3">
        <v>1999</v>
      </c>
      <c r="D4" s="3" t="s">
        <v>15</v>
      </c>
      <c r="E4" s="4" t="s">
        <v>52</v>
      </c>
      <c r="F4" s="4" t="s">
        <v>52</v>
      </c>
      <c r="G4" s="3" t="s">
        <v>85</v>
      </c>
      <c r="H4" s="3" t="s">
        <v>118</v>
      </c>
      <c r="I4" s="3" t="s">
        <v>17</v>
      </c>
      <c r="J4" s="3" t="s">
        <v>58</v>
      </c>
      <c r="K4" s="4">
        <v>13</v>
      </c>
      <c r="N4" s="4">
        <v>1273</v>
      </c>
      <c r="O4" s="4">
        <v>1673</v>
      </c>
      <c r="X4" s="4" t="s">
        <v>68</v>
      </c>
      <c r="Y4" s="9" t="s">
        <v>48</v>
      </c>
      <c r="Z4" s="4">
        <v>3.25</v>
      </c>
      <c r="AA4" s="4">
        <v>7.0000000000000007E-2</v>
      </c>
      <c r="AB4" s="4" t="s">
        <v>36</v>
      </c>
      <c r="AC4" s="4">
        <v>1.87</v>
      </c>
      <c r="AD4" s="4">
        <v>0.02</v>
      </c>
      <c r="AE4" s="4" t="s">
        <v>38</v>
      </c>
    </row>
    <row r="5" spans="1:49" ht="68" x14ac:dyDescent="0.2">
      <c r="A5" s="3" t="s">
        <v>55</v>
      </c>
      <c r="B5" s="3" t="s">
        <v>56</v>
      </c>
      <c r="C5" s="3">
        <v>1999</v>
      </c>
      <c r="D5" s="3" t="s">
        <v>15</v>
      </c>
      <c r="E5" s="3" t="s">
        <v>69</v>
      </c>
      <c r="F5" s="4" t="s">
        <v>53</v>
      </c>
      <c r="G5" s="3" t="s">
        <v>85</v>
      </c>
      <c r="H5" s="3" t="s">
        <v>118</v>
      </c>
      <c r="I5" s="3" t="s">
        <v>17</v>
      </c>
      <c r="J5" s="2" t="s">
        <v>59</v>
      </c>
      <c r="K5" s="4">
        <v>21</v>
      </c>
      <c r="N5" s="4">
        <v>1473</v>
      </c>
      <c r="O5" s="4">
        <v>1773</v>
      </c>
      <c r="X5" s="4" t="s">
        <v>68</v>
      </c>
      <c r="Y5" s="9" t="s">
        <v>48</v>
      </c>
      <c r="Z5" s="4">
        <v>3.35</v>
      </c>
      <c r="AA5" s="4">
        <v>0.1</v>
      </c>
      <c r="AB5" s="4" t="s">
        <v>36</v>
      </c>
      <c r="AC5" s="4">
        <v>1.66</v>
      </c>
      <c r="AD5" s="4">
        <v>0.3</v>
      </c>
      <c r="AE5" s="4" t="s">
        <v>38</v>
      </c>
    </row>
    <row r="6" spans="1:49" ht="68" x14ac:dyDescent="0.2">
      <c r="A6" s="3" t="s">
        <v>55</v>
      </c>
      <c r="B6" s="3" t="s">
        <v>56</v>
      </c>
      <c r="C6" s="3">
        <v>1999</v>
      </c>
      <c r="D6" s="3" t="s">
        <v>15</v>
      </c>
      <c r="E6" s="4" t="s">
        <v>54</v>
      </c>
      <c r="F6" s="4" t="s">
        <v>54</v>
      </c>
      <c r="G6" s="3" t="s">
        <v>85</v>
      </c>
      <c r="H6" s="3" t="s">
        <v>118</v>
      </c>
      <c r="I6" s="3" t="s">
        <v>17</v>
      </c>
      <c r="J6" s="2" t="s">
        <v>60</v>
      </c>
      <c r="K6" s="4">
        <v>25</v>
      </c>
      <c r="N6" s="4">
        <v>1673</v>
      </c>
      <c r="O6" s="4">
        <v>1873</v>
      </c>
      <c r="X6" s="4" t="s">
        <v>68</v>
      </c>
      <c r="Y6" s="9" t="s">
        <v>48</v>
      </c>
      <c r="Z6" s="4">
        <v>1.87</v>
      </c>
      <c r="AA6" s="4">
        <v>0.11</v>
      </c>
      <c r="AB6" s="4" t="s">
        <v>36</v>
      </c>
      <c r="AC6" s="4">
        <v>0.7</v>
      </c>
      <c r="AD6" s="4">
        <v>0.04</v>
      </c>
      <c r="AE6" s="4" t="s">
        <v>38</v>
      </c>
    </row>
    <row r="7" spans="1:49" ht="34" x14ac:dyDescent="0.2">
      <c r="A7" s="3" t="s">
        <v>61</v>
      </c>
      <c r="B7" s="4" t="s">
        <v>62</v>
      </c>
      <c r="C7" s="3">
        <v>1988</v>
      </c>
      <c r="D7" s="3" t="s">
        <v>71</v>
      </c>
      <c r="E7" s="4" t="s">
        <v>52</v>
      </c>
      <c r="F7" s="4" t="s">
        <v>63</v>
      </c>
      <c r="G7" s="4" t="s">
        <v>67</v>
      </c>
      <c r="H7" s="3" t="s">
        <v>81</v>
      </c>
      <c r="I7" s="3" t="s">
        <v>70</v>
      </c>
      <c r="J7" s="4" t="s">
        <v>76</v>
      </c>
      <c r="K7" s="4">
        <v>1E-4</v>
      </c>
      <c r="N7" s="4">
        <v>1073</v>
      </c>
      <c r="O7" s="4">
        <v>1473</v>
      </c>
      <c r="U7" s="8">
        <v>2.7E-2</v>
      </c>
      <c r="V7" s="8">
        <v>2.7E-2</v>
      </c>
      <c r="W7" s="8">
        <v>2.7E-2</v>
      </c>
      <c r="X7" s="4" t="s">
        <v>77</v>
      </c>
      <c r="Y7" s="10">
        <v>100</v>
      </c>
      <c r="Z7" s="8">
        <v>1.4339999999999999</v>
      </c>
      <c r="AA7" s="8">
        <v>0.20200000000000001</v>
      </c>
      <c r="AB7" s="4" t="s">
        <v>36</v>
      </c>
      <c r="AC7" s="4">
        <v>2.1539999999999999</v>
      </c>
      <c r="AD7" s="4">
        <v>1.6E-2</v>
      </c>
      <c r="AE7" s="4" t="s">
        <v>38</v>
      </c>
      <c r="AF7" s="4">
        <v>-0.17760000000000001</v>
      </c>
      <c r="AG7" s="4">
        <v>6.4999999999999997E-3</v>
      </c>
    </row>
    <row r="8" spans="1:49" ht="34" x14ac:dyDescent="0.2">
      <c r="A8" s="3" t="s">
        <v>61</v>
      </c>
      <c r="B8" s="4" t="s">
        <v>62</v>
      </c>
      <c r="C8" s="3">
        <v>1988</v>
      </c>
      <c r="D8" s="3" t="s">
        <v>71</v>
      </c>
      <c r="E8" s="4" t="s">
        <v>52</v>
      </c>
      <c r="F8" s="4" t="s">
        <v>63</v>
      </c>
      <c r="G8" s="4" t="s">
        <v>67</v>
      </c>
      <c r="H8" s="3" t="s">
        <v>81</v>
      </c>
      <c r="I8" s="3" t="s">
        <v>70</v>
      </c>
      <c r="J8" s="4" t="s">
        <v>75</v>
      </c>
      <c r="K8" s="4">
        <v>1E-4</v>
      </c>
      <c r="N8" s="4">
        <v>1073</v>
      </c>
      <c r="O8" s="4">
        <v>1473</v>
      </c>
      <c r="U8" s="8">
        <v>2.7E-2</v>
      </c>
      <c r="V8" s="8">
        <v>2.7E-2</v>
      </c>
      <c r="W8" s="8">
        <v>2.7E-2</v>
      </c>
      <c r="X8" s="4" t="s">
        <v>77</v>
      </c>
      <c r="Y8" s="10" t="s">
        <v>78</v>
      </c>
      <c r="Z8" s="8">
        <v>0.88500000000000001</v>
      </c>
      <c r="AA8" s="8">
        <v>0.15</v>
      </c>
      <c r="AB8" s="4" t="s">
        <v>36</v>
      </c>
      <c r="AC8" s="4">
        <v>2.0179999999999998</v>
      </c>
      <c r="AD8" s="4">
        <v>4.7E-2</v>
      </c>
      <c r="AE8" s="4" t="s">
        <v>38</v>
      </c>
      <c r="AF8" s="4">
        <v>-0.12230000000000001</v>
      </c>
      <c r="AG8" s="4">
        <v>8.5000000000000006E-3</v>
      </c>
    </row>
    <row r="9" spans="1:49" ht="34" x14ac:dyDescent="0.2">
      <c r="A9" s="3" t="s">
        <v>61</v>
      </c>
      <c r="B9" s="4" t="s">
        <v>62</v>
      </c>
      <c r="C9" s="3">
        <v>1988</v>
      </c>
      <c r="D9" s="3" t="s">
        <v>71</v>
      </c>
      <c r="E9" s="4" t="s">
        <v>52</v>
      </c>
      <c r="F9" s="4" t="s">
        <v>63</v>
      </c>
      <c r="G9" s="4" t="s">
        <v>67</v>
      </c>
      <c r="H9" s="3" t="s">
        <v>81</v>
      </c>
      <c r="I9" s="3" t="s">
        <v>70</v>
      </c>
      <c r="J9" s="4" t="s">
        <v>74</v>
      </c>
      <c r="K9" s="4">
        <v>1E-4</v>
      </c>
      <c r="N9" s="4">
        <v>1073</v>
      </c>
      <c r="O9" s="4">
        <v>1473</v>
      </c>
      <c r="U9" s="8">
        <v>2.7E-2</v>
      </c>
      <c r="V9" s="8">
        <v>2.7E-2</v>
      </c>
      <c r="W9" s="8">
        <v>2.7E-2</v>
      </c>
      <c r="X9" s="4" t="s">
        <v>77</v>
      </c>
      <c r="Y9" s="10" t="s">
        <v>79</v>
      </c>
      <c r="Z9" s="8">
        <v>1.583</v>
      </c>
      <c r="AA9" s="8">
        <v>0.10100000000000001</v>
      </c>
      <c r="AB9" s="4" t="s">
        <v>36</v>
      </c>
      <c r="AC9" s="11">
        <v>2.198</v>
      </c>
      <c r="AD9" s="4">
        <v>3.3000000000000002E-2</v>
      </c>
      <c r="AE9" s="4" t="s">
        <v>38</v>
      </c>
      <c r="AF9" s="4">
        <v>-0.14560000000000001</v>
      </c>
      <c r="AG9" s="4">
        <v>4.7999999999999996E-3</v>
      </c>
    </row>
    <row r="10" spans="1:49" ht="34" x14ac:dyDescent="0.2">
      <c r="A10" s="3" t="s">
        <v>61</v>
      </c>
      <c r="B10" s="4" t="s">
        <v>62</v>
      </c>
      <c r="C10" s="3">
        <v>1988</v>
      </c>
      <c r="D10" s="3" t="s">
        <v>71</v>
      </c>
      <c r="E10" s="4" t="s">
        <v>52</v>
      </c>
      <c r="F10" s="4" t="s">
        <v>63</v>
      </c>
      <c r="G10" s="4" t="s">
        <v>67</v>
      </c>
      <c r="H10" s="3" t="s">
        <v>81</v>
      </c>
      <c r="I10" s="3" t="s">
        <v>70</v>
      </c>
      <c r="J10" s="4" t="s">
        <v>72</v>
      </c>
      <c r="K10" s="4">
        <v>1E-4</v>
      </c>
      <c r="N10" s="4">
        <v>1123</v>
      </c>
      <c r="O10" s="4">
        <v>1493</v>
      </c>
      <c r="U10" s="8">
        <v>0.127</v>
      </c>
      <c r="V10" s="8">
        <v>0.127</v>
      </c>
      <c r="W10" s="8">
        <v>0.127</v>
      </c>
      <c r="X10" s="4" t="s">
        <v>77</v>
      </c>
      <c r="Y10" s="9" t="s">
        <v>80</v>
      </c>
      <c r="Z10" s="8">
        <v>-0.89</v>
      </c>
      <c r="AA10" s="8">
        <v>0.184</v>
      </c>
      <c r="AB10" s="4" t="s">
        <v>36</v>
      </c>
      <c r="AC10" s="4">
        <v>0.92200000000000004</v>
      </c>
      <c r="AD10" s="4">
        <v>5.1999999999999998E-2</v>
      </c>
      <c r="AE10" s="4" t="s">
        <v>38</v>
      </c>
      <c r="AF10" s="4">
        <v>-3.2599999999999997E-2</v>
      </c>
      <c r="AG10" s="4">
        <v>3.7000000000000002E-3</v>
      </c>
    </row>
    <row r="11" spans="1:49" ht="34" x14ac:dyDescent="0.2">
      <c r="A11" s="3" t="s">
        <v>61</v>
      </c>
      <c r="B11" s="4" t="s">
        <v>62</v>
      </c>
      <c r="C11" s="3">
        <v>1988</v>
      </c>
      <c r="D11" s="3" t="s">
        <v>71</v>
      </c>
      <c r="E11" s="4" t="s">
        <v>52</v>
      </c>
      <c r="F11" s="4" t="s">
        <v>63</v>
      </c>
      <c r="G11" s="4" t="s">
        <v>67</v>
      </c>
      <c r="H11" s="3" t="s">
        <v>81</v>
      </c>
      <c r="I11" s="3" t="s">
        <v>70</v>
      </c>
      <c r="J11" s="4" t="s">
        <v>73</v>
      </c>
      <c r="K11" s="4">
        <v>1E-4</v>
      </c>
      <c r="N11" s="4">
        <v>1123</v>
      </c>
      <c r="O11" s="4">
        <v>1493</v>
      </c>
      <c r="U11" s="8">
        <v>0.127</v>
      </c>
      <c r="V11" s="8">
        <v>0.127</v>
      </c>
      <c r="W11" s="8">
        <v>0.127</v>
      </c>
      <c r="X11" s="4" t="s">
        <v>77</v>
      </c>
      <c r="Y11" s="9" t="s">
        <v>78</v>
      </c>
      <c r="Z11" s="8">
        <v>-0.252</v>
      </c>
      <c r="AA11" s="8">
        <v>0.11</v>
      </c>
      <c r="AB11" s="4" t="s">
        <v>36</v>
      </c>
      <c r="AC11" s="4">
        <v>1.046</v>
      </c>
      <c r="AD11" s="4">
        <v>0.04</v>
      </c>
      <c r="AE11" s="4" t="s">
        <v>38</v>
      </c>
      <c r="AF11" s="4">
        <v>-1.84E-2</v>
      </c>
      <c r="AG11" s="4">
        <v>4.4000000000000003E-3</v>
      </c>
    </row>
    <row r="12" spans="1:49" ht="35" x14ac:dyDescent="0.25">
      <c r="A12" s="1" t="s">
        <v>82</v>
      </c>
      <c r="B12" s="4" t="s">
        <v>83</v>
      </c>
      <c r="C12" s="3">
        <v>2016</v>
      </c>
      <c r="D12" s="3" t="s">
        <v>84</v>
      </c>
      <c r="E12" s="4" t="s">
        <v>16</v>
      </c>
      <c r="F12" s="4" t="s">
        <v>16</v>
      </c>
      <c r="G12" s="4" t="s">
        <v>87</v>
      </c>
      <c r="H12" s="3" t="s">
        <v>88</v>
      </c>
      <c r="I12" s="3" t="s">
        <v>89</v>
      </c>
      <c r="J12" s="4" t="s">
        <v>90</v>
      </c>
      <c r="L12" s="4">
        <v>1.5</v>
      </c>
      <c r="M12" s="4">
        <v>5</v>
      </c>
      <c r="N12" s="4">
        <v>900</v>
      </c>
      <c r="O12" s="4">
        <v>1573</v>
      </c>
      <c r="P12" s="4">
        <v>2</v>
      </c>
      <c r="Q12" s="4">
        <v>3</v>
      </c>
      <c r="T12" s="4" t="s">
        <v>92</v>
      </c>
      <c r="U12" s="8">
        <v>0</v>
      </c>
      <c r="V12" s="8">
        <v>1</v>
      </c>
      <c r="W12" s="4">
        <v>0.5</v>
      </c>
      <c r="X12" s="4" t="s">
        <v>91</v>
      </c>
      <c r="Y12" s="9" t="s">
        <v>48</v>
      </c>
      <c r="Z12" s="8">
        <v>855610</v>
      </c>
      <c r="AA12" s="8">
        <v>39</v>
      </c>
      <c r="AB12" s="4" t="s">
        <v>38</v>
      </c>
      <c r="AC12" s="4">
        <v>2.5099999999999998</v>
      </c>
      <c r="AD12" s="4">
        <v>0.02</v>
      </c>
      <c r="AE12" s="4" t="s">
        <v>38</v>
      </c>
      <c r="AF12" s="4">
        <v>4.1500000000000004</v>
      </c>
      <c r="AG12" s="4">
        <v>0.71</v>
      </c>
      <c r="AH12" s="4" t="s">
        <v>38</v>
      </c>
      <c r="AI12" s="4">
        <v>163</v>
      </c>
      <c r="AJ12" s="4">
        <v>1</v>
      </c>
      <c r="AK12" s="4" t="s">
        <v>38</v>
      </c>
      <c r="AL12" s="4">
        <v>2.33</v>
      </c>
      <c r="AM12" s="4">
        <v>1</v>
      </c>
      <c r="AN12" s="4" t="s">
        <v>38</v>
      </c>
      <c r="AO12" s="4">
        <v>1.99</v>
      </c>
      <c r="AP12" s="4">
        <v>0.06</v>
      </c>
      <c r="AQ12" s="4" t="s">
        <v>38</v>
      </c>
      <c r="AR12" s="4">
        <v>1.06</v>
      </c>
      <c r="AS12" s="4">
        <v>0.44</v>
      </c>
      <c r="AT12" s="4" t="s">
        <v>38</v>
      </c>
      <c r="AU12" s="4">
        <v>0.12</v>
      </c>
      <c r="AV12" s="4">
        <v>0.76</v>
      </c>
      <c r="AW12" s="4" t="s">
        <v>38</v>
      </c>
    </row>
    <row r="13" spans="1:49" ht="51" x14ac:dyDescent="0.2">
      <c r="A13" s="12" t="s">
        <v>103</v>
      </c>
      <c r="B13" s="4" t="s">
        <v>105</v>
      </c>
      <c r="C13" s="3">
        <v>2009</v>
      </c>
      <c r="D13" s="3" t="s">
        <v>104</v>
      </c>
      <c r="E13" s="4" t="s">
        <v>16</v>
      </c>
      <c r="F13" s="4" t="s">
        <v>16</v>
      </c>
      <c r="G13" s="4" t="s">
        <v>107</v>
      </c>
      <c r="H13" s="3" t="s">
        <v>117</v>
      </c>
      <c r="I13" s="3" t="s">
        <v>145</v>
      </c>
      <c r="J13" s="4" t="s">
        <v>110</v>
      </c>
      <c r="K13" s="4">
        <v>8</v>
      </c>
      <c r="N13" s="4">
        <v>873</v>
      </c>
      <c r="O13" s="4">
        <v>1273</v>
      </c>
      <c r="P13" s="4">
        <v>0</v>
      </c>
      <c r="Q13" s="4">
        <v>4.2000000000000003E-2</v>
      </c>
      <c r="S13" s="4" t="s">
        <v>109</v>
      </c>
      <c r="T13" s="4" t="s">
        <v>116</v>
      </c>
      <c r="W13" s="4">
        <v>0.1</v>
      </c>
      <c r="X13" s="4" t="s">
        <v>106</v>
      </c>
      <c r="Y13" s="9" t="s">
        <v>48</v>
      </c>
      <c r="Z13" s="8">
        <v>2.4</v>
      </c>
      <c r="AB13" s="4" t="s">
        <v>36</v>
      </c>
      <c r="AC13" s="4">
        <v>1.524</v>
      </c>
      <c r="AE13" s="4" t="s">
        <v>38</v>
      </c>
      <c r="AF13" s="4">
        <v>2.6</v>
      </c>
      <c r="AH13" s="4" t="s">
        <v>36</v>
      </c>
      <c r="AI13" s="4">
        <v>0.62</v>
      </c>
      <c r="AK13" s="4" t="s">
        <v>38</v>
      </c>
      <c r="AL13" s="4">
        <v>0.91069999999999995</v>
      </c>
      <c r="AN13" s="4" t="s">
        <v>38</v>
      </c>
    </row>
    <row r="14" spans="1:49" ht="51" x14ac:dyDescent="0.2">
      <c r="A14" s="12" t="s">
        <v>103</v>
      </c>
      <c r="B14" s="4" t="s">
        <v>105</v>
      </c>
      <c r="C14" s="3">
        <v>2009</v>
      </c>
      <c r="D14" s="3" t="s">
        <v>104</v>
      </c>
      <c r="E14" s="4" t="s">
        <v>112</v>
      </c>
      <c r="F14" s="4" t="s">
        <v>112</v>
      </c>
      <c r="G14" s="4" t="s">
        <v>114</v>
      </c>
      <c r="H14" s="3" t="s">
        <v>117</v>
      </c>
      <c r="I14" s="3" t="s">
        <v>145</v>
      </c>
      <c r="J14" s="4" t="s">
        <v>111</v>
      </c>
      <c r="K14" s="4">
        <v>8</v>
      </c>
      <c r="N14" s="4">
        <v>873</v>
      </c>
      <c r="O14" s="4">
        <v>1273</v>
      </c>
      <c r="P14" s="4">
        <v>0</v>
      </c>
      <c r="Q14" s="4">
        <v>4.2000000000000003E-2</v>
      </c>
      <c r="S14" s="4" t="s">
        <v>109</v>
      </c>
      <c r="T14" s="4" t="s">
        <v>116</v>
      </c>
      <c r="X14" s="4" t="s">
        <v>106</v>
      </c>
      <c r="Y14" s="9" t="s">
        <v>48</v>
      </c>
      <c r="Z14" s="8">
        <v>2.1</v>
      </c>
      <c r="AB14" s="4" t="s">
        <v>36</v>
      </c>
      <c r="AC14" s="4">
        <v>1.5960000000000001</v>
      </c>
      <c r="AE14" s="4" t="s">
        <v>38</v>
      </c>
      <c r="AF14" s="4">
        <v>3.1</v>
      </c>
      <c r="AH14" s="4" t="s">
        <v>36</v>
      </c>
      <c r="AI14" s="4">
        <v>0.62</v>
      </c>
      <c r="AK14" s="4" t="s">
        <v>38</v>
      </c>
      <c r="AL14" s="4">
        <v>0.84989999999999999</v>
      </c>
      <c r="AN14" s="4" t="s">
        <v>38</v>
      </c>
    </row>
    <row r="15" spans="1:49" ht="51" x14ac:dyDescent="0.2">
      <c r="A15" s="12" t="s">
        <v>103</v>
      </c>
      <c r="B15" s="4" t="s">
        <v>105</v>
      </c>
      <c r="C15" s="3">
        <v>2009</v>
      </c>
      <c r="D15" s="3" t="s">
        <v>104</v>
      </c>
      <c r="E15" s="4" t="s">
        <v>69</v>
      </c>
      <c r="F15" s="4" t="s">
        <v>113</v>
      </c>
      <c r="G15" s="4" t="s">
        <v>114</v>
      </c>
      <c r="H15" s="3" t="s">
        <v>117</v>
      </c>
      <c r="I15" s="3" t="s">
        <v>145</v>
      </c>
      <c r="J15" s="4" t="s">
        <v>115</v>
      </c>
      <c r="K15" s="4">
        <v>8</v>
      </c>
      <c r="N15" s="4">
        <v>873</v>
      </c>
      <c r="O15" s="4">
        <v>1273</v>
      </c>
      <c r="P15" s="4">
        <v>0</v>
      </c>
      <c r="Q15" s="4">
        <v>4.2000000000000003E-2</v>
      </c>
      <c r="S15" s="4" t="s">
        <v>109</v>
      </c>
      <c r="T15" s="4" t="s">
        <v>116</v>
      </c>
      <c r="X15" s="4" t="s">
        <v>106</v>
      </c>
      <c r="Y15" s="9" t="s">
        <v>48</v>
      </c>
      <c r="Z15" s="8">
        <v>2.5</v>
      </c>
      <c r="AB15" s="4" t="s">
        <v>36</v>
      </c>
      <c r="AC15" s="4">
        <v>1.327</v>
      </c>
      <c r="AE15" s="4" t="s">
        <v>38</v>
      </c>
      <c r="AF15" s="4">
        <v>2.9</v>
      </c>
      <c r="AH15" s="4" t="s">
        <v>36</v>
      </c>
      <c r="AI15" s="4">
        <v>0.62</v>
      </c>
      <c r="AK15" s="4" t="s">
        <v>38</v>
      </c>
      <c r="AL15" s="4">
        <v>0.72550000000000003</v>
      </c>
      <c r="AN15" s="4" t="s">
        <v>38</v>
      </c>
    </row>
    <row r="16" spans="1:49" ht="34" x14ac:dyDescent="0.2">
      <c r="A16" s="3" t="s">
        <v>119</v>
      </c>
      <c r="B16" s="3" t="s">
        <v>120</v>
      </c>
      <c r="C16" s="3">
        <v>2011</v>
      </c>
      <c r="D16" s="3" t="s">
        <v>121</v>
      </c>
      <c r="E16" s="3" t="s">
        <v>16</v>
      </c>
      <c r="F16" s="3" t="s">
        <v>125</v>
      </c>
      <c r="G16" s="4" t="s">
        <v>107</v>
      </c>
      <c r="H16" s="3" t="s">
        <v>117</v>
      </c>
      <c r="I16" s="3" t="s">
        <v>145</v>
      </c>
      <c r="J16" s="3" t="s">
        <v>126</v>
      </c>
      <c r="L16" s="4">
        <v>0.6</v>
      </c>
      <c r="M16" s="4">
        <v>1.2</v>
      </c>
      <c r="N16" s="4">
        <v>573</v>
      </c>
      <c r="O16" s="4">
        <v>1273</v>
      </c>
      <c r="P16" s="4">
        <v>0</v>
      </c>
      <c r="Q16" s="4">
        <v>285</v>
      </c>
      <c r="S16" s="4" t="s">
        <v>123</v>
      </c>
      <c r="W16" s="4">
        <v>0.33</v>
      </c>
      <c r="Y16" s="9" t="s">
        <v>48</v>
      </c>
      <c r="Z16" s="8">
        <v>2.39</v>
      </c>
      <c r="AA16" s="4">
        <v>0.18</v>
      </c>
      <c r="AB16" s="4" t="s">
        <v>36</v>
      </c>
      <c r="AC16" s="4">
        <v>1.0880000000000001</v>
      </c>
      <c r="AD16" s="4">
        <v>3.1099999999999999E-2</v>
      </c>
      <c r="AE16" s="4" t="s">
        <v>38</v>
      </c>
      <c r="AF16" s="4">
        <v>3.83</v>
      </c>
      <c r="AG16" s="4">
        <v>0.1</v>
      </c>
      <c r="AH16" s="4" t="s">
        <v>36</v>
      </c>
      <c r="AI16" s="4">
        <v>0.9</v>
      </c>
      <c r="AJ16" s="4">
        <v>0.04</v>
      </c>
      <c r="AK16" s="4" t="s">
        <v>38</v>
      </c>
      <c r="AL16" s="4">
        <v>0.83950000000000002</v>
      </c>
      <c r="AM16" s="4">
        <v>1.35E-2</v>
      </c>
      <c r="AN16" s="4" t="s">
        <v>38</v>
      </c>
    </row>
    <row r="17" spans="1:40" ht="68" x14ac:dyDescent="0.2">
      <c r="A17" s="3" t="s">
        <v>119</v>
      </c>
      <c r="B17" s="3" t="s">
        <v>120</v>
      </c>
      <c r="C17" s="3">
        <v>2011</v>
      </c>
      <c r="D17" s="3" t="s">
        <v>121</v>
      </c>
      <c r="E17" s="3" t="s">
        <v>122</v>
      </c>
      <c r="F17" s="3" t="s">
        <v>122</v>
      </c>
      <c r="G17" s="4" t="s">
        <v>107</v>
      </c>
      <c r="H17" s="3" t="s">
        <v>117</v>
      </c>
      <c r="I17" s="3" t="s">
        <v>145</v>
      </c>
      <c r="J17" s="3" t="s">
        <v>127</v>
      </c>
      <c r="L17" s="4">
        <v>0.6</v>
      </c>
      <c r="M17" s="4">
        <v>1.2</v>
      </c>
      <c r="N17" s="4">
        <v>573</v>
      </c>
      <c r="O17" s="4">
        <v>1273</v>
      </c>
      <c r="P17" s="4">
        <v>0</v>
      </c>
      <c r="Q17" s="4">
        <v>890</v>
      </c>
      <c r="S17" s="3" t="s">
        <v>124</v>
      </c>
      <c r="Y17" s="9" t="s">
        <v>48</v>
      </c>
      <c r="Z17" s="8">
        <v>4.12</v>
      </c>
      <c r="AA17" s="4">
        <v>0.34</v>
      </c>
      <c r="AB17" s="4" t="s">
        <v>36</v>
      </c>
      <c r="AC17" s="4">
        <v>1.669</v>
      </c>
      <c r="AD17" s="4">
        <v>6.2199999999999998E-2</v>
      </c>
      <c r="AE17" s="4" t="s">
        <v>38</v>
      </c>
      <c r="AF17" s="4">
        <v>2.4900000000000002</v>
      </c>
      <c r="AG17" s="4">
        <v>0.14000000000000001</v>
      </c>
      <c r="AH17" s="4" t="s">
        <v>36</v>
      </c>
      <c r="AI17" s="4">
        <v>0.83</v>
      </c>
      <c r="AJ17" s="4">
        <v>0.06</v>
      </c>
      <c r="AK17" s="4" t="s">
        <v>38</v>
      </c>
      <c r="AL17" s="4">
        <v>0.79800000000000004</v>
      </c>
      <c r="AM17" s="4">
        <v>2.7029999999999998E-2</v>
      </c>
      <c r="AN17" s="4" t="s">
        <v>38</v>
      </c>
    </row>
    <row r="18" spans="1:40" ht="37" x14ac:dyDescent="0.35">
      <c r="A18" s="3" t="s">
        <v>128</v>
      </c>
      <c r="B18" s="3" t="s">
        <v>129</v>
      </c>
      <c r="C18" s="3">
        <v>2012</v>
      </c>
      <c r="D18" s="3" t="s">
        <v>130</v>
      </c>
      <c r="E18" s="3" t="s">
        <v>52</v>
      </c>
      <c r="F18" s="3" t="s">
        <v>131</v>
      </c>
      <c r="G18" s="3" t="s">
        <v>132</v>
      </c>
      <c r="H18" s="3" t="s">
        <v>118</v>
      </c>
      <c r="I18" s="3" t="s">
        <v>17</v>
      </c>
      <c r="J18" s="3" t="s">
        <v>136</v>
      </c>
      <c r="K18" s="4">
        <v>1.2</v>
      </c>
      <c r="N18" s="4">
        <v>723</v>
      </c>
      <c r="O18" s="4">
        <v>1273</v>
      </c>
      <c r="P18" s="4">
        <v>0</v>
      </c>
      <c r="Q18" s="4">
        <v>0</v>
      </c>
      <c r="R18" s="4">
        <v>0</v>
      </c>
      <c r="S18" s="13" t="s">
        <v>138</v>
      </c>
      <c r="T18" s="4" t="s">
        <v>92</v>
      </c>
      <c r="Y18" s="9" t="s">
        <v>48</v>
      </c>
      <c r="Z18" s="4">
        <f>(1.88+2.02)/2</f>
        <v>1.95</v>
      </c>
      <c r="AA18" s="4">
        <f xml:space="preserve"> 0.115</f>
        <v>0.115</v>
      </c>
      <c r="AB18" s="4" t="s">
        <v>36</v>
      </c>
      <c r="AC18" s="4">
        <v>0.91720000000000002</v>
      </c>
      <c r="AD18" s="4">
        <v>1.0359999999999999E-2</v>
      </c>
      <c r="AE18" s="4" t="s">
        <v>38</v>
      </c>
    </row>
    <row r="19" spans="1:40" ht="37" x14ac:dyDescent="0.35">
      <c r="A19" s="3" t="s">
        <v>128</v>
      </c>
      <c r="B19" s="3" t="s">
        <v>129</v>
      </c>
      <c r="C19" s="3">
        <v>2012</v>
      </c>
      <c r="D19" s="3" t="s">
        <v>130</v>
      </c>
      <c r="E19" s="3" t="s">
        <v>52</v>
      </c>
      <c r="F19" s="3" t="s">
        <v>131</v>
      </c>
      <c r="G19" s="4" t="s">
        <v>135</v>
      </c>
      <c r="H19" s="4" t="s">
        <v>134</v>
      </c>
      <c r="I19" s="4" t="s">
        <v>133</v>
      </c>
      <c r="J19" s="3" t="s">
        <v>137</v>
      </c>
      <c r="K19" s="4">
        <v>1.2</v>
      </c>
      <c r="N19" s="4">
        <v>323</v>
      </c>
      <c r="O19" s="4">
        <v>1373</v>
      </c>
      <c r="P19" s="4">
        <v>75</v>
      </c>
      <c r="Q19" s="4">
        <v>270</v>
      </c>
      <c r="S19" s="13" t="s">
        <v>138</v>
      </c>
      <c r="T19" s="4" t="s">
        <v>92</v>
      </c>
      <c r="Y19" s="9" t="s">
        <v>48</v>
      </c>
      <c r="Z19" s="4">
        <f>(3.67+3.56)/2</f>
        <v>3.6150000000000002</v>
      </c>
      <c r="AA19" s="4">
        <v>0.13500000000000001</v>
      </c>
      <c r="AB19" s="4" t="s">
        <v>36</v>
      </c>
      <c r="AC19" s="4">
        <v>1.03</v>
      </c>
      <c r="AD19" s="4">
        <v>0.06</v>
      </c>
      <c r="AE19" s="4" t="s">
        <v>38</v>
      </c>
      <c r="AF19" s="4">
        <v>0.74619999999999997</v>
      </c>
      <c r="AG19" s="4">
        <v>1.55E-2</v>
      </c>
      <c r="AH19" s="4" t="s">
        <v>38</v>
      </c>
    </row>
    <row r="20" spans="1:40" ht="68" x14ac:dyDescent="0.2">
      <c r="A20" s="3" t="s">
        <v>139</v>
      </c>
      <c r="B20" s="3" t="s">
        <v>140</v>
      </c>
      <c r="C20" s="3">
        <v>2012</v>
      </c>
      <c r="D20" s="3" t="s">
        <v>141</v>
      </c>
      <c r="E20" s="4" t="s">
        <v>16</v>
      </c>
      <c r="F20" s="3" t="s">
        <v>142</v>
      </c>
      <c r="G20" s="3" t="s">
        <v>114</v>
      </c>
      <c r="H20" s="3" t="s">
        <v>143</v>
      </c>
      <c r="I20" s="3" t="s">
        <v>144</v>
      </c>
      <c r="J20" s="3" t="s">
        <v>146</v>
      </c>
      <c r="K20" s="4">
        <v>3</v>
      </c>
      <c r="P20" s="4">
        <v>0</v>
      </c>
      <c r="Q20" s="4">
        <v>0.24099999999999999</v>
      </c>
      <c r="S20" s="4" t="s">
        <v>109</v>
      </c>
      <c r="T20" s="4" t="s">
        <v>92</v>
      </c>
      <c r="X20" s="4" t="s">
        <v>106</v>
      </c>
      <c r="Y20" s="9" t="s">
        <v>48</v>
      </c>
      <c r="Z20" s="4">
        <v>3.99</v>
      </c>
      <c r="AA20" s="4">
        <v>0.23</v>
      </c>
      <c r="AB20" s="4" t="s">
        <v>36</v>
      </c>
      <c r="AC20" s="4">
        <v>1.88</v>
      </c>
      <c r="AD20" s="4">
        <v>7.0000000000000007E-2</v>
      </c>
      <c r="AE20" s="4" t="s">
        <v>38</v>
      </c>
      <c r="AF20" s="4">
        <v>2.58</v>
      </c>
      <c r="AG20" s="4">
        <v>0.14000000000000001</v>
      </c>
      <c r="AH20" s="4" t="s">
        <v>38</v>
      </c>
      <c r="AI20" s="4">
        <v>0.84</v>
      </c>
      <c r="AJ20" s="4">
        <v>0.03</v>
      </c>
      <c r="AK20" s="4" t="s">
        <v>38</v>
      </c>
      <c r="AL20" s="4">
        <v>8.0000000000000002E-3</v>
      </c>
      <c r="AM20" s="4">
        <v>3.0000000000000001E-3</v>
      </c>
      <c r="AN20" s="4" t="s">
        <v>38</v>
      </c>
    </row>
    <row r="26" spans="1:40" ht="68" x14ac:dyDescent="0.2">
      <c r="A26" s="5" t="s">
        <v>6</v>
      </c>
      <c r="B26" s="4" t="s">
        <v>8</v>
      </c>
      <c r="C26" s="4">
        <v>2019</v>
      </c>
      <c r="D26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2023-08-11T18:07:58Z</dcterms:created>
  <dcterms:modified xsi:type="dcterms:W3CDTF">2023-08-11T20:54:55Z</dcterms:modified>
</cp:coreProperties>
</file>