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MATLAB\Sleep Evolution\6. Focussing on b =1.6\4. Greater chi and D0 ranges, 10 min buffer\4 genes mutations\"/>
    </mc:Choice>
  </mc:AlternateContent>
  <xr:revisionPtr revIDLastSave="0" documentId="13_ncr:1_{8AB90A91-59F1-450F-B583-0439B58918E9}" xr6:coauthVersionLast="47" xr6:coauthVersionMax="47" xr10:uidLastSave="{00000000-0000-0000-0000-000000000000}"/>
  <bookViews>
    <workbookView xWindow="-120" yWindow="-16320" windowWidth="29040" windowHeight="15840" tabRatio="831" xr2:uid="{34DE6677-B98F-4726-8C54-6412FDD6AB61}"/>
  </bookViews>
  <sheets>
    <sheet name="diff std values" sheetId="7" r:id="rId1"/>
    <sheet name="best thresholds per gene" sheetId="1" r:id="rId2"/>
    <sheet name="D0 gene tries" sheetId="2" r:id="rId3"/>
    <sheet name="chi gene tries" sheetId="5" r:id="rId4"/>
    <sheet name="a gene tries" sheetId="3" r:id="rId5"/>
    <sheet name="tau gene tries" sheetId="4" r:id="rId6"/>
    <sheet name="testing combo threshold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7" l="1"/>
  <c r="E51" i="7"/>
  <c r="E46" i="7"/>
  <c r="E32" i="7"/>
  <c r="D53" i="7"/>
  <c r="D51" i="7"/>
  <c r="D46" i="7"/>
  <c r="K14" i="7"/>
  <c r="J14" i="7"/>
  <c r="I14" i="7"/>
  <c r="H11" i="4"/>
  <c r="H9" i="4"/>
  <c r="J12" i="7"/>
  <c r="H14" i="7"/>
  <c r="D34" i="6"/>
  <c r="D27" i="6"/>
  <c r="E11" i="3"/>
  <c r="D11" i="3"/>
  <c r="D12" i="3"/>
  <c r="C11" i="3"/>
  <c r="C10" i="3"/>
  <c r="E13" i="1"/>
  <c r="G13" i="1"/>
  <c r="G14" i="1" s="1"/>
  <c r="G12" i="4"/>
  <c r="G11" i="4"/>
  <c r="F12" i="4"/>
  <c r="F13" i="4"/>
  <c r="E12" i="4"/>
  <c r="E11" i="4"/>
  <c r="D12" i="4"/>
  <c r="D11" i="4"/>
  <c r="D9" i="4"/>
  <c r="C10" i="4"/>
  <c r="C11" i="4"/>
  <c r="D11" i="5"/>
  <c r="C34" i="6"/>
  <c r="C11" i="5"/>
  <c r="D13" i="1"/>
  <c r="D14" i="1" s="1"/>
  <c r="D12" i="1"/>
  <c r="C12" i="3"/>
  <c r="D10" i="2"/>
  <c r="E10" i="2"/>
  <c r="D11" i="2"/>
  <c r="D12" i="2" s="1"/>
  <c r="E11" i="2"/>
  <c r="E12" i="2" s="1"/>
  <c r="C12" i="2"/>
  <c r="C10" i="2"/>
  <c r="C11" i="2"/>
</calcChain>
</file>

<file path=xl/sharedStrings.xml><?xml version="1.0" encoding="utf-8"?>
<sst xmlns="http://schemas.openxmlformats.org/spreadsheetml/2006/main" count="209" uniqueCount="60">
  <si>
    <t>D0</t>
  </si>
  <si>
    <t>tau</t>
  </si>
  <si>
    <t>a</t>
  </si>
  <si>
    <t>chi</t>
  </si>
  <si>
    <t>Cond1: max correlation value</t>
  </si>
  <si>
    <t>Cond2: #peaks&gt;0</t>
  </si>
  <si>
    <t>Cond4: range of cor value &gt; x</t>
  </si>
  <si>
    <t xml:space="preserve">Cond5: std dev thresh for gene freq </t>
  </si>
  <si>
    <t># paramsets satisfy all conditions</t>
  </si>
  <si>
    <t># paramsets failed conditions</t>
  </si>
  <si>
    <t>extra comments</t>
  </si>
  <si>
    <t>condition that can be varied</t>
  </si>
  <si>
    <t>Borderline cases</t>
  </si>
  <si>
    <t>Cond3: max cor value not at lag 0*</t>
  </si>
  <si>
    <t>*change to no max cor at lag 0 OR 1??</t>
  </si>
  <si>
    <t>Cond5: std dev thresh for gene freq (range values as theoretical)</t>
  </si>
  <si>
    <t>Conds 2</t>
  </si>
  <si>
    <t>Final set of criteria</t>
  </si>
  <si>
    <t># True positives</t>
  </si>
  <si>
    <t># False postives</t>
  </si>
  <si>
    <t># True negatives</t>
  </si>
  <si>
    <t># False negatives</t>
  </si>
  <si>
    <t>Conds 1 (default)</t>
  </si>
  <si>
    <t>satisfied indicies</t>
  </si>
  <si>
    <t>Conds 1 (using summary thresholds)</t>
  </si>
  <si>
    <t>Conds 3 (final set)</t>
  </si>
  <si>
    <t>combo threshold 1</t>
  </si>
  <si>
    <t>Cond3: max cor value not at lag 0</t>
  </si>
  <si>
    <t>oscillations are files 25, 26, 39. natural log transformation</t>
  </si>
  <si>
    <t>25,26,39</t>
  </si>
  <si>
    <t xml:space="preserve"> 38, 51, 52, 53, 64, 79, 80</t>
  </si>
  <si>
    <t>noisy oscillations that satisfied conditions: files 76, 82 (counted as false positives)</t>
  </si>
  <si>
    <t>false negative: 37, 50 (due to max cor lag=0)</t>
  </si>
  <si>
    <t>true positives:  25, 26, 38, 39, 51, 52, 53, 64, 65, 66, 67, 77, 78, 79, 80, 81, 91, 92, 93, 94, 95, 103, 105, 108</t>
  </si>
  <si>
    <t>false pos: 40, 63, 68, 76, 82</t>
  </si>
  <si>
    <t xml:space="preserve">    true positives: 25    26    38    39    51    52    53    64    65    66    67      77    78    79    80    91    92    93    94   105   108</t>
  </si>
  <si>
    <t xml:space="preserve"> 25    26    38    39    51    52    53    64    65    66    67    77    78    79    80    81    91    93    94    95   105   108</t>
  </si>
  <si>
    <t>25    26    38    39      51    52    53    64    65    66    67    77    78    79    80    81    91    93    94    95   108</t>
  </si>
  <si>
    <t>all true positives only</t>
  </si>
  <si>
    <t xml:space="preserve">Filenames with true oscillations </t>
  </si>
  <si>
    <t>25, 26, 38, 39, 51, 52, 53, 64, 65, 66, 67, 77, 78, 79, 80, 81, 91, 92, 93, 94, 95, 103, 105, 108</t>
  </si>
  <si>
    <t>Borderline oscillation cases</t>
  </si>
  <si>
    <t>natural log transformation, 38 is false positive</t>
  </si>
  <si>
    <t>True oscillations</t>
  </si>
  <si>
    <t>file 106, 107 looks like osc? Pred mostly between neg 0.5 and pos 0.5 but still osc with prey</t>
  </si>
  <si>
    <t>first pass</t>
  </si>
  <si>
    <t>37, 38, 51, 52, 53, 64, 65, 66, 78, 79, 80, 82, 93, 94</t>
  </si>
  <si>
    <t>file 51 is very obviously an osc. Has max correlation value of 0.40128</t>
  </si>
  <si>
    <t>All gene oscillation (trying to not be stringent)</t>
  </si>
  <si>
    <t>false negative: 37, 50 (due to max cor lag=0) not incl. in filenames with true oscs</t>
  </si>
  <si>
    <t>combo threshold 2</t>
  </si>
  <si>
    <t>All gene oscillation (changing std values)</t>
  </si>
  <si>
    <t>relaxed</t>
  </si>
  <si>
    <t>stringent</t>
  </si>
  <si>
    <t xml:space="preserve"> 38, 51, 52, 53, 64, 65, 79, 80</t>
  </si>
  <si>
    <t>Borderline</t>
  </si>
  <si>
    <t>37, 38, 51, 52, 53, 64, 65, 66, 79, 80, 82, 93, 94</t>
  </si>
  <si>
    <t>25, 26, 38, 39, 51, 52, 53, 64, 65, 66, 67, 77, 78, 79, 80, 91, 92, 93, 94, 95, 103, 105</t>
  </si>
  <si>
    <t>combo threshold 3</t>
  </si>
  <si>
    <t>varied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</si>
</sst>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7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447285</xdr:colOff>
      <xdr:row>4</xdr:row>
      <xdr:rowOff>77755</xdr:rowOff>
    </xdr:from>
    <xdr:to>
      <xdr:col>27</xdr:col>
      <xdr:colOff>304270</xdr:colOff>
      <xdr:row>19</xdr:row>
      <xdr:rowOff>15592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3D7900-7C97-4452-8F7B-794A34C86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1826" y="933061"/>
          <a:ext cx="4755556" cy="3815873"/>
        </a:xfrm>
        <a:prstGeom prst="rect">
          <a:avLst/>
        </a:prstGeom>
      </xdr:spPr>
    </xdr:pic>
    <xdr:clientData/>
  </xdr:twoCellAnchor>
  <xdr:twoCellAnchor editAs="oneCell">
    <xdr:from>
      <xdr:col>11</xdr:col>
      <xdr:colOff>291583</xdr:colOff>
      <xdr:row>1</xdr:row>
      <xdr:rowOff>184668</xdr:rowOff>
    </xdr:from>
    <xdr:to>
      <xdr:col>19</xdr:col>
      <xdr:colOff>226721</xdr:colOff>
      <xdr:row>19</xdr:row>
      <xdr:rowOff>175129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CFF3F0-A78B-4EA2-8F20-12481806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7552" y="369336"/>
          <a:ext cx="4833710" cy="4539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FB0A-40BF-42E2-859C-0C436A26148A}">
  <dimension ref="C2:Q57"/>
  <sheetViews>
    <sheetView tabSelected="1" zoomScale="98" zoomScaleNormal="98" workbookViewId="0">
      <selection activeCell="O24" sqref="O24"/>
    </sheetView>
  </sheetViews>
  <sheetFormatPr defaultRowHeight="14.5" x14ac:dyDescent="0.35"/>
  <cols>
    <col min="3" max="3" width="30" customWidth="1"/>
    <col min="4" max="5" width="8.54296875" customWidth="1"/>
    <col min="6" max="7" width="9.08984375" customWidth="1"/>
    <col min="8" max="8" width="8.08984375" customWidth="1"/>
    <col min="9" max="9" width="7.81640625" customWidth="1"/>
    <col min="10" max="11" width="8.453125" customWidth="1"/>
  </cols>
  <sheetData>
    <row r="2" spans="3:17" ht="18.5" x14ac:dyDescent="0.45">
      <c r="C2" s="10" t="s">
        <v>11</v>
      </c>
      <c r="D2" s="99" t="s">
        <v>51</v>
      </c>
      <c r="E2" s="99"/>
      <c r="F2" s="99"/>
      <c r="G2" s="99"/>
      <c r="H2" s="99"/>
      <c r="I2" s="99"/>
      <c r="J2" s="99"/>
      <c r="K2" s="99"/>
      <c r="N2" s="90"/>
    </row>
    <row r="3" spans="3:17" x14ac:dyDescent="0.35">
      <c r="C3" s="4"/>
      <c r="D3" s="100">
        <v>9</v>
      </c>
      <c r="E3" s="100"/>
      <c r="F3" s="100">
        <v>13</v>
      </c>
      <c r="G3" s="100"/>
      <c r="H3" s="100">
        <v>17</v>
      </c>
      <c r="I3" s="100"/>
      <c r="J3" s="100">
        <v>21</v>
      </c>
      <c r="K3" s="100"/>
      <c r="M3" s="90"/>
    </row>
    <row r="4" spans="3:17" ht="18.5" x14ac:dyDescent="0.45">
      <c r="C4" s="4"/>
      <c r="D4" s="102" t="s">
        <v>0</v>
      </c>
      <c r="E4" s="102"/>
      <c r="F4" s="102" t="s">
        <v>3</v>
      </c>
      <c r="G4" s="102"/>
      <c r="H4" s="104" t="s">
        <v>2</v>
      </c>
      <c r="I4" s="104"/>
      <c r="J4" s="102" t="s">
        <v>1</v>
      </c>
      <c r="K4" s="102"/>
    </row>
    <row r="5" spans="3:17" x14ac:dyDescent="0.35">
      <c r="C5" s="4"/>
      <c r="D5" s="74" t="s">
        <v>52</v>
      </c>
      <c r="E5" s="74" t="s">
        <v>53</v>
      </c>
      <c r="F5" s="74" t="s">
        <v>52</v>
      </c>
      <c r="G5" s="74" t="s">
        <v>53</v>
      </c>
      <c r="H5" s="74" t="s">
        <v>52</v>
      </c>
      <c r="I5" s="74" t="s">
        <v>53</v>
      </c>
      <c r="J5" s="74" t="s">
        <v>52</v>
      </c>
      <c r="K5" s="74" t="s">
        <v>53</v>
      </c>
    </row>
    <row r="6" spans="3:17" x14ac:dyDescent="0.35">
      <c r="C6" s="8" t="s">
        <v>4</v>
      </c>
      <c r="D6" s="73">
        <v>0.4</v>
      </c>
      <c r="E6" s="75">
        <v>0.4</v>
      </c>
      <c r="F6" s="25">
        <v>0.4</v>
      </c>
      <c r="G6" s="75">
        <v>0.85</v>
      </c>
      <c r="H6" s="26">
        <v>0.4</v>
      </c>
      <c r="I6" s="10">
        <v>0.4</v>
      </c>
      <c r="J6" s="25">
        <v>0.4</v>
      </c>
      <c r="K6" s="10">
        <v>0.4</v>
      </c>
    </row>
    <row r="7" spans="3:17" x14ac:dyDescent="0.35">
      <c r="C7" s="72" t="s">
        <v>5</v>
      </c>
      <c r="D7" s="51" t="b">
        <v>1</v>
      </c>
      <c r="E7" s="76" t="b">
        <v>1</v>
      </c>
      <c r="F7" s="51" t="b">
        <v>1</v>
      </c>
      <c r="G7" s="76" t="b">
        <v>1</v>
      </c>
      <c r="H7" s="38" t="b">
        <v>1</v>
      </c>
      <c r="I7" s="38" t="b">
        <v>1</v>
      </c>
      <c r="J7" s="38" t="b">
        <v>1</v>
      </c>
      <c r="K7" s="38" t="b">
        <v>1</v>
      </c>
    </row>
    <row r="8" spans="3:17" x14ac:dyDescent="0.35">
      <c r="C8" s="37" t="s">
        <v>13</v>
      </c>
      <c r="D8" s="51" t="b">
        <v>1</v>
      </c>
      <c r="E8" s="69" t="b">
        <v>1</v>
      </c>
      <c r="F8" s="51" t="b">
        <v>1</v>
      </c>
      <c r="G8" s="69" t="b">
        <v>1</v>
      </c>
      <c r="H8" s="38" t="b">
        <v>1</v>
      </c>
      <c r="I8" s="38" t="b">
        <v>1</v>
      </c>
      <c r="J8" s="38" t="b">
        <v>1</v>
      </c>
      <c r="K8" s="38" t="b">
        <v>1</v>
      </c>
    </row>
    <row r="9" spans="3:17" x14ac:dyDescent="0.35">
      <c r="C9" s="39" t="s">
        <v>6</v>
      </c>
      <c r="D9" s="26">
        <v>0.3</v>
      </c>
      <c r="E9" s="77">
        <v>0.55000000000000004</v>
      </c>
      <c r="F9" s="29">
        <v>0.2</v>
      </c>
      <c r="G9" s="77">
        <v>1.2</v>
      </c>
      <c r="H9" s="26">
        <v>0.3</v>
      </c>
      <c r="I9" s="10">
        <v>0.55000000000000004</v>
      </c>
      <c r="J9" s="25">
        <v>0.4</v>
      </c>
      <c r="K9" s="10">
        <v>0.8</v>
      </c>
    </row>
    <row r="10" spans="3:17" ht="29" x14ac:dyDescent="0.35">
      <c r="C10" s="61" t="s">
        <v>15</v>
      </c>
      <c r="D10" s="26">
        <v>6.5</v>
      </c>
      <c r="E10" s="80">
        <v>6.5</v>
      </c>
      <c r="F10" s="25">
        <v>5.3</v>
      </c>
      <c r="G10" s="80">
        <v>5.3</v>
      </c>
      <c r="H10" s="26">
        <v>12</v>
      </c>
      <c r="I10" s="10">
        <v>12</v>
      </c>
      <c r="J10" s="25">
        <v>8.5</v>
      </c>
      <c r="K10" s="10">
        <v>8.5</v>
      </c>
      <c r="M10" s="82"/>
      <c r="N10" s="82"/>
      <c r="O10" s="82"/>
      <c r="P10" s="82"/>
      <c r="Q10" s="82"/>
    </row>
    <row r="11" spans="3:17" x14ac:dyDescent="0.35">
      <c r="C11" s="37" t="s">
        <v>8</v>
      </c>
      <c r="D11" s="81">
        <v>8</v>
      </c>
      <c r="E11" s="81">
        <v>7</v>
      </c>
      <c r="F11" s="81">
        <v>3</v>
      </c>
      <c r="G11" s="81">
        <v>3</v>
      </c>
      <c r="H11" s="81">
        <v>15</v>
      </c>
      <c r="I11" s="81">
        <v>15</v>
      </c>
      <c r="J11" s="81">
        <v>25</v>
      </c>
      <c r="K11" s="81">
        <v>23</v>
      </c>
    </row>
    <row r="12" spans="3:17" x14ac:dyDescent="0.35">
      <c r="C12" s="37" t="s">
        <v>18</v>
      </c>
      <c r="D12" s="25">
        <v>7</v>
      </c>
      <c r="E12" s="25">
        <v>7</v>
      </c>
      <c r="F12" s="25">
        <v>3</v>
      </c>
      <c r="G12" s="25">
        <v>3</v>
      </c>
      <c r="H12" s="25">
        <v>13</v>
      </c>
      <c r="I12" s="25">
        <v>13</v>
      </c>
      <c r="J12" s="25">
        <f>J11-J13</f>
        <v>21</v>
      </c>
      <c r="K12" s="25">
        <v>21</v>
      </c>
    </row>
    <row r="13" spans="3:17" x14ac:dyDescent="0.35">
      <c r="C13" s="37" t="s">
        <v>19</v>
      </c>
      <c r="D13" s="25">
        <v>1</v>
      </c>
      <c r="E13" s="25">
        <v>0</v>
      </c>
      <c r="F13" s="25">
        <v>0</v>
      </c>
      <c r="G13" s="25">
        <v>0</v>
      </c>
      <c r="H13" s="25">
        <v>2</v>
      </c>
      <c r="I13" s="25">
        <v>2</v>
      </c>
      <c r="J13" s="25">
        <v>4</v>
      </c>
      <c r="K13" s="25">
        <v>2</v>
      </c>
    </row>
    <row r="14" spans="3:17" x14ac:dyDescent="0.35">
      <c r="C14" s="37" t="s">
        <v>9</v>
      </c>
      <c r="D14" s="25">
        <v>136</v>
      </c>
      <c r="E14" s="25">
        <v>136</v>
      </c>
      <c r="F14" s="25">
        <v>141</v>
      </c>
      <c r="G14" s="25">
        <v>141</v>
      </c>
      <c r="H14" s="25">
        <f>144-H11</f>
        <v>129</v>
      </c>
      <c r="I14" s="25">
        <f>144-I11</f>
        <v>129</v>
      </c>
      <c r="J14" s="25">
        <f>144-J11</f>
        <v>119</v>
      </c>
      <c r="K14" s="18">
        <f>144-K11</f>
        <v>121</v>
      </c>
    </row>
    <row r="15" spans="3:17" x14ac:dyDescent="0.35">
      <c r="C15" s="37" t="s">
        <v>20</v>
      </c>
      <c r="D15" s="25">
        <v>134</v>
      </c>
      <c r="E15" s="25">
        <v>134</v>
      </c>
      <c r="F15" s="25">
        <v>141</v>
      </c>
      <c r="G15" s="25">
        <v>141</v>
      </c>
      <c r="H15" s="25">
        <v>129</v>
      </c>
      <c r="I15" s="25">
        <v>129</v>
      </c>
      <c r="J15" s="25">
        <v>118</v>
      </c>
      <c r="K15" s="25">
        <v>120</v>
      </c>
    </row>
    <row r="16" spans="3:17" x14ac:dyDescent="0.35">
      <c r="C16" s="37" t="s">
        <v>21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1</v>
      </c>
      <c r="K16" s="25">
        <v>1</v>
      </c>
    </row>
    <row r="17" spans="3:14" ht="87" customHeight="1" x14ac:dyDescent="0.35">
      <c r="C17" s="60" t="s">
        <v>39</v>
      </c>
      <c r="D17" s="98" t="s">
        <v>54</v>
      </c>
      <c r="E17" s="98"/>
      <c r="F17" s="101" t="s">
        <v>29</v>
      </c>
      <c r="G17" s="101"/>
      <c r="H17" s="98" t="s">
        <v>56</v>
      </c>
      <c r="I17" s="98"/>
      <c r="J17" s="98" t="s">
        <v>57</v>
      </c>
      <c r="K17" s="98"/>
    </row>
    <row r="18" spans="3:14" x14ac:dyDescent="0.35">
      <c r="C18" s="37" t="s">
        <v>55</v>
      </c>
      <c r="D18" s="103">
        <v>37</v>
      </c>
      <c r="E18" s="103"/>
    </row>
    <row r="19" spans="3:14" x14ac:dyDescent="0.35">
      <c r="C19" s="79"/>
      <c r="D19" s="78"/>
      <c r="E19" s="78"/>
    </row>
    <row r="20" spans="3:14" x14ac:dyDescent="0.35">
      <c r="C20" s="79"/>
      <c r="D20" s="78"/>
      <c r="E20" s="78"/>
      <c r="L20" s="96"/>
    </row>
    <row r="21" spans="3:14" x14ac:dyDescent="0.35">
      <c r="C21" s="79"/>
      <c r="D21" s="78"/>
      <c r="E21" s="78"/>
      <c r="N21" s="96"/>
    </row>
    <row r="22" spans="3:14" x14ac:dyDescent="0.35">
      <c r="C22" s="86"/>
      <c r="D22" s="91"/>
      <c r="E22" s="91"/>
      <c r="N22" s="96"/>
    </row>
    <row r="23" spans="3:14" x14ac:dyDescent="0.35">
      <c r="C23" s="39" t="s">
        <v>4</v>
      </c>
      <c r="D23" s="84">
        <v>0.4</v>
      </c>
      <c r="E23" s="106">
        <v>0.4</v>
      </c>
      <c r="G23" s="92"/>
      <c r="N23" s="96"/>
    </row>
    <row r="24" spans="3:14" x14ac:dyDescent="0.35">
      <c r="C24" s="37" t="s">
        <v>5</v>
      </c>
      <c r="D24" s="85" t="b">
        <v>1</v>
      </c>
      <c r="E24" s="107" t="b">
        <v>1</v>
      </c>
      <c r="G24" s="92"/>
      <c r="N24" s="96"/>
    </row>
    <row r="25" spans="3:14" x14ac:dyDescent="0.35">
      <c r="C25" s="37" t="s">
        <v>13</v>
      </c>
      <c r="D25" s="85" t="b">
        <v>1</v>
      </c>
      <c r="E25" s="107" t="b">
        <v>1</v>
      </c>
      <c r="G25" s="92"/>
      <c r="N25" s="96"/>
    </row>
    <row r="26" spans="3:14" x14ac:dyDescent="0.35">
      <c r="C26" s="39" t="s">
        <v>6</v>
      </c>
      <c r="D26" s="84">
        <v>0.4</v>
      </c>
      <c r="E26" s="108">
        <v>0.55000000000000004</v>
      </c>
      <c r="G26" s="92"/>
      <c r="J26" s="95"/>
      <c r="K26" s="95"/>
      <c r="L26" s="95"/>
      <c r="M26" s="95"/>
      <c r="N26" s="97"/>
    </row>
    <row r="27" spans="3:14" ht="29" x14ac:dyDescent="0.35">
      <c r="C27" s="40" t="s">
        <v>15</v>
      </c>
      <c r="D27" s="87" t="s">
        <v>59</v>
      </c>
      <c r="E27" s="109" t="s">
        <v>59</v>
      </c>
      <c r="G27" s="92"/>
      <c r="N27" s="96"/>
    </row>
    <row r="28" spans="3:14" x14ac:dyDescent="0.35">
      <c r="C28" s="88" t="s">
        <v>0</v>
      </c>
      <c r="D28" s="94">
        <v>6.5</v>
      </c>
      <c r="E28" s="110">
        <v>6.5</v>
      </c>
      <c r="G28" s="92"/>
      <c r="J28" s="82"/>
      <c r="K28" s="82"/>
      <c r="L28" s="82"/>
      <c r="M28" s="82"/>
      <c r="N28" s="96"/>
    </row>
    <row r="29" spans="3:14" x14ac:dyDescent="0.35">
      <c r="C29" s="37" t="s">
        <v>8</v>
      </c>
      <c r="D29" s="84">
        <v>8</v>
      </c>
      <c r="E29" s="111">
        <v>7</v>
      </c>
      <c r="G29" s="93"/>
      <c r="I29" s="89"/>
      <c r="N29" s="96"/>
    </row>
    <row r="30" spans="3:14" x14ac:dyDescent="0.35">
      <c r="C30" s="37" t="s">
        <v>18</v>
      </c>
      <c r="D30" s="84">
        <v>7</v>
      </c>
      <c r="E30" s="111">
        <v>7</v>
      </c>
      <c r="G30" s="93"/>
      <c r="N30" s="96"/>
    </row>
    <row r="31" spans="3:14" x14ac:dyDescent="0.35">
      <c r="C31" s="37" t="s">
        <v>19</v>
      </c>
      <c r="D31" s="84">
        <v>1</v>
      </c>
      <c r="E31" s="111">
        <v>0</v>
      </c>
      <c r="G31" s="93"/>
      <c r="N31" s="82"/>
    </row>
    <row r="32" spans="3:14" x14ac:dyDescent="0.35">
      <c r="C32" s="37" t="s">
        <v>9</v>
      </c>
      <c r="D32" s="84">
        <v>136</v>
      </c>
      <c r="E32" s="111">
        <f>144-E29</f>
        <v>137</v>
      </c>
      <c r="G32" s="93"/>
      <c r="N32" s="96"/>
    </row>
    <row r="33" spans="3:14" x14ac:dyDescent="0.35">
      <c r="C33" s="37" t="s">
        <v>20</v>
      </c>
      <c r="D33" s="84">
        <v>134</v>
      </c>
      <c r="E33" s="111">
        <v>136</v>
      </c>
      <c r="G33" s="93"/>
      <c r="N33" s="96"/>
    </row>
    <row r="34" spans="3:14" x14ac:dyDescent="0.35">
      <c r="C34" s="37" t="s">
        <v>21</v>
      </c>
      <c r="D34" s="84">
        <v>1</v>
      </c>
      <c r="E34" s="111">
        <v>1</v>
      </c>
      <c r="G34" s="93"/>
      <c r="N34" s="96"/>
    </row>
    <row r="35" spans="3:14" x14ac:dyDescent="0.35">
      <c r="C35" s="88" t="s">
        <v>3</v>
      </c>
      <c r="D35" s="94">
        <v>5.3</v>
      </c>
      <c r="E35" s="110">
        <v>5.3</v>
      </c>
      <c r="G35" s="92"/>
      <c r="N35" s="96"/>
    </row>
    <row r="36" spans="3:14" x14ac:dyDescent="0.35">
      <c r="C36" s="37" t="s">
        <v>8</v>
      </c>
      <c r="D36" s="84">
        <v>3</v>
      </c>
      <c r="E36" s="108">
        <v>3</v>
      </c>
      <c r="G36" s="93"/>
      <c r="N36" s="82"/>
    </row>
    <row r="37" spans="3:14" x14ac:dyDescent="0.35">
      <c r="C37" s="37" t="s">
        <v>18</v>
      </c>
      <c r="D37" s="84">
        <v>3</v>
      </c>
      <c r="E37" s="108">
        <v>3</v>
      </c>
      <c r="G37" s="93"/>
      <c r="N37" s="82"/>
    </row>
    <row r="38" spans="3:14" x14ac:dyDescent="0.35">
      <c r="C38" s="37" t="s">
        <v>19</v>
      </c>
      <c r="D38" s="84">
        <v>0</v>
      </c>
      <c r="E38" s="108">
        <v>0</v>
      </c>
      <c r="G38" s="93"/>
      <c r="N38" s="96"/>
    </row>
    <row r="39" spans="3:14" x14ac:dyDescent="0.35">
      <c r="C39" s="37" t="s">
        <v>9</v>
      </c>
      <c r="D39" s="84">
        <v>141</v>
      </c>
      <c r="E39" s="108">
        <v>141</v>
      </c>
      <c r="G39" s="93"/>
      <c r="N39" s="96"/>
    </row>
    <row r="40" spans="3:14" x14ac:dyDescent="0.35">
      <c r="C40" s="37" t="s">
        <v>20</v>
      </c>
      <c r="D40" s="84">
        <v>141</v>
      </c>
      <c r="E40" s="108">
        <v>141</v>
      </c>
      <c r="G40" s="93"/>
      <c r="N40" s="96"/>
    </row>
    <row r="41" spans="3:14" x14ac:dyDescent="0.35">
      <c r="C41" s="37" t="s">
        <v>21</v>
      </c>
      <c r="D41" s="84">
        <v>0</v>
      </c>
      <c r="E41" s="108">
        <v>0</v>
      </c>
      <c r="G41" s="93"/>
      <c r="N41" s="96"/>
    </row>
    <row r="42" spans="3:14" x14ac:dyDescent="0.35">
      <c r="C42" s="88" t="s">
        <v>2</v>
      </c>
      <c r="D42" s="94">
        <v>12</v>
      </c>
      <c r="E42" s="110">
        <v>12</v>
      </c>
      <c r="G42" s="92"/>
      <c r="N42" s="96"/>
    </row>
    <row r="43" spans="3:14" x14ac:dyDescent="0.35">
      <c r="C43" s="37" t="s">
        <v>8</v>
      </c>
      <c r="D43" s="84">
        <v>15</v>
      </c>
      <c r="E43" s="108">
        <v>15</v>
      </c>
      <c r="G43" s="93"/>
      <c r="N43" s="96"/>
    </row>
    <row r="44" spans="3:14" x14ac:dyDescent="0.35">
      <c r="C44" s="37" t="s">
        <v>18</v>
      </c>
      <c r="D44" s="84">
        <v>13</v>
      </c>
      <c r="E44" s="108">
        <v>13</v>
      </c>
      <c r="G44" s="93"/>
      <c r="N44" s="82"/>
    </row>
    <row r="45" spans="3:14" x14ac:dyDescent="0.35">
      <c r="C45" s="37" t="s">
        <v>19</v>
      </c>
      <c r="D45" s="84">
        <v>2</v>
      </c>
      <c r="E45" s="108">
        <v>2</v>
      </c>
      <c r="G45" s="93"/>
    </row>
    <row r="46" spans="3:14" x14ac:dyDescent="0.35">
      <c r="C46" s="37" t="s">
        <v>9</v>
      </c>
      <c r="D46" s="84">
        <f>144-D43</f>
        <v>129</v>
      </c>
      <c r="E46" s="108">
        <f>144-E43</f>
        <v>129</v>
      </c>
      <c r="G46" s="93"/>
    </row>
    <row r="47" spans="3:14" x14ac:dyDescent="0.35">
      <c r="C47" s="37" t="s">
        <v>20</v>
      </c>
      <c r="D47" s="84">
        <v>129</v>
      </c>
      <c r="E47" s="108">
        <v>129</v>
      </c>
      <c r="G47" s="93"/>
    </row>
    <row r="48" spans="3:14" x14ac:dyDescent="0.35">
      <c r="C48" s="37" t="s">
        <v>21</v>
      </c>
      <c r="D48" s="84">
        <v>0</v>
      </c>
      <c r="E48" s="108">
        <v>0</v>
      </c>
      <c r="G48" s="93"/>
    </row>
    <row r="49" spans="3:7" x14ac:dyDescent="0.35">
      <c r="C49" s="88" t="s">
        <v>1</v>
      </c>
      <c r="D49" s="94">
        <v>8.5</v>
      </c>
      <c r="E49" s="110">
        <v>8.5</v>
      </c>
      <c r="G49" s="92"/>
    </row>
    <row r="50" spans="3:7" x14ac:dyDescent="0.35">
      <c r="C50" s="37" t="s">
        <v>8</v>
      </c>
      <c r="D50" s="84">
        <v>25</v>
      </c>
      <c r="E50" s="108">
        <v>25</v>
      </c>
      <c r="G50" s="93"/>
    </row>
    <row r="51" spans="3:7" x14ac:dyDescent="0.35">
      <c r="C51" s="37" t="s">
        <v>18</v>
      </c>
      <c r="D51" s="84">
        <f>D50-D52</f>
        <v>21</v>
      </c>
      <c r="E51" s="108">
        <f>E50-E52</f>
        <v>21</v>
      </c>
      <c r="G51" s="93"/>
    </row>
    <row r="52" spans="3:7" x14ac:dyDescent="0.35">
      <c r="C52" s="37" t="s">
        <v>19</v>
      </c>
      <c r="D52" s="84">
        <v>4</v>
      </c>
      <c r="E52" s="108">
        <v>4</v>
      </c>
      <c r="G52" s="93"/>
    </row>
    <row r="53" spans="3:7" x14ac:dyDescent="0.35">
      <c r="C53" s="37" t="s">
        <v>9</v>
      </c>
      <c r="D53" s="84">
        <f>144-D50</f>
        <v>119</v>
      </c>
      <c r="E53" s="108">
        <f>144-E50</f>
        <v>119</v>
      </c>
      <c r="G53" s="93"/>
    </row>
    <row r="54" spans="3:7" x14ac:dyDescent="0.35">
      <c r="C54" s="37" t="s">
        <v>20</v>
      </c>
      <c r="D54" s="84">
        <v>118</v>
      </c>
      <c r="E54" s="108">
        <v>118</v>
      </c>
      <c r="G54" s="93"/>
    </row>
    <row r="55" spans="3:7" x14ac:dyDescent="0.35">
      <c r="C55" s="37" t="s">
        <v>21</v>
      </c>
      <c r="D55" s="84">
        <v>1</v>
      </c>
      <c r="E55" s="112">
        <v>1</v>
      </c>
      <c r="G55" s="93"/>
    </row>
    <row r="56" spans="3:7" x14ac:dyDescent="0.35">
      <c r="D56" s="71"/>
      <c r="E56" s="71"/>
      <c r="G56" s="93"/>
    </row>
    <row r="57" spans="3:7" x14ac:dyDescent="0.35">
      <c r="D57" s="71"/>
      <c r="E57" s="71"/>
      <c r="G57" s="93"/>
    </row>
  </sheetData>
  <mergeCells count="14">
    <mergeCell ref="D18:E18"/>
    <mergeCell ref="H17:I17"/>
    <mergeCell ref="H3:I3"/>
    <mergeCell ref="H4:I4"/>
    <mergeCell ref="D4:E4"/>
    <mergeCell ref="D3:E3"/>
    <mergeCell ref="F4:G4"/>
    <mergeCell ref="F3:G3"/>
    <mergeCell ref="J17:K17"/>
    <mergeCell ref="D2:K2"/>
    <mergeCell ref="J3:K3"/>
    <mergeCell ref="F17:G17"/>
    <mergeCell ref="D17:E17"/>
    <mergeCell ref="J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C356-9FD9-463A-B13A-276CD83FBFE1}">
  <dimension ref="C2:H20"/>
  <sheetViews>
    <sheetView zoomScaleNormal="100" workbookViewId="0">
      <selection activeCell="C28" sqref="C28"/>
    </sheetView>
  </sheetViews>
  <sheetFormatPr defaultRowHeight="14.5" x14ac:dyDescent="0.35"/>
  <cols>
    <col min="1" max="1" width="9.54296875" customWidth="1"/>
    <col min="2" max="2" width="5.54296875" customWidth="1"/>
    <col min="3" max="3" width="33.54296875" style="4" customWidth="1"/>
    <col min="4" max="4" width="17.36328125" customWidth="1"/>
    <col min="5" max="5" width="18.54296875" customWidth="1"/>
    <col min="6" max="6" width="16.36328125" customWidth="1"/>
    <col min="7" max="7" width="16.26953125" style="1" customWidth="1"/>
    <col min="8" max="8" width="16.36328125" style="18" customWidth="1"/>
  </cols>
  <sheetData>
    <row r="2" spans="3:8" ht="18.5" x14ac:dyDescent="0.45">
      <c r="C2" s="10" t="s">
        <v>11</v>
      </c>
      <c r="D2" s="99" t="s">
        <v>48</v>
      </c>
      <c r="E2" s="99"/>
      <c r="F2" s="99"/>
      <c r="G2" s="99"/>
    </row>
    <row r="3" spans="3:8" x14ac:dyDescent="0.35">
      <c r="D3" s="13">
        <v>9</v>
      </c>
      <c r="E3" s="13">
        <v>13</v>
      </c>
      <c r="F3" s="13">
        <v>17</v>
      </c>
      <c r="G3" s="13">
        <v>21</v>
      </c>
    </row>
    <row r="4" spans="3:8" ht="18.5" x14ac:dyDescent="0.45">
      <c r="D4" s="6" t="s">
        <v>0</v>
      </c>
      <c r="E4" s="6" t="s">
        <v>3</v>
      </c>
      <c r="F4" s="41" t="s">
        <v>2</v>
      </c>
      <c r="G4" s="6" t="s">
        <v>1</v>
      </c>
      <c r="H4" s="47"/>
    </row>
    <row r="5" spans="3:8" x14ac:dyDescent="0.35">
      <c r="C5" s="8" t="s">
        <v>4</v>
      </c>
      <c r="D5" s="11">
        <v>0.4</v>
      </c>
      <c r="E5" s="25">
        <v>0.3</v>
      </c>
      <c r="F5" s="26">
        <v>0.5</v>
      </c>
      <c r="G5" s="25">
        <v>0.65</v>
      </c>
      <c r="H5" s="47">
        <v>0.65</v>
      </c>
    </row>
    <row r="6" spans="3:8" x14ac:dyDescent="0.35">
      <c r="C6" s="5" t="s">
        <v>5</v>
      </c>
      <c r="D6" s="9" t="b">
        <v>1</v>
      </c>
      <c r="E6" s="51" t="b">
        <v>1</v>
      </c>
      <c r="F6" s="38" t="b">
        <v>1</v>
      </c>
      <c r="G6" s="38" t="b">
        <v>1</v>
      </c>
      <c r="H6" s="38" t="b">
        <v>1</v>
      </c>
    </row>
    <row r="7" spans="3:8" x14ac:dyDescent="0.35">
      <c r="C7" s="37" t="s">
        <v>13</v>
      </c>
      <c r="D7" s="38" t="b">
        <v>1</v>
      </c>
      <c r="E7" s="51" t="b">
        <v>1</v>
      </c>
      <c r="F7" s="38" t="b">
        <v>1</v>
      </c>
      <c r="G7" s="38" t="b">
        <v>1</v>
      </c>
      <c r="H7" s="38" t="b">
        <v>1</v>
      </c>
    </row>
    <row r="8" spans="3:8" x14ac:dyDescent="0.35">
      <c r="C8" s="39" t="s">
        <v>6</v>
      </c>
      <c r="D8" s="26">
        <v>0.6</v>
      </c>
      <c r="E8" s="29">
        <v>0.4</v>
      </c>
      <c r="F8" s="26">
        <v>0.4</v>
      </c>
      <c r="G8" s="25">
        <v>0.6</v>
      </c>
      <c r="H8" s="48">
        <v>0.6</v>
      </c>
    </row>
    <row r="9" spans="3:8" ht="29" x14ac:dyDescent="0.35">
      <c r="C9" s="61" t="s">
        <v>15</v>
      </c>
      <c r="D9" s="62">
        <v>6</v>
      </c>
      <c r="E9" s="63">
        <v>5</v>
      </c>
      <c r="F9" s="62">
        <v>8</v>
      </c>
      <c r="G9" s="63">
        <v>6.5</v>
      </c>
      <c r="H9" s="48">
        <v>8</v>
      </c>
    </row>
    <row r="10" spans="3:8" x14ac:dyDescent="0.35">
      <c r="C10" s="37" t="s">
        <v>8</v>
      </c>
      <c r="D10" s="26">
        <v>7</v>
      </c>
      <c r="E10" s="25">
        <v>4</v>
      </c>
      <c r="F10" s="26">
        <v>15</v>
      </c>
      <c r="G10" s="25">
        <v>23</v>
      </c>
    </row>
    <row r="11" spans="3:8" x14ac:dyDescent="0.35">
      <c r="C11" s="37" t="s">
        <v>18</v>
      </c>
      <c r="D11" s="26">
        <v>7</v>
      </c>
      <c r="E11" s="25">
        <v>3</v>
      </c>
      <c r="F11" s="26">
        <v>13</v>
      </c>
      <c r="G11" s="25">
        <v>21</v>
      </c>
    </row>
    <row r="12" spans="3:8" x14ac:dyDescent="0.35">
      <c r="C12" s="37" t="s">
        <v>19</v>
      </c>
      <c r="D12" s="25">
        <f t="shared" ref="D12" si="0">D10-D11</f>
        <v>0</v>
      </c>
      <c r="E12" s="25">
        <v>1</v>
      </c>
      <c r="F12" s="25">
        <v>2</v>
      </c>
      <c r="G12" s="25">
        <v>2</v>
      </c>
    </row>
    <row r="13" spans="3:8" x14ac:dyDescent="0.35">
      <c r="C13" s="37" t="s">
        <v>9</v>
      </c>
      <c r="D13" s="25">
        <f t="shared" ref="D13" si="1">144-D10</f>
        <v>137</v>
      </c>
      <c r="E13" s="25">
        <f>140</f>
        <v>140</v>
      </c>
      <c r="F13" s="25">
        <v>129</v>
      </c>
      <c r="G13" s="25">
        <f>144-G10</f>
        <v>121</v>
      </c>
    </row>
    <row r="14" spans="3:8" x14ac:dyDescent="0.35">
      <c r="C14" s="37" t="s">
        <v>20</v>
      </c>
      <c r="D14" s="25">
        <f t="shared" ref="D14" si="2">D13-D15</f>
        <v>137</v>
      </c>
      <c r="E14" s="25">
        <v>140</v>
      </c>
      <c r="F14" s="25">
        <v>128</v>
      </c>
      <c r="G14" s="25">
        <f>G13-G15</f>
        <v>116</v>
      </c>
    </row>
    <row r="15" spans="3:8" x14ac:dyDescent="0.35">
      <c r="C15" s="37" t="s">
        <v>21</v>
      </c>
      <c r="D15" s="26">
        <v>0</v>
      </c>
      <c r="E15" s="25">
        <v>0</v>
      </c>
      <c r="F15" s="26">
        <v>1</v>
      </c>
      <c r="G15" s="25">
        <v>5</v>
      </c>
    </row>
    <row r="16" spans="3:8" ht="72.5" x14ac:dyDescent="0.35">
      <c r="C16" s="60" t="s">
        <v>39</v>
      </c>
      <c r="D16" s="55" t="s">
        <v>30</v>
      </c>
      <c r="E16" s="55" t="s">
        <v>29</v>
      </c>
      <c r="F16" s="55" t="s">
        <v>46</v>
      </c>
      <c r="G16" s="66" t="s">
        <v>40</v>
      </c>
    </row>
    <row r="17" spans="3:7" ht="87" x14ac:dyDescent="0.35">
      <c r="C17" s="5" t="s">
        <v>41</v>
      </c>
      <c r="D17" s="7"/>
      <c r="E17" s="7"/>
      <c r="F17" s="42" t="s">
        <v>44</v>
      </c>
      <c r="G17" s="19" t="s">
        <v>49</v>
      </c>
    </row>
    <row r="18" spans="3:7" ht="72.5" x14ac:dyDescent="0.35">
      <c r="C18" s="105" t="s">
        <v>10</v>
      </c>
      <c r="D18" s="2"/>
      <c r="E18" s="7" t="s">
        <v>42</v>
      </c>
      <c r="F18" s="19" t="s">
        <v>47</v>
      </c>
      <c r="G18" s="17"/>
    </row>
    <row r="19" spans="3:7" x14ac:dyDescent="0.35">
      <c r="C19" s="105"/>
      <c r="D19" s="7"/>
    </row>
    <row r="20" spans="3:7" x14ac:dyDescent="0.35">
      <c r="C20" s="4" t="s">
        <v>14</v>
      </c>
    </row>
  </sheetData>
  <mergeCells count="2">
    <mergeCell ref="D2:G2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5A29-C971-458D-A328-44D88F42C528}">
  <dimension ref="B2:E16"/>
  <sheetViews>
    <sheetView workbookViewId="0">
      <selection activeCell="J18" sqref="J18"/>
    </sheetView>
  </sheetViews>
  <sheetFormatPr defaultRowHeight="14.5" x14ac:dyDescent="0.35"/>
  <cols>
    <col min="2" max="2" width="32.36328125" customWidth="1"/>
    <col min="3" max="5" width="19.26953125" style="3" customWidth="1"/>
  </cols>
  <sheetData>
    <row r="2" spans="2:5" ht="19" thickBot="1" x14ac:dyDescent="0.5">
      <c r="B2" s="6" t="s">
        <v>0</v>
      </c>
      <c r="C2" s="4" t="s">
        <v>22</v>
      </c>
      <c r="D2" s="4" t="s">
        <v>16</v>
      </c>
      <c r="E2" s="4" t="s">
        <v>25</v>
      </c>
    </row>
    <row r="3" spans="2:5" x14ac:dyDescent="0.35">
      <c r="B3" s="20" t="s">
        <v>4</v>
      </c>
      <c r="C3" s="21">
        <v>0.3</v>
      </c>
      <c r="D3" s="22">
        <v>0.4</v>
      </c>
      <c r="E3" s="23">
        <v>0.4</v>
      </c>
    </row>
    <row r="4" spans="2:5" x14ac:dyDescent="0.35">
      <c r="B4" s="24" t="s">
        <v>5</v>
      </c>
      <c r="C4" s="25" t="b">
        <v>1</v>
      </c>
      <c r="D4" s="26" t="b">
        <v>1</v>
      </c>
      <c r="E4" s="27" t="b">
        <v>1</v>
      </c>
    </row>
    <row r="5" spans="2:5" x14ac:dyDescent="0.35">
      <c r="B5" s="24" t="s">
        <v>13</v>
      </c>
      <c r="C5" s="25" t="b">
        <v>1</v>
      </c>
      <c r="D5" s="26" t="b">
        <v>1</v>
      </c>
      <c r="E5" s="27" t="b">
        <v>1</v>
      </c>
    </row>
    <row r="6" spans="2:5" x14ac:dyDescent="0.35">
      <c r="B6" s="28" t="s">
        <v>6</v>
      </c>
      <c r="C6" s="29">
        <v>0.4</v>
      </c>
      <c r="D6" s="26">
        <v>0.6</v>
      </c>
      <c r="E6" s="27">
        <v>0.6</v>
      </c>
    </row>
    <row r="7" spans="2:5" ht="15" thickBot="1" x14ac:dyDescent="0.4">
      <c r="B7" s="30" t="s">
        <v>7</v>
      </c>
      <c r="C7" s="31">
        <v>2</v>
      </c>
      <c r="D7" s="32">
        <v>5</v>
      </c>
      <c r="E7" s="33">
        <v>6</v>
      </c>
    </row>
    <row r="8" spans="2:5" x14ac:dyDescent="0.35">
      <c r="B8" s="34" t="s">
        <v>8</v>
      </c>
      <c r="C8" s="21">
        <v>22</v>
      </c>
      <c r="D8" s="22">
        <v>12</v>
      </c>
      <c r="E8" s="23">
        <v>7</v>
      </c>
    </row>
    <row r="9" spans="2:5" x14ac:dyDescent="0.35">
      <c r="B9" s="24" t="s">
        <v>18</v>
      </c>
      <c r="C9" s="25">
        <v>7</v>
      </c>
      <c r="D9" s="26">
        <v>7</v>
      </c>
      <c r="E9" s="27">
        <v>7</v>
      </c>
    </row>
    <row r="10" spans="2:5" x14ac:dyDescent="0.35">
      <c r="B10" s="24" t="s">
        <v>19</v>
      </c>
      <c r="C10" s="25">
        <f>C8-C9</f>
        <v>15</v>
      </c>
      <c r="D10" s="25">
        <f t="shared" ref="D10:E10" si="0">D8-D9</f>
        <v>5</v>
      </c>
      <c r="E10" s="35">
        <f t="shared" si="0"/>
        <v>0</v>
      </c>
    </row>
    <row r="11" spans="2:5" x14ac:dyDescent="0.35">
      <c r="B11" s="24" t="s">
        <v>9</v>
      </c>
      <c r="C11" s="25">
        <f>144-C8</f>
        <v>122</v>
      </c>
      <c r="D11" s="25">
        <f t="shared" ref="D11:E11" si="1">144-D8</f>
        <v>132</v>
      </c>
      <c r="E11" s="35">
        <f t="shared" si="1"/>
        <v>137</v>
      </c>
    </row>
    <row r="12" spans="2:5" x14ac:dyDescent="0.35">
      <c r="B12" s="24" t="s">
        <v>20</v>
      </c>
      <c r="C12" s="25">
        <f>C11-C13</f>
        <v>122</v>
      </c>
      <c r="D12" s="25">
        <f t="shared" ref="D12:E12" si="2">D11-D13</f>
        <v>132</v>
      </c>
      <c r="E12" s="35">
        <f t="shared" si="2"/>
        <v>137</v>
      </c>
    </row>
    <row r="13" spans="2:5" ht="15" thickBot="1" x14ac:dyDescent="0.4">
      <c r="B13" s="36" t="s">
        <v>21</v>
      </c>
      <c r="C13" s="31">
        <v>0</v>
      </c>
      <c r="D13" s="32">
        <v>0</v>
      </c>
      <c r="E13" s="33">
        <v>0</v>
      </c>
    </row>
    <row r="14" spans="2:5" x14ac:dyDescent="0.35">
      <c r="B14" s="12" t="s">
        <v>12</v>
      </c>
      <c r="C14" s="16"/>
    </row>
    <row r="15" spans="2:5" x14ac:dyDescent="0.35">
      <c r="B15" s="15" t="s">
        <v>10</v>
      </c>
      <c r="C15" s="17"/>
    </row>
    <row r="16" spans="2:5" x14ac:dyDescent="0.35">
      <c r="B16" s="15"/>
      <c r="C1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1303-8064-4BBC-8197-5EF1DBFFB0BA}">
  <dimension ref="B2:E16"/>
  <sheetViews>
    <sheetView workbookViewId="0">
      <selection activeCell="I11" sqref="I11"/>
    </sheetView>
  </sheetViews>
  <sheetFormatPr defaultRowHeight="14.5" x14ac:dyDescent="0.35"/>
  <cols>
    <col min="2" max="2" width="32.36328125" customWidth="1"/>
    <col min="3" max="4" width="19.26953125" style="3" customWidth="1"/>
  </cols>
  <sheetData>
    <row r="2" spans="2:5" ht="19" thickBot="1" x14ac:dyDescent="0.5">
      <c r="B2" s="6" t="s">
        <v>3</v>
      </c>
      <c r="C2" s="4" t="s">
        <v>22</v>
      </c>
      <c r="D2" s="4" t="s">
        <v>38</v>
      </c>
    </row>
    <row r="3" spans="2:5" x14ac:dyDescent="0.35">
      <c r="B3" s="20" t="s">
        <v>4</v>
      </c>
      <c r="C3" s="21">
        <v>0.3</v>
      </c>
      <c r="D3" s="23">
        <v>0.8</v>
      </c>
      <c r="E3" s="3">
        <v>0.65</v>
      </c>
    </row>
    <row r="4" spans="2:5" x14ac:dyDescent="0.35">
      <c r="B4" s="49" t="s">
        <v>5</v>
      </c>
      <c r="C4" s="51" t="b">
        <v>1</v>
      </c>
      <c r="D4" s="50" t="b">
        <v>1</v>
      </c>
      <c r="E4" s="3" t="b">
        <v>1</v>
      </c>
    </row>
    <row r="5" spans="2:5" x14ac:dyDescent="0.35">
      <c r="B5" s="49" t="s">
        <v>13</v>
      </c>
      <c r="C5" s="51" t="b">
        <v>1</v>
      </c>
      <c r="D5" s="50" t="b">
        <v>1</v>
      </c>
      <c r="E5" s="3" t="b">
        <v>1</v>
      </c>
    </row>
    <row r="6" spans="2:5" x14ac:dyDescent="0.35">
      <c r="B6" s="28" t="s">
        <v>6</v>
      </c>
      <c r="C6" s="29">
        <v>0.4</v>
      </c>
      <c r="D6" s="27">
        <v>0.6</v>
      </c>
      <c r="E6" s="3">
        <v>0.6</v>
      </c>
    </row>
    <row r="7" spans="2:5" ht="15" thickBot="1" x14ac:dyDescent="0.4">
      <c r="B7" s="30" t="s">
        <v>7</v>
      </c>
      <c r="C7" s="31">
        <v>5</v>
      </c>
      <c r="D7" s="33">
        <v>5</v>
      </c>
      <c r="E7" s="3">
        <v>5</v>
      </c>
    </row>
    <row r="8" spans="2:5" x14ac:dyDescent="0.35">
      <c r="B8" s="34" t="s">
        <v>8</v>
      </c>
      <c r="C8" s="21">
        <v>4</v>
      </c>
      <c r="D8" s="23">
        <v>3</v>
      </c>
    </row>
    <row r="9" spans="2:5" x14ac:dyDescent="0.35">
      <c r="B9" s="24" t="s">
        <v>18</v>
      </c>
      <c r="C9" s="25">
        <v>3</v>
      </c>
      <c r="D9" s="27">
        <v>3</v>
      </c>
    </row>
    <row r="10" spans="2:5" x14ac:dyDescent="0.35">
      <c r="B10" s="24" t="s">
        <v>19</v>
      </c>
      <c r="C10" s="25">
        <v>1</v>
      </c>
      <c r="D10" s="35">
        <v>0</v>
      </c>
    </row>
    <row r="11" spans="2:5" x14ac:dyDescent="0.35">
      <c r="B11" s="24" t="s">
        <v>9</v>
      </c>
      <c r="C11" s="25">
        <f>140</f>
        <v>140</v>
      </c>
      <c r="D11" s="35">
        <f>144-D8</f>
        <v>141</v>
      </c>
    </row>
    <row r="12" spans="2:5" x14ac:dyDescent="0.35">
      <c r="B12" s="24" t="s">
        <v>20</v>
      </c>
      <c r="C12" s="25">
        <v>140</v>
      </c>
      <c r="D12" s="35">
        <v>141</v>
      </c>
    </row>
    <row r="13" spans="2:5" ht="15" thickBot="1" x14ac:dyDescent="0.4">
      <c r="B13" s="36" t="s">
        <v>21</v>
      </c>
      <c r="C13" s="31">
        <v>0</v>
      </c>
      <c r="D13" s="33">
        <v>0</v>
      </c>
    </row>
    <row r="14" spans="2:5" x14ac:dyDescent="0.35">
      <c r="B14" s="15" t="s">
        <v>12</v>
      </c>
      <c r="C14" s="16"/>
    </row>
    <row r="15" spans="2:5" ht="43.5" x14ac:dyDescent="0.35">
      <c r="B15" s="15" t="s">
        <v>10</v>
      </c>
      <c r="C15" s="17" t="s">
        <v>28</v>
      </c>
    </row>
    <row r="16" spans="2:5" x14ac:dyDescent="0.35">
      <c r="B16" s="15"/>
      <c r="C16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2B59-3BA1-4F69-834A-6CB2B7D85552}">
  <dimension ref="B2:I18"/>
  <sheetViews>
    <sheetView zoomScale="120" zoomScaleNormal="120" workbookViewId="0">
      <selection activeCell="D9" sqref="D9"/>
    </sheetView>
  </sheetViews>
  <sheetFormatPr defaultRowHeight="14.5" x14ac:dyDescent="0.35"/>
  <cols>
    <col min="2" max="2" width="32.36328125" customWidth="1"/>
    <col min="3" max="3" width="17.36328125" style="3" customWidth="1"/>
    <col min="4" max="4" width="19.26953125" style="3" customWidth="1"/>
    <col min="5" max="6" width="11.6328125" style="3" customWidth="1"/>
    <col min="7" max="7" width="11.6328125" customWidth="1"/>
    <col min="8" max="9" width="17.36328125" customWidth="1"/>
  </cols>
  <sheetData>
    <row r="2" spans="2:9" ht="19" thickBot="1" x14ac:dyDescent="0.5">
      <c r="B2" s="6" t="s">
        <v>2</v>
      </c>
      <c r="C2" s="4" t="s">
        <v>45</v>
      </c>
      <c r="F2"/>
      <c r="G2" s="57"/>
      <c r="H2" s="57"/>
      <c r="I2" s="71"/>
    </row>
    <row r="3" spans="2:9" x14ac:dyDescent="0.35">
      <c r="B3" s="20" t="s">
        <v>4</v>
      </c>
      <c r="C3" s="21">
        <v>0.3</v>
      </c>
      <c r="D3" s="22">
        <v>0.5</v>
      </c>
      <c r="E3" s="23">
        <v>0.5</v>
      </c>
      <c r="F3" s="25"/>
      <c r="G3" s="26"/>
      <c r="H3" s="26"/>
      <c r="I3" s="71"/>
    </row>
    <row r="4" spans="2:9" x14ac:dyDescent="0.35">
      <c r="B4" s="24" t="s">
        <v>5</v>
      </c>
      <c r="C4" s="25" t="b">
        <v>1</v>
      </c>
      <c r="D4" s="26" t="b">
        <v>1</v>
      </c>
      <c r="E4" s="27" t="b">
        <v>1</v>
      </c>
      <c r="F4" s="25"/>
      <c r="G4" s="25"/>
      <c r="H4" s="26"/>
      <c r="I4" s="71"/>
    </row>
    <row r="5" spans="2:9" x14ac:dyDescent="0.35">
      <c r="B5" s="24" t="s">
        <v>13</v>
      </c>
      <c r="C5" s="25" t="b">
        <v>1</v>
      </c>
      <c r="D5" s="26" t="b">
        <v>1</v>
      </c>
      <c r="E5" s="27" t="b">
        <v>1</v>
      </c>
      <c r="F5" s="25"/>
      <c r="G5" s="25"/>
      <c r="H5" s="26"/>
      <c r="I5" s="71"/>
    </row>
    <row r="6" spans="2:9" x14ac:dyDescent="0.35">
      <c r="B6" s="28" t="s">
        <v>6</v>
      </c>
      <c r="C6" s="29">
        <v>0.4</v>
      </c>
      <c r="D6" s="26">
        <v>0.4</v>
      </c>
      <c r="E6" s="27">
        <v>0.4</v>
      </c>
      <c r="F6" s="25"/>
      <c r="G6" s="26"/>
      <c r="H6" s="26"/>
      <c r="I6" s="71"/>
    </row>
    <row r="7" spans="2:9" ht="15" thickBot="1" x14ac:dyDescent="0.4">
      <c r="B7" s="30" t="s">
        <v>7</v>
      </c>
      <c r="C7" s="31">
        <v>2</v>
      </c>
      <c r="D7" s="32">
        <v>2</v>
      </c>
      <c r="E7" s="33">
        <v>8</v>
      </c>
      <c r="F7" s="25"/>
      <c r="G7" s="26"/>
      <c r="H7" s="26"/>
      <c r="I7" s="71"/>
    </row>
    <row r="8" spans="2:9" x14ac:dyDescent="0.35">
      <c r="B8" s="34" t="s">
        <v>8</v>
      </c>
      <c r="C8" s="21">
        <v>25</v>
      </c>
      <c r="D8" s="22">
        <v>18</v>
      </c>
      <c r="E8" s="23">
        <v>16</v>
      </c>
      <c r="F8"/>
      <c r="G8" s="25"/>
      <c r="H8" s="26"/>
      <c r="I8" s="71"/>
    </row>
    <row r="9" spans="2:9" x14ac:dyDescent="0.35">
      <c r="B9" s="24" t="s">
        <v>18</v>
      </c>
      <c r="C9" s="25">
        <v>14</v>
      </c>
      <c r="D9" s="26">
        <v>13</v>
      </c>
      <c r="E9" s="27">
        <v>13</v>
      </c>
      <c r="F9"/>
      <c r="G9" s="25"/>
      <c r="H9" s="26"/>
      <c r="I9" s="71"/>
    </row>
    <row r="10" spans="2:9" x14ac:dyDescent="0.35">
      <c r="B10" s="24" t="s">
        <v>19</v>
      </c>
      <c r="C10" s="25">
        <f>C8-C9</f>
        <v>11</v>
      </c>
      <c r="D10" s="26">
        <v>5</v>
      </c>
      <c r="E10" s="27">
        <v>3</v>
      </c>
      <c r="F10"/>
      <c r="G10" s="25"/>
      <c r="H10" s="25"/>
      <c r="I10" s="71"/>
    </row>
    <row r="11" spans="2:9" x14ac:dyDescent="0.35">
      <c r="B11" s="24" t="s">
        <v>9</v>
      </c>
      <c r="C11" s="25">
        <f>144-C8</f>
        <v>119</v>
      </c>
      <c r="D11" s="26">
        <f>144-D8</f>
        <v>126</v>
      </c>
      <c r="E11" s="27">
        <f>144-E8</f>
        <v>128</v>
      </c>
      <c r="F11"/>
      <c r="G11" s="25"/>
      <c r="H11" s="25"/>
      <c r="I11" s="71"/>
    </row>
    <row r="12" spans="2:9" x14ac:dyDescent="0.35">
      <c r="B12" s="24" t="s">
        <v>20</v>
      </c>
      <c r="C12" s="25">
        <f>C11-C13</f>
        <v>119</v>
      </c>
      <c r="D12" s="26">
        <f>D11-D13</f>
        <v>125</v>
      </c>
      <c r="E12" s="27">
        <v>127</v>
      </c>
      <c r="F12"/>
      <c r="G12" s="25"/>
      <c r="H12" s="25"/>
      <c r="I12" s="71"/>
    </row>
    <row r="13" spans="2:9" ht="15" thickBot="1" x14ac:dyDescent="0.4">
      <c r="B13" s="36" t="s">
        <v>21</v>
      </c>
      <c r="C13" s="31">
        <v>0</v>
      </c>
      <c r="D13" s="32">
        <v>1</v>
      </c>
      <c r="E13" s="33">
        <v>1</v>
      </c>
      <c r="F13"/>
      <c r="G13" s="25"/>
      <c r="H13" s="26"/>
    </row>
    <row r="14" spans="2:9" ht="43.5" x14ac:dyDescent="0.35">
      <c r="B14" s="37" t="s">
        <v>43</v>
      </c>
      <c r="C14" s="55" t="s">
        <v>46</v>
      </c>
      <c r="F14"/>
      <c r="G14" s="3"/>
      <c r="H14" s="3"/>
    </row>
    <row r="15" spans="2:9" ht="87" x14ac:dyDescent="0.35">
      <c r="B15" s="15" t="s">
        <v>12</v>
      </c>
      <c r="C15" s="42" t="s">
        <v>44</v>
      </c>
      <c r="F15"/>
      <c r="G15" s="14"/>
      <c r="H15" s="14"/>
    </row>
    <row r="16" spans="2:9" ht="58" x14ac:dyDescent="0.35">
      <c r="B16" s="15" t="s">
        <v>10</v>
      </c>
      <c r="C16" s="19"/>
      <c r="D16" s="19" t="s">
        <v>47</v>
      </c>
      <c r="H16" s="3"/>
    </row>
    <row r="17" spans="2:9" x14ac:dyDescent="0.35">
      <c r="B17" s="15" t="s">
        <v>23</v>
      </c>
      <c r="C17" s="16"/>
      <c r="H17" s="14"/>
      <c r="I17" s="3"/>
    </row>
    <row r="18" spans="2:9" x14ac:dyDescent="0.35">
      <c r="H18" s="3"/>
      <c r="I18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628A-B886-478E-B466-087CE0AF798B}">
  <dimension ref="B2:H22"/>
  <sheetViews>
    <sheetView workbookViewId="0">
      <selection activeCell="E23" sqref="E23"/>
    </sheetView>
  </sheetViews>
  <sheetFormatPr defaultRowHeight="14.5" x14ac:dyDescent="0.35"/>
  <cols>
    <col min="2" max="2" width="32.36328125" customWidth="1"/>
    <col min="3" max="4" width="19.26953125" style="3" customWidth="1"/>
    <col min="5" max="5" width="21.453125" customWidth="1"/>
    <col min="6" max="6" width="19.36328125" style="1" customWidth="1"/>
    <col min="7" max="7" width="19.54296875" customWidth="1"/>
    <col min="8" max="8" width="8.7265625" style="3"/>
  </cols>
  <sheetData>
    <row r="2" spans="2:8" ht="29.5" thickBot="1" x14ac:dyDescent="0.5">
      <c r="B2" s="6" t="s">
        <v>1</v>
      </c>
      <c r="C2" s="43" t="s">
        <v>24</v>
      </c>
      <c r="D2" s="57" t="s">
        <v>17</v>
      </c>
    </row>
    <row r="3" spans="2:8" x14ac:dyDescent="0.35">
      <c r="B3" s="20" t="s">
        <v>4</v>
      </c>
      <c r="C3" s="21">
        <v>0.45</v>
      </c>
      <c r="D3" s="21">
        <v>0.45</v>
      </c>
      <c r="E3" s="21">
        <v>0.45</v>
      </c>
      <c r="F3" s="21">
        <v>0.6</v>
      </c>
      <c r="G3" s="52">
        <v>0.65</v>
      </c>
      <c r="H3" s="25">
        <v>0.4</v>
      </c>
    </row>
    <row r="4" spans="2:8" x14ac:dyDescent="0.35">
      <c r="B4" s="24" t="s">
        <v>5</v>
      </c>
      <c r="C4" s="25" t="b">
        <v>1</v>
      </c>
      <c r="D4" s="25" t="b">
        <v>1</v>
      </c>
      <c r="E4" s="25" t="b">
        <v>1</v>
      </c>
      <c r="F4" s="25" t="b">
        <v>1</v>
      </c>
      <c r="G4" s="35" t="b">
        <v>1</v>
      </c>
      <c r="H4" s="25" t="b">
        <v>1</v>
      </c>
    </row>
    <row r="5" spans="2:8" x14ac:dyDescent="0.35">
      <c r="B5" s="24" t="s">
        <v>13</v>
      </c>
      <c r="C5" s="25" t="b">
        <v>1</v>
      </c>
      <c r="D5" s="25" t="b">
        <v>1</v>
      </c>
      <c r="E5" s="25" t="b">
        <v>1</v>
      </c>
      <c r="F5" s="25" t="b">
        <v>1</v>
      </c>
      <c r="G5" s="35" t="b">
        <v>1</v>
      </c>
      <c r="H5" s="25" t="b">
        <v>1</v>
      </c>
    </row>
    <row r="6" spans="2:8" x14ac:dyDescent="0.35">
      <c r="B6" s="28" t="s">
        <v>6</v>
      </c>
      <c r="C6" s="29">
        <v>0.6</v>
      </c>
      <c r="D6" s="29">
        <v>0.6</v>
      </c>
      <c r="E6" s="26">
        <v>0.8</v>
      </c>
      <c r="F6" s="58">
        <v>0.6</v>
      </c>
      <c r="G6" s="35">
        <v>0.6</v>
      </c>
      <c r="H6" s="3">
        <v>0.55000000000000004</v>
      </c>
    </row>
    <row r="7" spans="2:8" ht="15" thickBot="1" x14ac:dyDescent="0.4">
      <c r="B7" s="30" t="s">
        <v>7</v>
      </c>
      <c r="C7" s="31">
        <v>6</v>
      </c>
      <c r="D7" s="31">
        <v>6.5</v>
      </c>
      <c r="E7" s="31">
        <v>6.5</v>
      </c>
      <c r="F7" s="31">
        <v>6.5</v>
      </c>
      <c r="G7" s="53">
        <v>6.5</v>
      </c>
      <c r="H7" s="25">
        <v>6</v>
      </c>
    </row>
    <row r="8" spans="2:8" x14ac:dyDescent="0.35">
      <c r="B8" s="34" t="s">
        <v>8</v>
      </c>
      <c r="C8" s="21">
        <v>31</v>
      </c>
      <c r="D8" s="22">
        <v>29</v>
      </c>
      <c r="E8" s="21">
        <v>24</v>
      </c>
      <c r="F8" s="64">
        <v>26</v>
      </c>
      <c r="G8" s="52">
        <v>23</v>
      </c>
      <c r="H8" s="81">
        <v>33</v>
      </c>
    </row>
    <row r="9" spans="2:8" x14ac:dyDescent="0.35">
      <c r="B9" s="24" t="s">
        <v>18</v>
      </c>
      <c r="C9" s="25">
        <v>24</v>
      </c>
      <c r="D9" s="26">
        <f>D8-D10</f>
        <v>24</v>
      </c>
      <c r="E9" s="58">
        <v>21</v>
      </c>
      <c r="F9" s="58">
        <v>22</v>
      </c>
      <c r="G9" s="35">
        <v>21</v>
      </c>
      <c r="H9" s="25">
        <f>H8-H10</f>
        <v>21</v>
      </c>
    </row>
    <row r="10" spans="2:8" x14ac:dyDescent="0.35">
      <c r="B10" s="24" t="s">
        <v>19</v>
      </c>
      <c r="C10" s="25">
        <f>C8-C9</f>
        <v>7</v>
      </c>
      <c r="D10" s="25">
        <v>5</v>
      </c>
      <c r="E10" s="58">
        <v>3</v>
      </c>
      <c r="F10" s="58">
        <v>4</v>
      </c>
      <c r="G10" s="35">
        <v>2</v>
      </c>
      <c r="H10" s="25">
        <v>12</v>
      </c>
    </row>
    <row r="11" spans="2:8" x14ac:dyDescent="0.35">
      <c r="B11" s="24" t="s">
        <v>9</v>
      </c>
      <c r="C11" s="25">
        <f>144-C8</f>
        <v>113</v>
      </c>
      <c r="D11" s="25">
        <f>144-D8</f>
        <v>115</v>
      </c>
      <c r="E11" s="58">
        <f>144-E8</f>
        <v>120</v>
      </c>
      <c r="F11" s="58">
        <v>118</v>
      </c>
      <c r="G11" s="35">
        <f>144-G8</f>
        <v>121</v>
      </c>
      <c r="H11" s="25">
        <f>144-H8</f>
        <v>111</v>
      </c>
    </row>
    <row r="12" spans="2:8" x14ac:dyDescent="0.35">
      <c r="B12" s="24" t="s">
        <v>20</v>
      </c>
      <c r="C12" s="25">
        <v>111</v>
      </c>
      <c r="D12" s="25">
        <f>D11-D13</f>
        <v>113</v>
      </c>
      <c r="E12" s="58">
        <f>E11-E13</f>
        <v>115</v>
      </c>
      <c r="F12" s="58">
        <f>F11-F13</f>
        <v>114</v>
      </c>
      <c r="G12" s="35">
        <f>G11-G13</f>
        <v>116</v>
      </c>
      <c r="H12" s="25">
        <v>111</v>
      </c>
    </row>
    <row r="13" spans="2:8" ht="15" thickBot="1" x14ac:dyDescent="0.4">
      <c r="B13" s="36" t="s">
        <v>21</v>
      </c>
      <c r="C13" s="31">
        <v>2</v>
      </c>
      <c r="D13" s="31">
        <v>2</v>
      </c>
      <c r="E13" s="65">
        <v>5</v>
      </c>
      <c r="F13" s="65">
        <f>26-F9</f>
        <v>4</v>
      </c>
      <c r="G13" s="53">
        <v>5</v>
      </c>
      <c r="H13" s="25">
        <v>0</v>
      </c>
    </row>
    <row r="14" spans="2:8" ht="58" x14ac:dyDescent="0.35">
      <c r="B14" s="15" t="s">
        <v>12</v>
      </c>
      <c r="C14" s="19" t="s">
        <v>31</v>
      </c>
      <c r="D14" s="26"/>
      <c r="G14" s="25"/>
    </row>
    <row r="15" spans="2:8" x14ac:dyDescent="0.35">
      <c r="B15" s="15" t="s">
        <v>10</v>
      </c>
      <c r="G15" s="17"/>
    </row>
    <row r="16" spans="2:8" ht="72.5" x14ac:dyDescent="0.35">
      <c r="B16" s="15"/>
      <c r="C16" s="19" t="s">
        <v>33</v>
      </c>
      <c r="E16" s="19" t="s">
        <v>35</v>
      </c>
      <c r="F16" s="59" t="s">
        <v>36</v>
      </c>
      <c r="G16" s="59" t="s">
        <v>37</v>
      </c>
      <c r="H16" s="17"/>
    </row>
    <row r="17" spans="3:7" ht="43.5" x14ac:dyDescent="0.35">
      <c r="C17" s="19" t="s">
        <v>32</v>
      </c>
      <c r="G17" s="25"/>
    </row>
    <row r="19" spans="3:7" x14ac:dyDescent="0.35">
      <c r="D19" s="3" t="s">
        <v>34</v>
      </c>
    </row>
    <row r="20" spans="3:7" x14ac:dyDescent="0.35">
      <c r="C20" s="56"/>
    </row>
    <row r="21" spans="3:7" x14ac:dyDescent="0.35">
      <c r="C21" s="19"/>
    </row>
    <row r="22" spans="3:7" x14ac:dyDescent="0.35">
      <c r="C22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1F60-C5EE-43D0-B4EA-5C7CE84F6F1C}">
  <dimension ref="B3:E36"/>
  <sheetViews>
    <sheetView workbookViewId="0">
      <selection activeCell="B37" sqref="B34:B37"/>
    </sheetView>
  </sheetViews>
  <sheetFormatPr defaultRowHeight="14.5" x14ac:dyDescent="0.35"/>
  <cols>
    <col min="2" max="2" width="30" bestFit="1" customWidth="1"/>
    <col min="3" max="3" width="16.90625" bestFit="1" customWidth="1"/>
    <col min="4" max="4" width="16.90625" style="1" bestFit="1" customWidth="1"/>
    <col min="5" max="5" width="17.26953125" style="3" customWidth="1"/>
  </cols>
  <sheetData>
    <row r="3" spans="2:5" x14ac:dyDescent="0.35">
      <c r="B3" s="4"/>
      <c r="C3" s="18" t="s">
        <v>26</v>
      </c>
      <c r="D3" s="1" t="s">
        <v>50</v>
      </c>
      <c r="E3" s="3" t="s">
        <v>58</v>
      </c>
    </row>
    <row r="4" spans="2:5" x14ac:dyDescent="0.35">
      <c r="B4" s="8" t="s">
        <v>4</v>
      </c>
      <c r="C4" s="67">
        <v>0.8</v>
      </c>
      <c r="D4" s="67">
        <v>0.65</v>
      </c>
      <c r="E4" s="25">
        <v>0.4</v>
      </c>
    </row>
    <row r="5" spans="2:5" x14ac:dyDescent="0.35">
      <c r="B5" s="54" t="s">
        <v>5</v>
      </c>
      <c r="C5" s="68" t="b">
        <v>1</v>
      </c>
      <c r="D5" s="69" t="b">
        <v>1</v>
      </c>
      <c r="E5" s="38" t="b">
        <v>1</v>
      </c>
    </row>
    <row r="6" spans="2:5" x14ac:dyDescent="0.35">
      <c r="B6" s="37" t="s">
        <v>27</v>
      </c>
      <c r="C6" s="68" t="b">
        <v>1</v>
      </c>
      <c r="D6" s="69" t="b">
        <v>1</v>
      </c>
      <c r="E6" s="38" t="b">
        <v>1</v>
      </c>
    </row>
    <row r="7" spans="2:5" x14ac:dyDescent="0.35">
      <c r="B7" s="39" t="s">
        <v>6</v>
      </c>
      <c r="C7" s="70">
        <v>0.6</v>
      </c>
      <c r="D7" s="70">
        <v>0.6</v>
      </c>
      <c r="E7" s="25">
        <v>0.4</v>
      </c>
    </row>
    <row r="8" spans="2:5" ht="29" x14ac:dyDescent="0.35">
      <c r="B8" s="40" t="s">
        <v>15</v>
      </c>
      <c r="C8" s="70">
        <v>10</v>
      </c>
      <c r="D8" s="70">
        <v>8</v>
      </c>
      <c r="E8" s="3" t="s">
        <v>59</v>
      </c>
    </row>
    <row r="9" spans="2:5" x14ac:dyDescent="0.35">
      <c r="B9" s="46" t="s">
        <v>0</v>
      </c>
      <c r="C9" s="44"/>
      <c r="D9" s="45"/>
      <c r="E9" s="83">
        <v>6.5</v>
      </c>
    </row>
    <row r="10" spans="2:5" x14ac:dyDescent="0.35">
      <c r="B10" s="37" t="s">
        <v>8</v>
      </c>
      <c r="C10" s="1">
        <v>0</v>
      </c>
      <c r="D10" s="1">
        <v>3</v>
      </c>
    </row>
    <row r="11" spans="2:5" hidden="1" x14ac:dyDescent="0.35">
      <c r="B11" s="37" t="s">
        <v>18</v>
      </c>
      <c r="C11" s="1"/>
    </row>
    <row r="12" spans="2:5" hidden="1" x14ac:dyDescent="0.35">
      <c r="B12" s="37" t="s">
        <v>19</v>
      </c>
      <c r="C12" s="1"/>
    </row>
    <row r="13" spans="2:5" x14ac:dyDescent="0.35">
      <c r="B13" s="37" t="s">
        <v>9</v>
      </c>
      <c r="C13" s="1">
        <v>144</v>
      </c>
      <c r="D13" s="1">
        <v>141</v>
      </c>
    </row>
    <row r="14" spans="2:5" hidden="1" x14ac:dyDescent="0.35">
      <c r="B14" s="37" t="s">
        <v>20</v>
      </c>
      <c r="C14" s="1"/>
    </row>
    <row r="15" spans="2:5" hidden="1" x14ac:dyDescent="0.35">
      <c r="B15" s="37" t="s">
        <v>21</v>
      </c>
      <c r="C15" s="1"/>
    </row>
    <row r="16" spans="2:5" x14ac:dyDescent="0.35">
      <c r="B16" s="46" t="s">
        <v>3</v>
      </c>
      <c r="C16" s="45"/>
      <c r="D16" s="45"/>
      <c r="E16" s="83">
        <v>8</v>
      </c>
    </row>
    <row r="17" spans="2:5" x14ac:dyDescent="0.35">
      <c r="B17" s="37" t="s">
        <v>8</v>
      </c>
      <c r="C17" s="26">
        <v>0</v>
      </c>
      <c r="D17" s="1">
        <v>0</v>
      </c>
    </row>
    <row r="18" spans="2:5" hidden="1" x14ac:dyDescent="0.35">
      <c r="B18" s="37" t="s">
        <v>18</v>
      </c>
      <c r="C18" s="26"/>
    </row>
    <row r="19" spans="2:5" hidden="1" x14ac:dyDescent="0.35">
      <c r="B19" s="37" t="s">
        <v>19</v>
      </c>
      <c r="C19" s="25"/>
    </row>
    <row r="20" spans="2:5" x14ac:dyDescent="0.35">
      <c r="B20" s="37" t="s">
        <v>9</v>
      </c>
      <c r="C20" s="25">
        <v>144</v>
      </c>
      <c r="D20" s="1">
        <v>144</v>
      </c>
    </row>
    <row r="21" spans="2:5" hidden="1" x14ac:dyDescent="0.35">
      <c r="B21" s="37" t="s">
        <v>20</v>
      </c>
      <c r="C21" s="25"/>
    </row>
    <row r="22" spans="2:5" hidden="1" x14ac:dyDescent="0.35">
      <c r="B22" s="37" t="s">
        <v>21</v>
      </c>
      <c r="C22" s="26"/>
    </row>
    <row r="23" spans="2:5" x14ac:dyDescent="0.35">
      <c r="B23" s="46" t="s">
        <v>2</v>
      </c>
      <c r="C23" s="45"/>
      <c r="D23" s="45"/>
      <c r="E23" s="83">
        <v>12</v>
      </c>
    </row>
    <row r="24" spans="2:5" x14ac:dyDescent="0.35">
      <c r="B24" s="37" t="s">
        <v>8</v>
      </c>
      <c r="C24" s="25">
        <v>4</v>
      </c>
      <c r="D24" s="1">
        <v>9</v>
      </c>
    </row>
    <row r="25" spans="2:5" hidden="1" x14ac:dyDescent="0.35">
      <c r="B25" s="37" t="s">
        <v>18</v>
      </c>
      <c r="C25" s="25"/>
    </row>
    <row r="26" spans="2:5" hidden="1" x14ac:dyDescent="0.35">
      <c r="B26" s="37" t="s">
        <v>19</v>
      </c>
      <c r="C26" s="25"/>
    </row>
    <row r="27" spans="2:5" x14ac:dyDescent="0.35">
      <c r="B27" s="37" t="s">
        <v>9</v>
      </c>
      <c r="C27" s="1">
        <v>140</v>
      </c>
      <c r="D27" s="1">
        <f>144-D24</f>
        <v>135</v>
      </c>
    </row>
    <row r="28" spans="2:5" hidden="1" x14ac:dyDescent="0.35">
      <c r="B28" s="37" t="s">
        <v>20</v>
      </c>
      <c r="C28" s="1"/>
    </row>
    <row r="29" spans="2:5" hidden="1" x14ac:dyDescent="0.35">
      <c r="B29" s="37" t="s">
        <v>21</v>
      </c>
      <c r="C29" s="1"/>
    </row>
    <row r="30" spans="2:5" x14ac:dyDescent="0.35">
      <c r="B30" s="46" t="s">
        <v>1</v>
      </c>
      <c r="C30" s="45"/>
      <c r="D30" s="45"/>
      <c r="E30" s="83">
        <v>8.5</v>
      </c>
    </row>
    <row r="31" spans="2:5" x14ac:dyDescent="0.35">
      <c r="B31" s="37" t="s">
        <v>8</v>
      </c>
      <c r="C31" s="1">
        <v>11</v>
      </c>
      <c r="D31" s="1">
        <v>22</v>
      </c>
    </row>
    <row r="32" spans="2:5" hidden="1" x14ac:dyDescent="0.35">
      <c r="B32" s="37" t="s">
        <v>18</v>
      </c>
      <c r="C32" s="1"/>
    </row>
    <row r="33" spans="2:4" hidden="1" x14ac:dyDescent="0.35">
      <c r="B33" s="37" t="s">
        <v>19</v>
      </c>
      <c r="C33" s="1"/>
    </row>
    <row r="34" spans="2:4" x14ac:dyDescent="0.35">
      <c r="B34" s="37" t="s">
        <v>9</v>
      </c>
      <c r="C34" s="1">
        <f>144-C31</f>
        <v>133</v>
      </c>
      <c r="D34" s="1">
        <f>144-22</f>
        <v>122</v>
      </c>
    </row>
    <row r="35" spans="2:4" hidden="1" x14ac:dyDescent="0.35">
      <c r="B35" s="37" t="s">
        <v>20</v>
      </c>
      <c r="C35" s="1"/>
    </row>
    <row r="36" spans="2:4" hidden="1" x14ac:dyDescent="0.35">
      <c r="B36" s="37" t="s">
        <v>21</v>
      </c>
      <c r="C36" s="1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 std values</vt:lpstr>
      <vt:lpstr>best thresholds per gene</vt:lpstr>
      <vt:lpstr>D0 gene tries</vt:lpstr>
      <vt:lpstr>chi gene tries</vt:lpstr>
      <vt:lpstr>a gene tries</vt:lpstr>
      <vt:lpstr>tau gene tries</vt:lpstr>
      <vt:lpstr>testing combo 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2021-05-22T01:45:44Z</dcterms:created>
  <dcterms:modified xsi:type="dcterms:W3CDTF">2021-06-15T04:44:34Z</dcterms:modified>
</cp:coreProperties>
</file>