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6027697210d0dc/Documents/phd-kgb-lenovo/020-publications/completness/survey/"/>
    </mc:Choice>
  </mc:AlternateContent>
  <xr:revisionPtr revIDLastSave="15" documentId="13_ncr:40009_{A11CAC42-274B-4884-9AB6-671A944FA2A2}" xr6:coauthVersionLast="47" xr6:coauthVersionMax="47" xr10:uidLastSave="{C740CB28-4944-43D5-9238-7FB8564A6F63}"/>
  <bookViews>
    <workbookView xWindow="2160" yWindow="5796" windowWidth="34560" windowHeight="18636" activeTab="5" xr2:uid="{00000000-000D-0000-FFFF-FFFF00000000}"/>
  </bookViews>
  <sheets>
    <sheet name="data_automotive-data-formats_20" sheetId="1" r:id="rId1"/>
    <sheet name="Statistics" sheetId="7" r:id="rId2"/>
    <sheet name="Experience" sheetId="2" r:id="rId3"/>
    <sheet name="Known Data Formats" sheetId="3" r:id="rId4"/>
    <sheet name="Known Tools" sheetId="4" r:id="rId5"/>
    <sheet name="Data Formats for Autom.Comp.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4" l="1"/>
  <c r="B28" i="3"/>
  <c r="B29" i="3" a="1"/>
  <c r="B29" i="3" s="1"/>
  <c r="B30" i="3" a="1"/>
  <c r="B30" i="3" s="1"/>
  <c r="B31" i="3"/>
  <c r="B34" i="3"/>
  <c r="B35" i="3" a="1"/>
  <c r="B35" i="3" s="1"/>
  <c r="B36" i="3" a="1"/>
  <c r="B36" i="3" s="1"/>
  <c r="B37" i="3"/>
  <c r="B40" i="3"/>
  <c r="B41" i="3" a="1"/>
  <c r="B41" i="3" s="1"/>
  <c r="B42" i="3" a="1"/>
  <c r="B42" i="3" s="1"/>
  <c r="B43" i="3"/>
  <c r="B46" i="3"/>
  <c r="B47" i="3" a="1"/>
  <c r="B47" i="3" s="1"/>
  <c r="B48" i="3" a="1"/>
  <c r="B48" i="3" s="1"/>
  <c r="B49" i="3"/>
  <c r="B22" i="3"/>
  <c r="B12" i="7"/>
  <c r="B13" i="7"/>
  <c r="B14" i="7"/>
  <c r="B15" i="7"/>
  <c r="B16" i="7"/>
  <c r="B17" i="7"/>
  <c r="B9" i="7"/>
  <c r="B8" i="7"/>
  <c r="B7" i="7"/>
  <c r="B6" i="7"/>
  <c r="B5" i="7"/>
  <c r="B2" i="7"/>
  <c r="B114" i="5"/>
  <c r="B108" i="5"/>
  <c r="B99" i="5"/>
  <c r="B94" i="5"/>
  <c r="B87" i="5"/>
  <c r="B78" i="5"/>
  <c r="B73" i="5"/>
  <c r="B65" i="5"/>
  <c r="B49" i="5"/>
  <c r="B35" i="5"/>
  <c r="B22" i="5"/>
  <c r="B14" i="5"/>
  <c r="B172" i="3"/>
  <c r="B94" i="4"/>
  <c r="B91" i="4"/>
  <c r="B90" i="4" a="1"/>
  <c r="B90" i="4" s="1"/>
  <c r="B89" i="4" a="1"/>
  <c r="B89" i="4" s="1"/>
  <c r="B88" i="4"/>
  <c r="B85" i="4"/>
  <c r="B84" i="4" a="1"/>
  <c r="B84" i="4" s="1"/>
  <c r="B83" i="4" a="1"/>
  <c r="B83" i="4" s="1"/>
  <c r="B82" i="4"/>
  <c r="B79" i="4"/>
  <c r="B78" i="4" a="1"/>
  <c r="B78" i="4" s="1"/>
  <c r="B77" i="4" a="1"/>
  <c r="B77" i="4" s="1"/>
  <c r="B76" i="4"/>
  <c r="B73" i="4"/>
  <c r="B72" i="4" a="1"/>
  <c r="B72" i="4" s="1"/>
  <c r="B71" i="4" a="1"/>
  <c r="B71" i="4" s="1"/>
  <c r="B70" i="4"/>
  <c r="B67" i="4"/>
  <c r="B66" i="4" a="1"/>
  <c r="B66" i="4" s="1"/>
  <c r="B65" i="4" a="1"/>
  <c r="B65" i="4" s="1"/>
  <c r="B64" i="4"/>
  <c r="B61" i="4"/>
  <c r="B60" i="4" a="1"/>
  <c r="B60" i="4" s="1"/>
  <c r="B59" i="4" a="1"/>
  <c r="B59" i="4" s="1"/>
  <c r="B58" i="4"/>
  <c r="B55" i="4"/>
  <c r="B54" i="4" a="1"/>
  <c r="B54" i="4" s="1"/>
  <c r="B53" i="4" a="1"/>
  <c r="B53" i="4" s="1"/>
  <c r="B52" i="4"/>
  <c r="B49" i="4"/>
  <c r="B48" i="4" a="1"/>
  <c r="B48" i="4" s="1"/>
  <c r="B47" i="4" a="1"/>
  <c r="B47" i="4" s="1"/>
  <c r="B46" i="4"/>
  <c r="B43" i="4"/>
  <c r="B42" i="4" a="1"/>
  <c r="B42" i="4" s="1"/>
  <c r="B41" i="4" a="1"/>
  <c r="B41" i="4" s="1"/>
  <c r="B40" i="4"/>
  <c r="B37" i="4"/>
  <c r="B36" i="4" a="1"/>
  <c r="B36" i="4" s="1"/>
  <c r="B35" i="4" a="1"/>
  <c r="B35" i="4" s="1"/>
  <c r="B34" i="4"/>
  <c r="B31" i="4"/>
  <c r="B30" i="4" a="1"/>
  <c r="B30" i="4" s="1"/>
  <c r="B29" i="4" a="1"/>
  <c r="B29" i="4" s="1"/>
  <c r="B28" i="4"/>
  <c r="B25" i="4"/>
  <c r="B24" i="4" a="1"/>
  <c r="B24" i="4" s="1"/>
  <c r="B23" i="4" a="1"/>
  <c r="B23" i="4" s="1"/>
  <c r="B22" i="4"/>
  <c r="B19" i="4"/>
  <c r="B18" i="4" a="1"/>
  <c r="B18" i="4" s="1"/>
  <c r="B17" i="4" a="1"/>
  <c r="B17" i="4" s="1"/>
  <c r="B16" i="4"/>
  <c r="B169" i="3"/>
  <c r="B168" i="3" a="1"/>
  <c r="B168" i="3" s="1"/>
  <c r="B167" i="3" a="1"/>
  <c r="B167" i="3" s="1"/>
  <c r="B166" i="3"/>
  <c r="B163" i="3"/>
  <c r="B162" i="3" a="1"/>
  <c r="B162" i="3" s="1"/>
  <c r="B161" i="3" a="1"/>
  <c r="B161" i="3" s="1"/>
  <c r="B160" i="3"/>
  <c r="B157" i="3"/>
  <c r="B156" i="3" a="1"/>
  <c r="B156" i="3" s="1"/>
  <c r="B155" i="3" a="1"/>
  <c r="B155" i="3" s="1"/>
  <c r="B154" i="3"/>
  <c r="B151" i="3"/>
  <c r="B150" i="3" a="1"/>
  <c r="B150" i="3" s="1"/>
  <c r="B149" i="3" a="1"/>
  <c r="B149" i="3" s="1"/>
  <c r="B148" i="3"/>
  <c r="B145" i="3"/>
  <c r="B144" i="3" a="1"/>
  <c r="B144" i="3" s="1"/>
  <c r="B143" i="3" a="1"/>
  <c r="B143" i="3" s="1"/>
  <c r="B142" i="3"/>
  <c r="B139" i="3"/>
  <c r="B138" i="3" a="1"/>
  <c r="B138" i="3" s="1"/>
  <c r="B137" i="3" a="1"/>
  <c r="B137" i="3" s="1"/>
  <c r="B136" i="3"/>
  <c r="B133" i="3"/>
  <c r="B132" i="3" a="1"/>
  <c r="B132" i="3" s="1"/>
  <c r="B131" i="3" a="1"/>
  <c r="B131" i="3" s="1"/>
  <c r="B130" i="3"/>
  <c r="B127" i="3"/>
  <c r="B126" i="3" a="1"/>
  <c r="B126" i="3" s="1"/>
  <c r="B125" i="3" a="1"/>
  <c r="B125" i="3" s="1"/>
  <c r="B124" i="3"/>
  <c r="B121" i="3"/>
  <c r="B120" i="3" a="1"/>
  <c r="B120" i="3" s="1"/>
  <c r="B119" i="3" a="1"/>
  <c r="B119" i="3" s="1"/>
  <c r="B118" i="3"/>
  <c r="B115" i="3"/>
  <c r="B114" i="3" a="1"/>
  <c r="B114" i="3" s="1"/>
  <c r="B113" i="3" a="1"/>
  <c r="B113" i="3" s="1"/>
  <c r="B112" i="3"/>
  <c r="B109" i="3"/>
  <c r="B108" i="3" a="1"/>
  <c r="B108" i="3" s="1"/>
  <c r="B107" i="3" a="1"/>
  <c r="B107" i="3" s="1"/>
  <c r="B106" i="3"/>
  <c r="B103" i="3"/>
  <c r="B102" i="3" a="1"/>
  <c r="B102" i="3" s="1"/>
  <c r="B101" i="3" a="1"/>
  <c r="B101" i="3" s="1"/>
  <c r="B100" i="3"/>
  <c r="B97" i="3"/>
  <c r="B96" i="3" a="1"/>
  <c r="B96" i="3" s="1"/>
  <c r="B95" i="3" a="1"/>
  <c r="B95" i="3" s="1"/>
  <c r="B94" i="3"/>
  <c r="B91" i="3"/>
  <c r="B90" i="3" a="1"/>
  <c r="B90" i="3" s="1"/>
  <c r="B89" i="3" a="1"/>
  <c r="B89" i="3" s="1"/>
  <c r="B88" i="3"/>
  <c r="B85" i="3"/>
  <c r="B84" i="3" a="1"/>
  <c r="B84" i="3" s="1"/>
  <c r="B83" i="3" a="1"/>
  <c r="B83" i="3" s="1"/>
  <c r="B82" i="3"/>
  <c r="B79" i="3"/>
  <c r="B78" i="3" a="1"/>
  <c r="B78" i="3" s="1"/>
  <c r="B77" i="3" a="1"/>
  <c r="B77" i="3" s="1"/>
  <c r="B76" i="3"/>
  <c r="B73" i="3"/>
  <c r="B72" i="3" a="1"/>
  <c r="B72" i="3" s="1"/>
  <c r="B71" i="3" a="1"/>
  <c r="B71" i="3" s="1"/>
  <c r="B70" i="3"/>
  <c r="B67" i="3"/>
  <c r="B66" i="3" a="1"/>
  <c r="B66" i="3" s="1"/>
  <c r="B65" i="3" a="1"/>
  <c r="B65" i="3" s="1"/>
  <c r="B64" i="3"/>
  <c r="B61" i="3"/>
  <c r="B60" i="3" a="1"/>
  <c r="B60" i="3" s="1"/>
  <c r="B59" i="3" a="1"/>
  <c r="B59" i="3" s="1"/>
  <c r="B58" i="3"/>
  <c r="B55" i="3"/>
  <c r="B54" i="3" a="1"/>
  <c r="B54" i="3" s="1"/>
  <c r="B53" i="3" a="1"/>
  <c r="B53" i="3" s="1"/>
  <c r="B52" i="3"/>
  <c r="B19" i="2" a="1"/>
  <c r="B19" i="2" s="1"/>
  <c r="B18" i="2" a="1"/>
  <c r="B18" i="2" s="1"/>
  <c r="B17" i="2"/>
  <c r="B14" i="2" a="1"/>
  <c r="B14" i="2" s="1"/>
  <c r="B13" i="2" a="1"/>
  <c r="B13" i="2" s="1"/>
  <c r="B9" i="2" a="1"/>
  <c r="B9" i="2" s="1"/>
  <c r="B8" i="2" a="1"/>
  <c r="B8" i="2" s="1"/>
  <c r="B12" i="2"/>
  <c r="B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<sst xmlns="http://schemas.openxmlformats.org/spreadsheetml/2006/main" count="894" uniqueCount="459">
  <si>
    <t>CASE</t>
  </si>
  <si>
    <t>SERIAL</t>
  </si>
  <si>
    <t>REF</t>
  </si>
  <si>
    <t>QUESTNNR</t>
  </si>
  <si>
    <t>MODE</t>
  </si>
  <si>
    <t>STARTED</t>
  </si>
  <si>
    <t>ED01_01</t>
  </si>
  <si>
    <t>ED01_02</t>
  </si>
  <si>
    <t>ED01_03</t>
  </si>
  <si>
    <t>ED02_01</t>
  </si>
  <si>
    <t>ED02_10</t>
  </si>
  <si>
    <t>ED02_02</t>
  </si>
  <si>
    <t>ED02_04</t>
  </si>
  <si>
    <t>ED02_05</t>
  </si>
  <si>
    <t>ED02_06</t>
  </si>
  <si>
    <t>ED02_07</t>
  </si>
  <si>
    <t>ED02_21</t>
  </si>
  <si>
    <t>ED02_08</t>
  </si>
  <si>
    <t>ED02_09</t>
  </si>
  <si>
    <t>ED02_03</t>
  </si>
  <si>
    <t>ED02_11</t>
  </si>
  <si>
    <t>ED02_12</t>
  </si>
  <si>
    <t>ED02_13</t>
  </si>
  <si>
    <t>ED02_22</t>
  </si>
  <si>
    <t>ED02_14</t>
  </si>
  <si>
    <t>ED02_15</t>
  </si>
  <si>
    <t>ED02_16</t>
  </si>
  <si>
    <t>ED02_17</t>
  </si>
  <si>
    <t>ED02_18</t>
  </si>
  <si>
    <t>ED02_19</t>
  </si>
  <si>
    <t>ED02_20</t>
  </si>
  <si>
    <t>ED02_23</t>
  </si>
  <si>
    <t>ED02_24</t>
  </si>
  <si>
    <t>ED03</t>
  </si>
  <si>
    <t>ED03x01</t>
  </si>
  <si>
    <t>ED03x02</t>
  </si>
  <si>
    <t>ED03x03</t>
  </si>
  <si>
    <t>ED03x04</t>
  </si>
  <si>
    <t>TO02_01</t>
  </si>
  <si>
    <t>TO02_02</t>
  </si>
  <si>
    <t>TO02_03</t>
  </si>
  <si>
    <t>TO02_04</t>
  </si>
  <si>
    <t>TO02_05</t>
  </si>
  <si>
    <t>TO02_06</t>
  </si>
  <si>
    <t>TO02_07</t>
  </si>
  <si>
    <t>TO02_08</t>
  </si>
  <si>
    <t>TO02_09</t>
  </si>
  <si>
    <t>TO02_10</t>
  </si>
  <si>
    <t>TO02_11</t>
  </si>
  <si>
    <t>TO02_12</t>
  </si>
  <si>
    <t>TO02_13</t>
  </si>
  <si>
    <t>TO03</t>
  </si>
  <si>
    <t>TO03x01</t>
  </si>
  <si>
    <t>TO03x02</t>
  </si>
  <si>
    <t>TO03x03</t>
  </si>
  <si>
    <t>CP02</t>
  </si>
  <si>
    <t>CP02x01</t>
  </si>
  <si>
    <t>CP02x02</t>
  </si>
  <si>
    <t>CP03</t>
  </si>
  <si>
    <t>CP03x01</t>
  </si>
  <si>
    <t>CP03x02</t>
  </si>
  <si>
    <t>CP03x03</t>
  </si>
  <si>
    <t>CP04</t>
  </si>
  <si>
    <t>CP04x01</t>
  </si>
  <si>
    <t>CP04x02</t>
  </si>
  <si>
    <t>CP04x03</t>
  </si>
  <si>
    <t>CP04x04</t>
  </si>
  <si>
    <t>CP05</t>
  </si>
  <si>
    <t>CP05x01</t>
  </si>
  <si>
    <t>CP05x02</t>
  </si>
  <si>
    <t>CP05x03</t>
  </si>
  <si>
    <t>CP06</t>
  </si>
  <si>
    <t>CP06x01</t>
  </si>
  <si>
    <t>CP06x02</t>
  </si>
  <si>
    <t>CP07</t>
  </si>
  <si>
    <t>CP07x01</t>
  </si>
  <si>
    <t>CP08</t>
  </si>
  <si>
    <t>CP08x01</t>
  </si>
  <si>
    <t>CP08x02</t>
  </si>
  <si>
    <t>CP08x03</t>
  </si>
  <si>
    <t>CP09</t>
  </si>
  <si>
    <t>CP09x01</t>
  </si>
  <si>
    <t>CP10</t>
  </si>
  <si>
    <t>CP10x01</t>
  </si>
  <si>
    <t>CP10x02</t>
  </si>
  <si>
    <t>CP11</t>
  </si>
  <si>
    <t>CP11x01</t>
  </si>
  <si>
    <t>CP11x02</t>
  </si>
  <si>
    <t>CP12</t>
  </si>
  <si>
    <t>CP12x01</t>
  </si>
  <si>
    <t>CP12x02</t>
  </si>
  <si>
    <t>CP13</t>
  </si>
  <si>
    <t>CP13x01</t>
  </si>
  <si>
    <t>TIME001</t>
  </si>
  <si>
    <t>TIME002</t>
  </si>
  <si>
    <t>TIME003</t>
  </si>
  <si>
    <t>TIME004</t>
  </si>
  <si>
    <t>TIME005</t>
  </si>
  <si>
    <t>TIME_SUM</t>
  </si>
  <si>
    <t>MAILSENT</t>
  </si>
  <si>
    <t>LASTDATA</t>
  </si>
  <si>
    <t>FINISHED</t>
  </si>
  <si>
    <t>Q_VIEWER</t>
  </si>
  <si>
    <t>LASTPAGE</t>
  </si>
  <si>
    <t>MAXPAGE</t>
  </si>
  <si>
    <t>MISSING</t>
  </si>
  <si>
    <t>MISSREL</t>
  </si>
  <si>
    <t>TIME_RSI</t>
  </si>
  <si>
    <t>DEG_TIME</t>
  </si>
  <si>
    <t>Interview number (ongoing)</t>
  </si>
  <si>
    <t>Serial number (if provided)</t>
  </si>
  <si>
    <t>Reference (if provided in link)</t>
  </si>
  <si>
    <t>Questionnaire that has been used in the interview</t>
  </si>
  <si>
    <t>Interview mode</t>
  </si>
  <si>
    <t>Time the interview has started (Europe/Berlin)</t>
  </si>
  <si>
    <t>Experience: Automotive security</t>
  </si>
  <si>
    <t>Experience: Vehicle component development</t>
  </si>
  <si>
    <t>Experience: Digital forensics</t>
  </si>
  <si>
    <t>Known Data Formats: Memory dumps created by using debugging interfaces, such as JTAG, on the hardware component</t>
  </si>
  <si>
    <t>Known Data Formats: eMMC memory dumps</t>
  </si>
  <si>
    <t>Known Data Formats: JSON files</t>
  </si>
  <si>
    <t>Known Data Formats: USB image</t>
  </si>
  <si>
    <t>Known Data Formats: SD-card image</t>
  </si>
  <si>
    <t>Known Data Formats: Hardware Security Module (HSM) data</t>
  </si>
  <si>
    <t>Known Data Formats: Trusted Platform Module (TPM) data</t>
  </si>
  <si>
    <t>Known Data Formats: PDF files from Event Data Recorder products</t>
  </si>
  <si>
    <t>Known Data Formats: CDR files from Bosch Crash Data Retrieval products</t>
  </si>
  <si>
    <t>Known Data Formats: JSON files from Tesla Event Data Retrieval products</t>
  </si>
  <si>
    <t>Known Data Formats: Berla iVe exports</t>
  </si>
  <si>
    <t>Known Data Formats: Cellebrite exports</t>
  </si>
  <si>
    <t>Known Data Formats: Oxygen Forensics exports</t>
  </si>
  <si>
    <t>Known Data Formats: Magnet Axiom exports</t>
  </si>
  <si>
    <t>Known Data Formats: E01 files</t>
  </si>
  <si>
    <t>Known Data Formats: CSV files</t>
  </si>
  <si>
    <t>Known Data Formats: XLS files</t>
  </si>
  <si>
    <t>Known Data Formats: XRY from MSAB</t>
  </si>
  <si>
    <t>Known Data Formats: GPX files</t>
  </si>
  <si>
    <t>Known Data Formats: KML files</t>
  </si>
  <si>
    <t>Known Data Formats: Software Defined Radio (SDR) captures</t>
  </si>
  <si>
    <t>Known Data Formats: Packet Captures (PCAP)</t>
  </si>
  <si>
    <t>Known Data Formats: UDX files</t>
  </si>
  <si>
    <t>Known Data Formats: DBC files</t>
  </si>
  <si>
    <t>Other Data Formats: Number of mentions</t>
  </si>
  <si>
    <t>Other Data Formats: Mention 1</t>
  </si>
  <si>
    <t>Other Data Formats: Mention 2</t>
  </si>
  <si>
    <t>Other Data Formats: Mention 3</t>
  </si>
  <si>
    <t>Other Data Formats: Mention 4</t>
  </si>
  <si>
    <t>Known Tools: Berla iVe</t>
  </si>
  <si>
    <t>Known Tools: Bosch Crash Data Retrieval (CDR) products</t>
  </si>
  <si>
    <t>Known Tools: Telsa Event Data Retrieval tool</t>
  </si>
  <si>
    <t>Known Tools: Cellebrite smartphone forensic products</t>
  </si>
  <si>
    <t>Known Tools: Oxygen smartphone forensic products</t>
  </si>
  <si>
    <t>Known Tools: Magnet smartphone forensic products</t>
  </si>
  <si>
    <t>Known Tools: FTK Imager</t>
  </si>
  <si>
    <t>Known Tools: F-Response forensic products</t>
  </si>
  <si>
    <t>Known Tools: Saleae Logic Analyzer</t>
  </si>
  <si>
    <t>Known Tools: The Shikra</t>
  </si>
  <si>
    <t>Known Tools: BusPirate</t>
  </si>
  <si>
    <t>Known Tools: Freescale MFGTool</t>
  </si>
  <si>
    <t>Known Tools: Unix 'dd' utility</t>
  </si>
  <si>
    <t>Other Tools: Number of mentions</t>
  </si>
  <si>
    <t>Other Tools: Mention 1</t>
  </si>
  <si>
    <t>Other Tools: Mention 2</t>
  </si>
  <si>
    <t>Other Tools: Mention 3</t>
  </si>
  <si>
    <t>Battery Related Systems: Number of mentions</t>
  </si>
  <si>
    <t>Battery Related Systems: Mention 1</t>
  </si>
  <si>
    <t>Battery Related Systems: Mention 2</t>
  </si>
  <si>
    <t>End-point devices: Number of mentions</t>
  </si>
  <si>
    <t>End-point devices: Mention 1</t>
  </si>
  <si>
    <t>End-point devices: Mention 2</t>
  </si>
  <si>
    <t>End-point devices: Mention 3</t>
  </si>
  <si>
    <t>Telematics control units: Number of mentions</t>
  </si>
  <si>
    <t>Telematics control units: Mention 1</t>
  </si>
  <si>
    <t>Telematics control units: Mention 2</t>
  </si>
  <si>
    <t>Telematics control units: Mention 3</t>
  </si>
  <si>
    <t>Telematics control units: Mention 4</t>
  </si>
  <si>
    <t>Infotainment: Number of mentions</t>
  </si>
  <si>
    <t>Infotainment: Mention 1</t>
  </si>
  <si>
    <t>Infotainment: Mention 2</t>
  </si>
  <si>
    <t>Infotainment: Mention 3</t>
  </si>
  <si>
    <t>External navigation systems: Number of mentions</t>
  </si>
  <si>
    <t>External navigation systems: Mention 1</t>
  </si>
  <si>
    <t>External navigation systems: Mention 2</t>
  </si>
  <si>
    <t>Comfort systems: Number of mentions</t>
  </si>
  <si>
    <t>Comfort systems: Mention 1</t>
  </si>
  <si>
    <t>Immobilizer systems: Number of mentions</t>
  </si>
  <si>
    <t>Immobilizer systems: Mention 1</t>
  </si>
  <si>
    <t>Immobilizer systems: Mention 2</t>
  </si>
  <si>
    <t>Immobilizer systems: Mention 3</t>
  </si>
  <si>
    <t>Gateways: Number of mentions</t>
  </si>
  <si>
    <t>Gateways: Mention 1</t>
  </si>
  <si>
    <t>Safety monitoring systems: Number of mentions</t>
  </si>
  <si>
    <t>Safety monitoring systems: Mention 1</t>
  </si>
  <si>
    <t>Safety monitoring systems: Mention 2</t>
  </si>
  <si>
    <t>eCall: Number of mentions</t>
  </si>
  <si>
    <t>eCall: Mention 1</t>
  </si>
  <si>
    <t>eCall: Mention 2</t>
  </si>
  <si>
    <t>Airbag: Number of mentions</t>
  </si>
  <si>
    <t>Airbag: Mention 1</t>
  </si>
  <si>
    <t>Airbag: Mention 2</t>
  </si>
  <si>
    <t>Other Components: Number of mentions</t>
  </si>
  <si>
    <t>Other Components: Mention 1</t>
  </si>
  <si>
    <t>Time spent on page 1</t>
  </si>
  <si>
    <t>Time spent on page 2</t>
  </si>
  <si>
    <t>Time spent on page 3</t>
  </si>
  <si>
    <t>Time spent on page 4</t>
  </si>
  <si>
    <t>Time spent on page 5</t>
  </si>
  <si>
    <t>Time spent overall (except outliers)</t>
  </si>
  <si>
    <t>Time when the invitation mailing was sent (personally identifiable recipients, only)</t>
  </si>
  <si>
    <t>Time when the data was most recently updated</t>
  </si>
  <si>
    <t>Has the interview been finished (reached last page)?</t>
  </si>
  <si>
    <t>Did the respondent only view the questionnaire, omitting mandatory questions?</t>
  </si>
  <si>
    <t>Last page that the participant has handled in the questionnaire</t>
  </si>
  <si>
    <t>Hindmost page handled by the participant</t>
  </si>
  <si>
    <t>Missing answers in percent</t>
  </si>
  <si>
    <t>Missing answers (weighted by relevance)</t>
  </si>
  <si>
    <t>Degradation points for being very fast</t>
  </si>
  <si>
    <t>automotive-digital-forensics</t>
  </si>
  <si>
    <t>interview</t>
  </si>
  <si>
    <t>Dd</t>
  </si>
  <si>
    <t xml:space="preserve">RAW </t>
  </si>
  <si>
    <t>L01</t>
  </si>
  <si>
    <t xml:space="preserve">Dmg </t>
  </si>
  <si>
    <t>1.6</t>
  </si>
  <si>
    <t>OEM Diagnostic tool read-out report or printscreens</t>
  </si>
  <si>
    <t>NAND flash dump</t>
  </si>
  <si>
    <t>NOR flash dump (for example Audi MMI and BMW CIC)</t>
  </si>
  <si>
    <t>TomTology extraction</t>
  </si>
  <si>
    <t>eCall report from dispatcher (court order)</t>
  </si>
  <si>
    <t>0.42</t>
  </si>
  <si>
    <t>2.13</t>
  </si>
  <si>
    <t>1.23</t>
  </si>
  <si>
    <t>1.13</t>
  </si>
  <si>
    <t>ivs files contain initial vectors for stream analytic</t>
  </si>
  <si>
    <t>RTM data format used in china</t>
  </si>
  <si>
    <t>V2GTP used for charge control between car and chargepoint</t>
  </si>
  <si>
    <t>WLAN</t>
  </si>
  <si>
    <t>5G</t>
  </si>
  <si>
    <t>HTTP(S) HTML based</t>
  </si>
  <si>
    <t>HTTP RESTfull</t>
  </si>
  <si>
    <t>MQTT</t>
  </si>
  <si>
    <t>802.11p</t>
  </si>
  <si>
    <t>USB</t>
  </si>
  <si>
    <t>BT4, BT5, BTLE</t>
  </si>
  <si>
    <t>MMC</t>
  </si>
  <si>
    <t>Mobile Device Key Message Format defined by Car Connectivity Consortium</t>
  </si>
  <si>
    <t>BTLE</t>
  </si>
  <si>
    <t>NFC</t>
  </si>
  <si>
    <t>0.25</t>
  </si>
  <si>
    <t>1.87</t>
  </si>
  <si>
    <t>1.54</t>
  </si>
  <si>
    <t>.vdr</t>
  </si>
  <si>
    <t>0.46</t>
  </si>
  <si>
    <t>EWF</t>
  </si>
  <si>
    <t>AFF</t>
  </si>
  <si>
    <t>RAW (dd)</t>
  </si>
  <si>
    <t>0.43</t>
  </si>
  <si>
    <t>1.06</t>
  </si>
  <si>
    <t>0.86</t>
  </si>
  <si>
    <t>0.58</t>
  </si>
  <si>
    <t>1.71</t>
  </si>
  <si>
    <t>BLE</t>
  </si>
  <si>
    <t>XML</t>
  </si>
  <si>
    <t>ProtoBuf</t>
  </si>
  <si>
    <t>SOME/IP</t>
  </si>
  <si>
    <t>Franca IDL</t>
  </si>
  <si>
    <t>A2B</t>
  </si>
  <si>
    <t>NPDU</t>
  </si>
  <si>
    <t>CCC Key protocols</t>
  </si>
  <si>
    <t>1.32</t>
  </si>
  <si>
    <t>1.26</t>
  </si>
  <si>
    <t>MIB-Traces (Java Logs)</t>
  </si>
  <si>
    <t>1.14</t>
  </si>
  <si>
    <t>1.95</t>
  </si>
  <si>
    <t>1.88</t>
  </si>
  <si>
    <t>0.59</t>
  </si>
  <si>
    <t>1.78</t>
  </si>
  <si>
    <t>memdumps: .dd, .mem, .vmem, .img</t>
  </si>
  <si>
    <t>lime/avml memdumps</t>
  </si>
  <si>
    <t>if linux-based: memdumps as above</t>
  </si>
  <si>
    <t>0.7</t>
  </si>
  <si>
    <t>1.55</t>
  </si>
  <si>
    <t>1.3</t>
  </si>
  <si>
    <t>1.21</t>
  </si>
  <si>
    <t>1.65</t>
  </si>
  <si>
    <t>1.82</t>
  </si>
  <si>
    <t>1.28</t>
  </si>
  <si>
    <t>0.8</t>
  </si>
  <si>
    <t>0.84</t>
  </si>
  <si>
    <t>0.48</t>
  </si>
  <si>
    <t>AFF4</t>
  </si>
  <si>
    <t>A01</t>
  </si>
  <si>
    <t>1.34</t>
  </si>
  <si>
    <t>Capture from CAN-bus</t>
  </si>
  <si>
    <t>sqlite files</t>
  </si>
  <si>
    <t>mp4 files from onboard camera</t>
  </si>
  <si>
    <t>0.49</t>
  </si>
  <si>
    <t>any media files and their metadata</t>
  </si>
  <si>
    <t>0.73</t>
  </si>
  <si>
    <t>2.37</t>
  </si>
  <si>
    <t>LEF</t>
  </si>
  <si>
    <t>Sync Gen 3</t>
  </si>
  <si>
    <t>Lane assist</t>
  </si>
  <si>
    <t>Automatic braking</t>
  </si>
  <si>
    <t>Tracker</t>
  </si>
  <si>
    <t>mobile</t>
  </si>
  <si>
    <t>backend</t>
  </si>
  <si>
    <t>obd dongle</t>
  </si>
  <si>
    <t>wave</t>
  </si>
  <si>
    <t>tcu</t>
  </si>
  <si>
    <t>info 3.5 GM</t>
  </si>
  <si>
    <t>GM</t>
  </si>
  <si>
    <t>BMW</t>
  </si>
  <si>
    <t>Gen 11 GM</t>
  </si>
  <si>
    <t>ODX</t>
  </si>
  <si>
    <t>PDX</t>
  </si>
  <si>
    <t>binary images</t>
  </si>
  <si>
    <t xml:space="preserve">Autosar Routing Spec </t>
  </si>
  <si>
    <t>1.35</t>
  </si>
  <si>
    <t>1.57</t>
  </si>
  <si>
    <t>XRY</t>
  </si>
  <si>
    <t>1.17</t>
  </si>
  <si>
    <t>I don't, sorry</t>
  </si>
  <si>
    <t>no</t>
  </si>
  <si>
    <t>0.96</t>
  </si>
  <si>
    <t>0.74</t>
  </si>
  <si>
    <t>0.76</t>
  </si>
  <si>
    <t>. img</t>
  </si>
  <si>
    <t>. bin</t>
  </si>
  <si>
    <t>andriller</t>
  </si>
  <si>
    <t>wayteq</t>
  </si>
  <si>
    <t>becker</t>
  </si>
  <si>
    <t>0.52</t>
  </si>
  <si>
    <t>1.15</t>
  </si>
  <si>
    <t>0.18</t>
  </si>
  <si>
    <t>1.73</t>
  </si>
  <si>
    <t>2.11</t>
  </si>
  <si>
    <t>PTP gPTP SyncE</t>
  </si>
  <si>
    <t>L2 Ethernet Gateways</t>
  </si>
  <si>
    <t>0.66</t>
  </si>
  <si>
    <t>SQLite Databases</t>
  </si>
  <si>
    <t>ddrescue</t>
  </si>
  <si>
    <t>flashrom</t>
  </si>
  <si>
    <t>SEGGER J-Link</t>
  </si>
  <si>
    <t>Diagnostic Trouble Code Readings</t>
  </si>
  <si>
    <t>Memory dumps created by using debugging interfaces, such as JTAG, on the hardware component</t>
  </si>
  <si>
    <t>Text Logs</t>
  </si>
  <si>
    <t>POI Database</t>
  </si>
  <si>
    <t>Last Destinations Database</t>
  </si>
  <si>
    <t>No. of registered keys</t>
  </si>
  <si>
    <t>Communication Logs (Tesla)</t>
  </si>
  <si>
    <t>GPS "Perlenschnur"</t>
  </si>
  <si>
    <t>eCall SMS</t>
  </si>
  <si>
    <t>Crashdata (EEPROM)</t>
  </si>
  <si>
    <t>DTCs</t>
  </si>
  <si>
    <t>Usage Profile in ECU ("Kurzstrecke")</t>
  </si>
  <si>
    <t>0.6</t>
  </si>
  <si>
    <t>Average (exclude -9)</t>
  </si>
  <si>
    <t>Max (exclude -9)</t>
  </si>
  <si>
    <t>Min (exclude -9)</t>
  </si>
  <si>
    <t>Number of -9</t>
  </si>
  <si>
    <t>Other Data Formats</t>
  </si>
  <si>
    <t>.mem</t>
  </si>
  <si>
    <t>.vmem</t>
  </si>
  <si>
    <t>.img</t>
  </si>
  <si>
    <t>.dmg</t>
  </si>
  <si>
    <t xml:space="preserve">.dd </t>
  </si>
  <si>
    <t>.raw</t>
  </si>
  <si>
    <t>.l01</t>
  </si>
  <si>
    <t>.ewf</t>
  </si>
  <si>
    <t>.aff</t>
  </si>
  <si>
    <t>.aff4</t>
  </si>
  <si>
    <t>.a01</t>
  </si>
  <si>
    <t>.mp4 files from onboard camera</t>
  </si>
  <si>
    <t>.lef</t>
  </si>
  <si>
    <t>.odx</t>
  </si>
  <si>
    <t>.pdx</t>
  </si>
  <si>
    <t>.bin</t>
  </si>
  <si>
    <t>.no</t>
  </si>
  <si>
    <t>Other Tools</t>
  </si>
  <si>
    <t>flashroom</t>
  </si>
  <si>
    <t>Number of mentions (some added mutiple in one line)</t>
  </si>
  <si>
    <t>Battery Related Systems</t>
  </si>
  <si>
    <t>Number of mentions (not unique)</t>
  </si>
  <si>
    <t>End-point devices</t>
  </si>
  <si>
    <t>Telematics control units</t>
  </si>
  <si>
    <t>Infotainment</t>
  </si>
  <si>
    <t>External navigation systems</t>
  </si>
  <si>
    <t>Comfort systems</t>
  </si>
  <si>
    <t>Immobilizer systems</t>
  </si>
  <si>
    <t>Gateways</t>
  </si>
  <si>
    <t>Safety monitoring systems</t>
  </si>
  <si>
    <t>eCall</t>
  </si>
  <si>
    <t>Airbag</t>
  </si>
  <si>
    <t>[seconds]</t>
  </si>
  <si>
    <t>Page 2</t>
  </si>
  <si>
    <t>Page 3</t>
  </si>
  <si>
    <t>Page 4</t>
  </si>
  <si>
    <t>Page 5</t>
  </si>
  <si>
    <t>Page 1</t>
  </si>
  <si>
    <t>Average on page 1 (Introduction)</t>
  </si>
  <si>
    <t>Time spent on pages</t>
  </si>
  <si>
    <t>Average on page 2 (Experience and Data Formats)</t>
  </si>
  <si>
    <t>Average on page 3 (Tools)</t>
  </si>
  <si>
    <t>Average on page 4 (Components)</t>
  </si>
  <si>
    <t>Average on page 5 (Closing)</t>
  </si>
  <si>
    <t>Average overall (except outliers)</t>
  </si>
  <si>
    <t>Summary</t>
  </si>
  <si>
    <t>Data Format Order</t>
  </si>
  <si>
    <t>eMMC memory dumps</t>
  </si>
  <si>
    <t>JSON files</t>
  </si>
  <si>
    <t>USB image</t>
  </si>
  <si>
    <t>SD-card image</t>
  </si>
  <si>
    <t>Hardware Security Module (HSM) data</t>
  </si>
  <si>
    <t>Trusted Platform Module (TPM) data</t>
  </si>
  <si>
    <t>PDF files from Event Data Recorder products</t>
  </si>
  <si>
    <t>CDR files from Bosch Crash Data Retrieval products</t>
  </si>
  <si>
    <t>JSON files from Tesla Event Data Retrieval products</t>
  </si>
  <si>
    <t>Berla iVe exports</t>
  </si>
  <si>
    <t>Cellebrite exports</t>
  </si>
  <si>
    <t>Oxygen Forensics exports</t>
  </si>
  <si>
    <t>Magnet Axiom exports</t>
  </si>
  <si>
    <t>E01 files</t>
  </si>
  <si>
    <t>CSV files</t>
  </si>
  <si>
    <t>XLS files</t>
  </si>
  <si>
    <t>XRY from MSAB</t>
  </si>
  <si>
    <t>GPX files</t>
  </si>
  <si>
    <t>KML files</t>
  </si>
  <si>
    <t>Software Defined Radio (SDR) captures</t>
  </si>
  <si>
    <t>Packet Captures (PCAP)</t>
  </si>
  <si>
    <t>UDX files</t>
  </si>
  <si>
    <t>DBC files</t>
  </si>
  <si>
    <t>Experience Data Format Order</t>
  </si>
  <si>
    <t>Automotive security</t>
  </si>
  <si>
    <t>Vehicle component development</t>
  </si>
  <si>
    <t>Digital forensics</t>
  </si>
  <si>
    <t>Tools Order</t>
  </si>
  <si>
    <t>Bosch Crash Data Retrieval (CDR) products</t>
  </si>
  <si>
    <t>Telsa Event Data Retrieval tool</t>
  </si>
  <si>
    <t>Cellebrite smartphone forensic products</t>
  </si>
  <si>
    <t>Oxygen smartphone forensic products</t>
  </si>
  <si>
    <t>Magnet smartphone forensic products</t>
  </si>
  <si>
    <t>FTK Imager</t>
  </si>
  <si>
    <t>F-Response forensic products</t>
  </si>
  <si>
    <t>Saleae Logic Analyzer</t>
  </si>
  <si>
    <t>The Shikra</t>
  </si>
  <si>
    <t>BusPirate</t>
  </si>
  <si>
    <t>Unix 'dd' utility</t>
  </si>
  <si>
    <t>Freescale MFGTool</t>
  </si>
  <si>
    <t>Legend</t>
  </si>
  <si>
    <t>Never heard of it</t>
  </si>
  <si>
    <t>Heard of it</t>
  </si>
  <si>
    <t>Used it</t>
  </si>
  <si>
    <t>Low or no experience</t>
  </si>
  <si>
    <t>Medium or average experience</t>
  </si>
  <si>
    <t>High or advanced experience</t>
  </si>
  <si>
    <t>Additional known data formats</t>
  </si>
  <si>
    <t>Other Components</t>
  </si>
  <si>
    <t>Berla 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</si>
</sst>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58"/>
  <sheetViews>
    <sheetView topLeftCell="F1" workbookViewId="0">
      <selection activeCell="AM2" sqref="AM2"/>
    </sheetView>
  </sheetViews>
  <sheetFormatPr defaultRowHeight="14.4" x14ac:dyDescent="0.3"/>
  <sheetData>
    <row r="1" spans="1:10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 x14ac:dyDescent="0.3">
      <c r="A2" t="s">
        <v>109</v>
      </c>
      <c r="B2" t="s">
        <v>110</v>
      </c>
      <c r="C2" t="s">
        <v>111</v>
      </c>
      <c r="D2" t="s">
        <v>112</v>
      </c>
      <c r="E2" t="s">
        <v>113</v>
      </c>
      <c r="F2" t="s">
        <v>114</v>
      </c>
      <c r="G2" t="s">
        <v>115</v>
      </c>
      <c r="H2" t="s">
        <v>116</v>
      </c>
      <c r="I2" t="s">
        <v>117</v>
      </c>
      <c r="J2" t="s">
        <v>118</v>
      </c>
      <c r="K2" t="s">
        <v>119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  <c r="R2" t="s">
        <v>126</v>
      </c>
      <c r="S2" t="s">
        <v>127</v>
      </c>
      <c r="T2" t="s">
        <v>128</v>
      </c>
      <c r="U2" t="s">
        <v>129</v>
      </c>
      <c r="V2" t="s">
        <v>130</v>
      </c>
      <c r="W2" t="s">
        <v>131</v>
      </c>
      <c r="X2" t="s">
        <v>132</v>
      </c>
      <c r="Y2" t="s">
        <v>133</v>
      </c>
      <c r="Z2" t="s">
        <v>134</v>
      </c>
      <c r="AA2" t="s">
        <v>135</v>
      </c>
      <c r="AB2" t="s">
        <v>136</v>
      </c>
      <c r="AC2" t="s">
        <v>137</v>
      </c>
      <c r="AD2" t="s">
        <v>138</v>
      </c>
      <c r="AE2" t="s">
        <v>139</v>
      </c>
      <c r="AF2" t="s">
        <v>140</v>
      </c>
      <c r="AG2" t="s">
        <v>141</v>
      </c>
      <c r="AH2" t="s">
        <v>142</v>
      </c>
      <c r="AI2" t="s">
        <v>143</v>
      </c>
      <c r="AJ2" t="s">
        <v>144</v>
      </c>
      <c r="AK2" t="s">
        <v>145</v>
      </c>
      <c r="AL2" t="s">
        <v>146</v>
      </c>
      <c r="AM2" t="s">
        <v>147</v>
      </c>
      <c r="AN2" t="s">
        <v>148</v>
      </c>
      <c r="AO2" t="s">
        <v>149</v>
      </c>
      <c r="AP2" t="s">
        <v>150</v>
      </c>
      <c r="AQ2" t="s">
        <v>151</v>
      </c>
      <c r="AR2" t="s">
        <v>152</v>
      </c>
      <c r="AS2" t="s">
        <v>153</v>
      </c>
      <c r="AT2" t="s">
        <v>154</v>
      </c>
      <c r="AU2" t="s">
        <v>155</v>
      </c>
      <c r="AV2" t="s">
        <v>156</v>
      </c>
      <c r="AW2" t="s">
        <v>157</v>
      </c>
      <c r="AX2" t="s">
        <v>158</v>
      </c>
      <c r="AY2" t="s">
        <v>159</v>
      </c>
      <c r="AZ2" t="s">
        <v>160</v>
      </c>
      <c r="BA2" t="s">
        <v>161</v>
      </c>
      <c r="BB2" t="s">
        <v>162</v>
      </c>
      <c r="BC2" t="s">
        <v>163</v>
      </c>
      <c r="BD2" t="s">
        <v>164</v>
      </c>
      <c r="BE2" t="s">
        <v>165</v>
      </c>
      <c r="BF2" t="s">
        <v>166</v>
      </c>
      <c r="BG2" t="s">
        <v>167</v>
      </c>
      <c r="BH2" t="s">
        <v>168</v>
      </c>
      <c r="BI2" t="s">
        <v>169</v>
      </c>
      <c r="BJ2" t="s">
        <v>170</v>
      </c>
      <c r="BK2" t="s">
        <v>171</v>
      </c>
      <c r="BL2" t="s">
        <v>172</v>
      </c>
      <c r="BM2" t="s">
        <v>173</v>
      </c>
      <c r="BN2" t="s">
        <v>174</v>
      </c>
      <c r="BO2" t="s">
        <v>175</v>
      </c>
      <c r="BP2" t="s">
        <v>176</v>
      </c>
      <c r="BQ2" t="s">
        <v>177</v>
      </c>
      <c r="BR2" t="s">
        <v>178</v>
      </c>
      <c r="BS2" t="s">
        <v>179</v>
      </c>
      <c r="BT2" t="s">
        <v>180</v>
      </c>
      <c r="BU2" t="s">
        <v>181</v>
      </c>
      <c r="BV2" t="s">
        <v>182</v>
      </c>
      <c r="BW2" t="s">
        <v>183</v>
      </c>
      <c r="BX2" t="s">
        <v>184</v>
      </c>
      <c r="BY2" t="s">
        <v>185</v>
      </c>
      <c r="BZ2" t="s">
        <v>186</v>
      </c>
      <c r="CA2" t="s">
        <v>187</v>
      </c>
      <c r="CB2" t="s">
        <v>188</v>
      </c>
      <c r="CC2" t="s">
        <v>189</v>
      </c>
      <c r="CD2" t="s">
        <v>190</v>
      </c>
      <c r="CE2" t="s">
        <v>191</v>
      </c>
      <c r="CF2" t="s">
        <v>192</v>
      </c>
      <c r="CG2" t="s">
        <v>193</v>
      </c>
      <c r="CH2" t="s">
        <v>194</v>
      </c>
      <c r="CI2" t="s">
        <v>195</v>
      </c>
      <c r="CJ2" t="s">
        <v>196</v>
      </c>
      <c r="CK2" t="s">
        <v>197</v>
      </c>
      <c r="CL2" t="s">
        <v>198</v>
      </c>
      <c r="CM2" t="s">
        <v>199</v>
      </c>
      <c r="CN2" t="s">
        <v>200</v>
      </c>
      <c r="CO2" t="s">
        <v>201</v>
      </c>
      <c r="CP2" t="s">
        <v>202</v>
      </c>
      <c r="CQ2" t="s">
        <v>203</v>
      </c>
      <c r="CR2" t="s">
        <v>204</v>
      </c>
      <c r="CS2" t="s">
        <v>205</v>
      </c>
      <c r="CT2" t="s">
        <v>206</v>
      </c>
      <c r="CU2" t="s">
        <v>207</v>
      </c>
      <c r="CV2" t="s">
        <v>208</v>
      </c>
      <c r="CW2" t="s">
        <v>209</v>
      </c>
      <c r="CX2" t="s">
        <v>210</v>
      </c>
      <c r="CY2" t="s">
        <v>211</v>
      </c>
      <c r="CZ2" t="s">
        <v>212</v>
      </c>
      <c r="DA2" t="s">
        <v>213</v>
      </c>
      <c r="DB2" t="s">
        <v>214</v>
      </c>
      <c r="DC2" t="s">
        <v>215</v>
      </c>
      <c r="DD2" t="s">
        <v>216</v>
      </c>
      <c r="DE2" t="s">
        <v>216</v>
      </c>
    </row>
    <row r="3" spans="1:109" x14ac:dyDescent="0.3">
      <c r="A3">
        <v>34</v>
      </c>
      <c r="D3" t="s">
        <v>217</v>
      </c>
      <c r="E3" t="s">
        <v>218</v>
      </c>
      <c r="F3" s="1">
        <v>44281.778194444443</v>
      </c>
      <c r="G3">
        <v>1</v>
      </c>
      <c r="H3">
        <v>1</v>
      </c>
      <c r="I3">
        <v>5</v>
      </c>
      <c r="J3">
        <v>2</v>
      </c>
      <c r="K3">
        <v>3</v>
      </c>
      <c r="L3">
        <v>3</v>
      </c>
      <c r="M3">
        <v>3</v>
      </c>
      <c r="N3">
        <v>3</v>
      </c>
      <c r="O3">
        <v>1</v>
      </c>
      <c r="P3">
        <v>2</v>
      </c>
      <c r="Q3">
        <v>1</v>
      </c>
      <c r="R3">
        <v>1</v>
      </c>
      <c r="S3">
        <v>1</v>
      </c>
      <c r="T3">
        <v>1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1</v>
      </c>
      <c r="AE3">
        <v>1</v>
      </c>
      <c r="AF3">
        <v>1</v>
      </c>
      <c r="AG3">
        <v>-9</v>
      </c>
      <c r="AH3">
        <v>4</v>
      </c>
      <c r="AI3" t="s">
        <v>219</v>
      </c>
      <c r="AJ3" t="s">
        <v>220</v>
      </c>
      <c r="AK3" t="s">
        <v>221</v>
      </c>
      <c r="AL3" t="s">
        <v>222</v>
      </c>
      <c r="AM3">
        <v>1</v>
      </c>
      <c r="AN3">
        <v>1</v>
      </c>
      <c r="AO3">
        <v>-9</v>
      </c>
      <c r="AP3">
        <v>3</v>
      </c>
      <c r="AQ3">
        <v>3</v>
      </c>
      <c r="AR3">
        <v>3</v>
      </c>
      <c r="AS3">
        <v>3</v>
      </c>
      <c r="AT3">
        <v>3</v>
      </c>
      <c r="AU3">
        <v>1</v>
      </c>
      <c r="AV3">
        <v>1</v>
      </c>
      <c r="AW3">
        <v>1</v>
      </c>
      <c r="AX3">
        <v>1</v>
      </c>
      <c r="AY3">
        <v>3</v>
      </c>
      <c r="AZ3">
        <v>0</v>
      </c>
      <c r="BD3">
        <v>0</v>
      </c>
      <c r="BG3">
        <v>0</v>
      </c>
      <c r="BK3">
        <v>0</v>
      </c>
      <c r="BP3">
        <v>0</v>
      </c>
      <c r="BT3">
        <v>0</v>
      </c>
      <c r="BW3">
        <v>0</v>
      </c>
      <c r="BY3">
        <v>0</v>
      </c>
      <c r="CC3">
        <v>0</v>
      </c>
      <c r="CE3">
        <v>0</v>
      </c>
      <c r="CH3">
        <v>0</v>
      </c>
      <c r="CK3">
        <v>0</v>
      </c>
      <c r="CN3">
        <v>0</v>
      </c>
      <c r="CP3">
        <v>6</v>
      </c>
      <c r="CQ3">
        <v>107</v>
      </c>
      <c r="CR3">
        <v>25</v>
      </c>
      <c r="CS3">
        <v>19</v>
      </c>
      <c r="CT3">
        <v>2</v>
      </c>
      <c r="CU3">
        <v>159</v>
      </c>
      <c r="CW3" s="1">
        <v>44281.780034722222</v>
      </c>
      <c r="CX3">
        <v>1</v>
      </c>
      <c r="CY3">
        <v>0</v>
      </c>
      <c r="CZ3">
        <v>5</v>
      </c>
      <c r="DA3">
        <v>5</v>
      </c>
      <c r="DB3">
        <v>26</v>
      </c>
      <c r="DC3">
        <v>7</v>
      </c>
      <c r="DD3" t="s">
        <v>223</v>
      </c>
      <c r="DE3">
        <v>31</v>
      </c>
    </row>
    <row r="4" spans="1:109" x14ac:dyDescent="0.3">
      <c r="A4">
        <v>36</v>
      </c>
      <c r="D4" t="s">
        <v>217</v>
      </c>
      <c r="E4" t="s">
        <v>218</v>
      </c>
      <c r="F4" s="1">
        <v>44281.812349537038</v>
      </c>
      <c r="G4">
        <v>4</v>
      </c>
      <c r="H4">
        <v>2</v>
      </c>
      <c r="I4">
        <v>5</v>
      </c>
      <c r="J4">
        <v>3</v>
      </c>
      <c r="K4">
        <v>3</v>
      </c>
      <c r="L4">
        <v>3</v>
      </c>
      <c r="M4">
        <v>3</v>
      </c>
      <c r="N4">
        <v>3</v>
      </c>
      <c r="O4">
        <v>2</v>
      </c>
      <c r="P4">
        <v>2</v>
      </c>
      <c r="Q4">
        <v>3</v>
      </c>
      <c r="R4">
        <v>3</v>
      </c>
      <c r="S4">
        <v>3</v>
      </c>
      <c r="T4">
        <v>3</v>
      </c>
      <c r="U4">
        <v>3</v>
      </c>
      <c r="V4">
        <v>2</v>
      </c>
      <c r="W4">
        <v>2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2</v>
      </c>
      <c r="AE4">
        <v>3</v>
      </c>
      <c r="AF4">
        <v>2</v>
      </c>
      <c r="AG4">
        <v>3</v>
      </c>
      <c r="AH4">
        <v>0</v>
      </c>
      <c r="AM4">
        <v>3</v>
      </c>
      <c r="AN4">
        <v>3</v>
      </c>
      <c r="AO4">
        <v>3</v>
      </c>
      <c r="AP4">
        <v>3</v>
      </c>
      <c r="AQ4">
        <v>2</v>
      </c>
      <c r="AR4">
        <v>2</v>
      </c>
      <c r="AS4">
        <v>3</v>
      </c>
      <c r="AT4">
        <v>2</v>
      </c>
      <c r="AU4">
        <v>3</v>
      </c>
      <c r="AV4">
        <v>2</v>
      </c>
      <c r="AW4">
        <v>2</v>
      </c>
      <c r="AX4">
        <v>2</v>
      </c>
      <c r="AY4">
        <v>3</v>
      </c>
      <c r="AZ4">
        <v>0</v>
      </c>
      <c r="BD4">
        <v>1</v>
      </c>
      <c r="BE4" t="s">
        <v>224</v>
      </c>
      <c r="BG4">
        <v>0</v>
      </c>
      <c r="BK4">
        <v>1</v>
      </c>
      <c r="BL4" t="s">
        <v>225</v>
      </c>
      <c r="BP4">
        <v>1</v>
      </c>
      <c r="BQ4" t="s">
        <v>226</v>
      </c>
      <c r="BT4">
        <v>1</v>
      </c>
      <c r="BU4" t="s">
        <v>227</v>
      </c>
      <c r="BW4">
        <v>1</v>
      </c>
      <c r="BX4" t="s">
        <v>224</v>
      </c>
      <c r="BY4">
        <v>1</v>
      </c>
      <c r="BZ4" t="s">
        <v>224</v>
      </c>
      <c r="CC4">
        <v>1</v>
      </c>
      <c r="CD4" t="s">
        <v>224</v>
      </c>
      <c r="CE4">
        <v>0</v>
      </c>
      <c r="CH4">
        <v>2</v>
      </c>
      <c r="CI4" t="s">
        <v>225</v>
      </c>
      <c r="CJ4" t="s">
        <v>228</v>
      </c>
      <c r="CK4">
        <v>0</v>
      </c>
      <c r="CN4">
        <v>0</v>
      </c>
      <c r="CP4">
        <v>55</v>
      </c>
      <c r="CQ4">
        <v>99</v>
      </c>
      <c r="CR4">
        <v>44</v>
      </c>
      <c r="CS4">
        <v>454</v>
      </c>
      <c r="CT4">
        <v>25</v>
      </c>
      <c r="CU4">
        <v>237</v>
      </c>
      <c r="CW4" s="1">
        <v>44281.820185185185</v>
      </c>
      <c r="CX4">
        <v>1</v>
      </c>
      <c r="CY4">
        <v>0</v>
      </c>
      <c r="CZ4">
        <v>5</v>
      </c>
      <c r="DA4">
        <v>5</v>
      </c>
      <c r="DB4">
        <v>11</v>
      </c>
      <c r="DC4">
        <v>1</v>
      </c>
      <c r="DD4" t="s">
        <v>229</v>
      </c>
      <c r="DE4">
        <v>0</v>
      </c>
    </row>
    <row r="5" spans="1:109" x14ac:dyDescent="0.3">
      <c r="A5">
        <v>46</v>
      </c>
      <c r="D5" t="s">
        <v>217</v>
      </c>
      <c r="E5" t="s">
        <v>218</v>
      </c>
      <c r="F5" s="1">
        <v>44281.963888888888</v>
      </c>
      <c r="G5">
        <v>3</v>
      </c>
      <c r="H5">
        <v>2</v>
      </c>
      <c r="I5">
        <v>4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2</v>
      </c>
      <c r="R5">
        <v>2</v>
      </c>
      <c r="S5">
        <v>3</v>
      </c>
      <c r="T5">
        <v>2</v>
      </c>
      <c r="U5">
        <v>1</v>
      </c>
      <c r="V5">
        <v>1</v>
      </c>
      <c r="W5">
        <v>1</v>
      </c>
      <c r="X5">
        <v>2</v>
      </c>
      <c r="Y5">
        <v>3</v>
      </c>
      <c r="Z5">
        <v>3</v>
      </c>
      <c r="AA5">
        <v>2</v>
      </c>
      <c r="AB5">
        <v>1</v>
      </c>
      <c r="AC5">
        <v>2</v>
      </c>
      <c r="AD5">
        <v>3</v>
      </c>
      <c r="AE5">
        <v>3</v>
      </c>
      <c r="AF5">
        <v>2</v>
      </c>
      <c r="AG5">
        <v>2</v>
      </c>
      <c r="AH5">
        <v>0</v>
      </c>
      <c r="AM5">
        <v>2</v>
      </c>
      <c r="AN5">
        <v>2</v>
      </c>
      <c r="AO5">
        <v>3</v>
      </c>
      <c r="AP5">
        <v>3</v>
      </c>
      <c r="AQ5">
        <v>2</v>
      </c>
      <c r="AR5">
        <v>2</v>
      </c>
      <c r="AS5">
        <v>2</v>
      </c>
      <c r="AT5">
        <v>3</v>
      </c>
      <c r="AU5">
        <v>3</v>
      </c>
      <c r="AV5">
        <v>3</v>
      </c>
      <c r="AW5">
        <v>3</v>
      </c>
      <c r="AX5">
        <v>2</v>
      </c>
      <c r="AY5">
        <v>3</v>
      </c>
      <c r="AZ5">
        <v>0</v>
      </c>
      <c r="BD5">
        <v>0</v>
      </c>
      <c r="BG5">
        <v>0</v>
      </c>
      <c r="BK5">
        <v>0</v>
      </c>
      <c r="BP5">
        <v>0</v>
      </c>
      <c r="BT5">
        <v>0</v>
      </c>
      <c r="BW5">
        <v>0</v>
      </c>
      <c r="BY5">
        <v>0</v>
      </c>
      <c r="CC5">
        <v>0</v>
      </c>
      <c r="CE5">
        <v>0</v>
      </c>
      <c r="CH5">
        <v>0</v>
      </c>
      <c r="CK5">
        <v>0</v>
      </c>
      <c r="CN5">
        <v>0</v>
      </c>
      <c r="CP5">
        <v>15</v>
      </c>
      <c r="CQ5">
        <v>62</v>
      </c>
      <c r="CR5">
        <v>34</v>
      </c>
      <c r="CS5">
        <v>6</v>
      </c>
      <c r="CU5">
        <v>117</v>
      </c>
      <c r="CW5" s="1">
        <v>44281.965243055558</v>
      </c>
      <c r="CX5">
        <v>0</v>
      </c>
      <c r="CY5">
        <v>0</v>
      </c>
      <c r="CZ5">
        <v>4</v>
      </c>
      <c r="DA5">
        <v>4</v>
      </c>
      <c r="DB5">
        <v>26</v>
      </c>
      <c r="DC5">
        <v>3</v>
      </c>
      <c r="DD5" t="s">
        <v>223</v>
      </c>
      <c r="DE5">
        <v>69</v>
      </c>
    </row>
    <row r="6" spans="1:109" x14ac:dyDescent="0.3">
      <c r="A6">
        <v>84</v>
      </c>
      <c r="D6" t="s">
        <v>217</v>
      </c>
      <c r="E6" t="s">
        <v>218</v>
      </c>
      <c r="F6" s="1">
        <v>44281.974583333336</v>
      </c>
      <c r="G6">
        <v>2</v>
      </c>
      <c r="H6">
        <v>3</v>
      </c>
      <c r="I6">
        <v>1</v>
      </c>
      <c r="J6">
        <v>3</v>
      </c>
      <c r="K6">
        <v>3</v>
      </c>
      <c r="L6">
        <v>3</v>
      </c>
      <c r="M6">
        <v>3</v>
      </c>
      <c r="N6">
        <v>3</v>
      </c>
      <c r="O6">
        <v>2</v>
      </c>
      <c r="P6">
        <v>3</v>
      </c>
      <c r="Q6">
        <v>3</v>
      </c>
      <c r="R6">
        <v>1</v>
      </c>
      <c r="S6">
        <v>2</v>
      </c>
      <c r="T6">
        <v>1</v>
      </c>
      <c r="U6">
        <v>1</v>
      </c>
      <c r="V6">
        <v>1</v>
      </c>
      <c r="W6">
        <v>1</v>
      </c>
      <c r="X6">
        <v>1</v>
      </c>
      <c r="Y6">
        <v>3</v>
      </c>
      <c r="Z6">
        <v>3</v>
      </c>
      <c r="AA6">
        <v>2</v>
      </c>
      <c r="AB6">
        <v>2</v>
      </c>
      <c r="AC6">
        <v>2</v>
      </c>
      <c r="AD6">
        <v>3</v>
      </c>
      <c r="AE6">
        <v>1</v>
      </c>
      <c r="AF6">
        <v>3</v>
      </c>
      <c r="AG6">
        <v>1</v>
      </c>
      <c r="AH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0</v>
      </c>
      <c r="BD6">
        <v>0</v>
      </c>
      <c r="BG6">
        <v>0</v>
      </c>
      <c r="BK6">
        <v>0</v>
      </c>
      <c r="BP6">
        <v>0</v>
      </c>
      <c r="BT6">
        <v>0</v>
      </c>
      <c r="BW6">
        <v>0</v>
      </c>
      <c r="BY6">
        <v>0</v>
      </c>
      <c r="CC6">
        <v>0</v>
      </c>
      <c r="CE6">
        <v>0</v>
      </c>
      <c r="CH6">
        <v>0</v>
      </c>
      <c r="CK6">
        <v>0</v>
      </c>
      <c r="CN6">
        <v>0</v>
      </c>
      <c r="CP6">
        <v>5</v>
      </c>
      <c r="CQ6">
        <v>79</v>
      </c>
      <c r="CR6">
        <v>13</v>
      </c>
      <c r="CS6">
        <v>32</v>
      </c>
      <c r="CT6">
        <v>1</v>
      </c>
      <c r="CU6">
        <v>130</v>
      </c>
      <c r="CW6" s="1">
        <v>44281.976087962961</v>
      </c>
      <c r="CX6">
        <v>1</v>
      </c>
      <c r="CY6">
        <v>0</v>
      </c>
      <c r="CZ6">
        <v>5</v>
      </c>
      <c r="DA6">
        <v>5</v>
      </c>
      <c r="DB6">
        <v>26</v>
      </c>
      <c r="DC6">
        <v>3</v>
      </c>
      <c r="DD6" t="s">
        <v>230</v>
      </c>
      <c r="DE6">
        <v>57</v>
      </c>
    </row>
    <row r="7" spans="1:109" x14ac:dyDescent="0.3">
      <c r="A7">
        <v>87</v>
      </c>
      <c r="D7" t="s">
        <v>217</v>
      </c>
      <c r="E7" t="s">
        <v>218</v>
      </c>
      <c r="F7" s="1">
        <v>44281.999131944445</v>
      </c>
      <c r="G7">
        <v>1</v>
      </c>
      <c r="H7">
        <v>1</v>
      </c>
      <c r="I7">
        <v>2</v>
      </c>
      <c r="J7">
        <v>1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1</v>
      </c>
      <c r="R7">
        <v>2</v>
      </c>
      <c r="S7">
        <v>2</v>
      </c>
      <c r="T7">
        <v>2</v>
      </c>
      <c r="U7">
        <v>1</v>
      </c>
      <c r="V7">
        <v>1</v>
      </c>
      <c r="W7">
        <v>1</v>
      </c>
      <c r="X7">
        <v>1</v>
      </c>
      <c r="Y7">
        <v>2</v>
      </c>
      <c r="Z7">
        <v>2</v>
      </c>
      <c r="AA7">
        <v>1</v>
      </c>
      <c r="AB7">
        <v>1</v>
      </c>
      <c r="AC7">
        <v>1</v>
      </c>
      <c r="AD7">
        <v>2</v>
      </c>
      <c r="AE7">
        <v>2</v>
      </c>
      <c r="AF7">
        <v>1</v>
      </c>
      <c r="AG7">
        <v>1</v>
      </c>
      <c r="AH7">
        <v>0</v>
      </c>
      <c r="AM7">
        <v>2</v>
      </c>
      <c r="AN7">
        <v>1</v>
      </c>
      <c r="AO7">
        <v>1</v>
      </c>
      <c r="AP7">
        <v>1</v>
      </c>
      <c r="AQ7">
        <v>1</v>
      </c>
      <c r="AR7">
        <v>1</v>
      </c>
      <c r="AS7">
        <v>2</v>
      </c>
      <c r="AT7">
        <v>1</v>
      </c>
      <c r="AU7">
        <v>1</v>
      </c>
      <c r="AV7">
        <v>1</v>
      </c>
      <c r="AW7">
        <v>1</v>
      </c>
      <c r="AX7">
        <v>1</v>
      </c>
      <c r="AY7">
        <v>2</v>
      </c>
      <c r="AZ7">
        <v>0</v>
      </c>
      <c r="BD7">
        <v>0</v>
      </c>
      <c r="BG7">
        <v>0</v>
      </c>
      <c r="BK7">
        <v>0</v>
      </c>
      <c r="BP7">
        <v>0</v>
      </c>
      <c r="BT7">
        <v>0</v>
      </c>
      <c r="BW7">
        <v>0</v>
      </c>
      <c r="BY7">
        <v>0</v>
      </c>
      <c r="CC7">
        <v>0</v>
      </c>
      <c r="CE7">
        <v>0</v>
      </c>
      <c r="CH7">
        <v>0</v>
      </c>
      <c r="CK7">
        <v>0</v>
      </c>
      <c r="CN7">
        <v>0</v>
      </c>
      <c r="CP7">
        <v>102</v>
      </c>
      <c r="CQ7">
        <v>54</v>
      </c>
      <c r="CR7">
        <v>21</v>
      </c>
      <c r="CS7">
        <v>20</v>
      </c>
      <c r="CT7">
        <v>3</v>
      </c>
      <c r="CU7">
        <v>113</v>
      </c>
      <c r="CW7" s="1">
        <v>44282.001446759263</v>
      </c>
      <c r="CX7">
        <v>1</v>
      </c>
      <c r="CY7">
        <v>0</v>
      </c>
      <c r="CZ7">
        <v>5</v>
      </c>
      <c r="DA7">
        <v>5</v>
      </c>
      <c r="DB7">
        <v>26</v>
      </c>
      <c r="DC7">
        <v>3</v>
      </c>
      <c r="DD7" t="s">
        <v>231</v>
      </c>
      <c r="DE7">
        <v>20</v>
      </c>
    </row>
    <row r="8" spans="1:109" x14ac:dyDescent="0.3">
      <c r="A8">
        <v>102</v>
      </c>
      <c r="D8" t="s">
        <v>217</v>
      </c>
      <c r="E8" t="s">
        <v>218</v>
      </c>
      <c r="F8" s="1">
        <v>44282.292268518519</v>
      </c>
      <c r="G8">
        <v>5</v>
      </c>
      <c r="H8">
        <v>5</v>
      </c>
      <c r="I8">
        <v>3</v>
      </c>
      <c r="J8">
        <v>3</v>
      </c>
      <c r="K8">
        <v>2</v>
      </c>
      <c r="L8">
        <v>2</v>
      </c>
      <c r="M8">
        <v>3</v>
      </c>
      <c r="N8">
        <v>3</v>
      </c>
      <c r="O8">
        <v>3</v>
      </c>
      <c r="P8">
        <v>2</v>
      </c>
      <c r="Q8">
        <v>3</v>
      </c>
      <c r="R8">
        <v>3</v>
      </c>
      <c r="S8">
        <v>2</v>
      </c>
      <c r="T8">
        <v>2</v>
      </c>
      <c r="U8">
        <v>1</v>
      </c>
      <c r="V8">
        <v>1</v>
      </c>
      <c r="W8">
        <v>1</v>
      </c>
      <c r="X8">
        <v>1</v>
      </c>
      <c r="Y8">
        <v>3</v>
      </c>
      <c r="Z8">
        <v>3</v>
      </c>
      <c r="AA8">
        <v>1</v>
      </c>
      <c r="AB8">
        <v>1</v>
      </c>
      <c r="AC8">
        <v>1</v>
      </c>
      <c r="AD8">
        <v>3</v>
      </c>
      <c r="AE8">
        <v>3</v>
      </c>
      <c r="AF8">
        <v>2</v>
      </c>
      <c r="AG8">
        <v>1</v>
      </c>
      <c r="AH8">
        <v>0</v>
      </c>
      <c r="AM8">
        <v>1</v>
      </c>
      <c r="AN8">
        <v>3</v>
      </c>
      <c r="AO8">
        <v>2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0</v>
      </c>
      <c r="BD8">
        <v>0</v>
      </c>
      <c r="BG8">
        <v>0</v>
      </c>
      <c r="BK8">
        <v>0</v>
      </c>
      <c r="BP8">
        <v>0</v>
      </c>
      <c r="BT8">
        <v>0</v>
      </c>
      <c r="BW8">
        <v>0</v>
      </c>
      <c r="BY8">
        <v>0</v>
      </c>
      <c r="CC8">
        <v>0</v>
      </c>
      <c r="CE8">
        <v>0</v>
      </c>
      <c r="CH8">
        <v>0</v>
      </c>
      <c r="CK8">
        <v>0</v>
      </c>
      <c r="CN8">
        <v>0</v>
      </c>
      <c r="CP8">
        <v>16</v>
      </c>
      <c r="CQ8">
        <v>72</v>
      </c>
      <c r="CR8">
        <v>28</v>
      </c>
      <c r="CS8">
        <v>23</v>
      </c>
      <c r="CT8">
        <v>4</v>
      </c>
      <c r="CU8">
        <v>143</v>
      </c>
      <c r="CW8" s="1">
        <v>44282.293923611112</v>
      </c>
      <c r="CX8">
        <v>1</v>
      </c>
      <c r="CY8">
        <v>0</v>
      </c>
      <c r="CZ8">
        <v>5</v>
      </c>
      <c r="DA8">
        <v>5</v>
      </c>
      <c r="DB8">
        <v>26</v>
      </c>
      <c r="DC8">
        <v>3</v>
      </c>
      <c r="DD8" t="s">
        <v>232</v>
      </c>
      <c r="DE8">
        <v>10</v>
      </c>
    </row>
    <row r="9" spans="1:109" x14ac:dyDescent="0.3">
      <c r="A9">
        <v>107</v>
      </c>
      <c r="D9" t="s">
        <v>217</v>
      </c>
      <c r="E9" t="s">
        <v>218</v>
      </c>
      <c r="F9" s="1">
        <v>44282.367013888892</v>
      </c>
      <c r="G9">
        <v>4</v>
      </c>
      <c r="H9">
        <v>3</v>
      </c>
      <c r="I9">
        <v>4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2</v>
      </c>
      <c r="R9">
        <v>2</v>
      </c>
      <c r="S9">
        <v>1</v>
      </c>
      <c r="T9">
        <v>1</v>
      </c>
      <c r="U9">
        <v>1</v>
      </c>
      <c r="V9">
        <v>2</v>
      </c>
      <c r="W9">
        <v>1</v>
      </c>
      <c r="X9">
        <v>2</v>
      </c>
      <c r="Y9">
        <v>3</v>
      </c>
      <c r="Z9">
        <v>3</v>
      </c>
      <c r="AA9">
        <v>2</v>
      </c>
      <c r="AB9">
        <v>1</v>
      </c>
      <c r="AC9">
        <v>2</v>
      </c>
      <c r="AD9">
        <v>3</v>
      </c>
      <c r="AE9">
        <v>3</v>
      </c>
      <c r="AF9">
        <v>2</v>
      </c>
      <c r="AG9">
        <v>2</v>
      </c>
      <c r="AH9">
        <v>1</v>
      </c>
      <c r="AI9" t="s">
        <v>233</v>
      </c>
      <c r="AM9">
        <v>1</v>
      </c>
      <c r="AN9">
        <v>1</v>
      </c>
      <c r="AO9">
        <v>1</v>
      </c>
      <c r="AP9">
        <v>1</v>
      </c>
      <c r="AQ9">
        <v>2</v>
      </c>
      <c r="AR9">
        <v>1</v>
      </c>
      <c r="AS9">
        <v>2</v>
      </c>
      <c r="AT9">
        <v>1</v>
      </c>
      <c r="AU9">
        <v>3</v>
      </c>
      <c r="AV9">
        <v>1</v>
      </c>
      <c r="AW9">
        <v>1</v>
      </c>
      <c r="AX9">
        <v>2</v>
      </c>
      <c r="AY9">
        <v>3</v>
      </c>
      <c r="AZ9">
        <v>0</v>
      </c>
      <c r="BD9">
        <v>2</v>
      </c>
      <c r="BE9" t="s">
        <v>234</v>
      </c>
      <c r="BF9" t="s">
        <v>235</v>
      </c>
      <c r="BG9">
        <v>2</v>
      </c>
      <c r="BH9" t="s">
        <v>236</v>
      </c>
      <c r="BI9" t="s">
        <v>237</v>
      </c>
      <c r="BK9">
        <v>4</v>
      </c>
      <c r="BL9" t="s">
        <v>238</v>
      </c>
      <c r="BM9" t="s">
        <v>239</v>
      </c>
      <c r="BN9" t="s">
        <v>240</v>
      </c>
      <c r="BO9" t="s">
        <v>241</v>
      </c>
      <c r="BP9">
        <v>3</v>
      </c>
      <c r="BQ9" t="s">
        <v>242</v>
      </c>
      <c r="BR9" t="s">
        <v>243</v>
      </c>
      <c r="BS9" t="s">
        <v>244</v>
      </c>
      <c r="BT9">
        <v>0</v>
      </c>
      <c r="BW9">
        <v>0</v>
      </c>
      <c r="BY9">
        <v>3</v>
      </c>
      <c r="BZ9" t="s">
        <v>245</v>
      </c>
      <c r="CA9" t="s">
        <v>246</v>
      </c>
      <c r="CB9" t="s">
        <v>247</v>
      </c>
      <c r="CC9">
        <v>0</v>
      </c>
      <c r="CE9">
        <v>0</v>
      </c>
      <c r="CH9">
        <v>0</v>
      </c>
      <c r="CK9">
        <v>0</v>
      </c>
      <c r="CN9">
        <v>0</v>
      </c>
      <c r="CP9">
        <v>94</v>
      </c>
      <c r="CQ9">
        <v>408</v>
      </c>
      <c r="CR9">
        <v>93</v>
      </c>
      <c r="CS9">
        <v>882</v>
      </c>
      <c r="CT9">
        <v>6</v>
      </c>
      <c r="CU9">
        <v>182</v>
      </c>
      <c r="CW9" s="1">
        <v>44282.38417824074</v>
      </c>
      <c r="CX9">
        <v>1</v>
      </c>
      <c r="CY9">
        <v>0</v>
      </c>
      <c r="CZ9">
        <v>5</v>
      </c>
      <c r="DA9">
        <v>5</v>
      </c>
      <c r="DB9">
        <v>13</v>
      </c>
      <c r="DC9">
        <v>1</v>
      </c>
      <c r="DD9" t="s">
        <v>248</v>
      </c>
      <c r="DE9">
        <v>0</v>
      </c>
    </row>
    <row r="10" spans="1:109" x14ac:dyDescent="0.3">
      <c r="A10">
        <v>120</v>
      </c>
      <c r="D10" t="s">
        <v>217</v>
      </c>
      <c r="E10" t="s">
        <v>218</v>
      </c>
      <c r="F10" s="1">
        <v>44282.566145833334</v>
      </c>
      <c r="G10">
        <v>1</v>
      </c>
      <c r="H10">
        <v>2</v>
      </c>
      <c r="I10">
        <v>1</v>
      </c>
      <c r="J10">
        <v>2</v>
      </c>
      <c r="K10">
        <v>1</v>
      </c>
      <c r="L10">
        <v>3</v>
      </c>
      <c r="M10">
        <v>2</v>
      </c>
      <c r="N10">
        <v>2</v>
      </c>
      <c r="O10">
        <v>1</v>
      </c>
      <c r="P10">
        <v>1</v>
      </c>
      <c r="Q10">
        <v>2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3</v>
      </c>
      <c r="Z10">
        <v>3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0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0</v>
      </c>
      <c r="BD10">
        <v>0</v>
      </c>
      <c r="BG10">
        <v>0</v>
      </c>
      <c r="BK10">
        <v>0</v>
      </c>
      <c r="BP10">
        <v>0</v>
      </c>
      <c r="BT10">
        <v>0</v>
      </c>
      <c r="BW10">
        <v>0</v>
      </c>
      <c r="BY10">
        <v>0</v>
      </c>
      <c r="CC10">
        <v>0</v>
      </c>
      <c r="CE10">
        <v>0</v>
      </c>
      <c r="CH10">
        <v>0</v>
      </c>
      <c r="CK10">
        <v>0</v>
      </c>
      <c r="CN10">
        <v>0</v>
      </c>
      <c r="CP10">
        <v>6</v>
      </c>
      <c r="CQ10">
        <v>75</v>
      </c>
      <c r="CR10">
        <v>19</v>
      </c>
      <c r="CS10">
        <v>9</v>
      </c>
      <c r="CT10">
        <v>3</v>
      </c>
      <c r="CU10">
        <v>112</v>
      </c>
      <c r="CW10" s="1">
        <v>44282.567442129628</v>
      </c>
      <c r="CX10">
        <v>1</v>
      </c>
      <c r="CY10">
        <v>0</v>
      </c>
      <c r="CZ10">
        <v>5</v>
      </c>
      <c r="DA10">
        <v>5</v>
      </c>
      <c r="DB10">
        <v>26</v>
      </c>
      <c r="DC10">
        <v>3</v>
      </c>
      <c r="DD10" t="s">
        <v>249</v>
      </c>
      <c r="DE10">
        <v>54</v>
      </c>
    </row>
    <row r="11" spans="1:109" x14ac:dyDescent="0.3">
      <c r="A11">
        <v>121</v>
      </c>
      <c r="D11" t="s">
        <v>217</v>
      </c>
      <c r="E11" t="s">
        <v>218</v>
      </c>
      <c r="F11" s="1">
        <v>44282.572812500002</v>
      </c>
      <c r="G11">
        <v>4</v>
      </c>
      <c r="H11">
        <v>4</v>
      </c>
      <c r="I11">
        <v>3</v>
      </c>
      <c r="J11">
        <v>2</v>
      </c>
      <c r="K11">
        <v>1</v>
      </c>
      <c r="L11">
        <v>2</v>
      </c>
      <c r="M11">
        <v>3</v>
      </c>
      <c r="N11">
        <v>3</v>
      </c>
      <c r="O11">
        <v>2</v>
      </c>
      <c r="P11">
        <v>2</v>
      </c>
      <c r="Q11">
        <v>2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3</v>
      </c>
      <c r="Z11">
        <v>3</v>
      </c>
      <c r="AA11">
        <v>1</v>
      </c>
      <c r="AB11">
        <v>1</v>
      </c>
      <c r="AC11">
        <v>1</v>
      </c>
      <c r="AD11">
        <v>2</v>
      </c>
      <c r="AE11">
        <v>3</v>
      </c>
      <c r="AF11">
        <v>2</v>
      </c>
      <c r="AG11">
        <v>3</v>
      </c>
      <c r="AH11">
        <v>0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2</v>
      </c>
      <c r="AT11">
        <v>1</v>
      </c>
      <c r="AU11">
        <v>2</v>
      </c>
      <c r="AV11">
        <v>1</v>
      </c>
      <c r="AW11">
        <v>2</v>
      </c>
      <c r="AX11">
        <v>1</v>
      </c>
      <c r="AY11">
        <v>1</v>
      </c>
      <c r="AZ11">
        <v>0</v>
      </c>
      <c r="BD11">
        <v>0</v>
      </c>
      <c r="BG11">
        <v>0</v>
      </c>
      <c r="BK11">
        <v>0</v>
      </c>
      <c r="BP11">
        <v>0</v>
      </c>
      <c r="BT11">
        <v>0</v>
      </c>
      <c r="BW11">
        <v>0</v>
      </c>
      <c r="BY11">
        <v>0</v>
      </c>
      <c r="CC11">
        <v>0</v>
      </c>
      <c r="CE11">
        <v>0</v>
      </c>
      <c r="CH11">
        <v>0</v>
      </c>
      <c r="CK11">
        <v>0</v>
      </c>
      <c r="CN11">
        <v>0</v>
      </c>
      <c r="CP11">
        <v>5</v>
      </c>
      <c r="CQ11">
        <v>102</v>
      </c>
      <c r="CR11">
        <v>27</v>
      </c>
      <c r="CS11">
        <v>31</v>
      </c>
      <c r="CT11">
        <v>2</v>
      </c>
      <c r="CU11">
        <v>167</v>
      </c>
      <c r="CW11" s="1">
        <v>44282.574745370373</v>
      </c>
      <c r="CX11">
        <v>1</v>
      </c>
      <c r="CY11">
        <v>0</v>
      </c>
      <c r="CZ11">
        <v>5</v>
      </c>
      <c r="DA11">
        <v>5</v>
      </c>
      <c r="DB11">
        <v>26</v>
      </c>
      <c r="DC11">
        <v>3</v>
      </c>
      <c r="DD11" t="s">
        <v>250</v>
      </c>
      <c r="DE11">
        <v>28</v>
      </c>
    </row>
    <row r="12" spans="1:109" x14ac:dyDescent="0.3">
      <c r="A12">
        <v>122</v>
      </c>
      <c r="D12" t="s">
        <v>217</v>
      </c>
      <c r="E12" t="s">
        <v>218</v>
      </c>
      <c r="F12" s="1">
        <v>44282.601041666669</v>
      </c>
      <c r="G12">
        <v>1</v>
      </c>
      <c r="H12">
        <v>1</v>
      </c>
      <c r="I12">
        <v>3</v>
      </c>
      <c r="J12">
        <v>2</v>
      </c>
      <c r="K12">
        <v>2</v>
      </c>
      <c r="L12">
        <v>2</v>
      </c>
      <c r="M12">
        <v>2</v>
      </c>
      <c r="N12">
        <v>3</v>
      </c>
      <c r="O12">
        <v>1</v>
      </c>
      <c r="P12">
        <v>1</v>
      </c>
      <c r="Q12">
        <v>3</v>
      </c>
      <c r="R12">
        <v>3</v>
      </c>
      <c r="S12">
        <v>2</v>
      </c>
      <c r="T12">
        <v>2</v>
      </c>
      <c r="U12">
        <v>2</v>
      </c>
      <c r="V12">
        <v>2</v>
      </c>
      <c r="W12">
        <v>2</v>
      </c>
      <c r="X12">
        <v>3</v>
      </c>
      <c r="Y12">
        <v>3</v>
      </c>
      <c r="Z12">
        <v>3</v>
      </c>
      <c r="AA12">
        <v>2</v>
      </c>
      <c r="AB12">
        <v>1</v>
      </c>
      <c r="AC12">
        <v>2</v>
      </c>
      <c r="AD12">
        <v>1</v>
      </c>
      <c r="AE12">
        <v>2</v>
      </c>
      <c r="AF12">
        <v>1</v>
      </c>
      <c r="AG12">
        <v>2</v>
      </c>
      <c r="AH12">
        <v>1</v>
      </c>
      <c r="AI12" t="s">
        <v>251</v>
      </c>
      <c r="AM12">
        <v>2</v>
      </c>
      <c r="AN12">
        <v>3</v>
      </c>
      <c r="AO12">
        <v>3</v>
      </c>
      <c r="AP12">
        <v>3</v>
      </c>
      <c r="AQ12">
        <v>2</v>
      </c>
      <c r="AR12">
        <v>2</v>
      </c>
      <c r="AS12">
        <v>2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2</v>
      </c>
      <c r="AZ12">
        <v>0</v>
      </c>
      <c r="BD12">
        <v>0</v>
      </c>
      <c r="BG12">
        <v>0</v>
      </c>
      <c r="BK12">
        <v>0</v>
      </c>
      <c r="BP12">
        <v>0</v>
      </c>
      <c r="BT12">
        <v>0</v>
      </c>
      <c r="BW12">
        <v>0</v>
      </c>
      <c r="BY12">
        <v>0</v>
      </c>
      <c r="CC12">
        <v>0</v>
      </c>
      <c r="CE12">
        <v>0</v>
      </c>
      <c r="CH12">
        <v>0</v>
      </c>
      <c r="CK12">
        <v>0</v>
      </c>
      <c r="CN12">
        <v>0</v>
      </c>
      <c r="CP12">
        <v>102</v>
      </c>
      <c r="CQ12">
        <v>115</v>
      </c>
      <c r="CR12">
        <v>68</v>
      </c>
      <c r="CS12">
        <v>95</v>
      </c>
      <c r="CT12">
        <v>6</v>
      </c>
      <c r="CU12">
        <v>299</v>
      </c>
      <c r="CW12" s="1">
        <v>44282.605509259258</v>
      </c>
      <c r="CX12">
        <v>1</v>
      </c>
      <c r="CY12">
        <v>0</v>
      </c>
      <c r="CZ12">
        <v>5</v>
      </c>
      <c r="DA12">
        <v>5</v>
      </c>
      <c r="DB12">
        <v>24</v>
      </c>
      <c r="DC12">
        <v>3</v>
      </c>
      <c r="DD12" t="s">
        <v>252</v>
      </c>
      <c r="DE12">
        <v>0</v>
      </c>
    </row>
    <row r="13" spans="1:109" x14ac:dyDescent="0.3">
      <c r="A13">
        <v>125</v>
      </c>
      <c r="D13" t="s">
        <v>217</v>
      </c>
      <c r="E13" t="s">
        <v>218</v>
      </c>
      <c r="F13" s="1">
        <v>44282.621006944442</v>
      </c>
      <c r="G13">
        <v>3</v>
      </c>
      <c r="H13">
        <v>3</v>
      </c>
      <c r="I13">
        <v>5</v>
      </c>
      <c r="J13">
        <v>2</v>
      </c>
      <c r="K13">
        <v>2</v>
      </c>
      <c r="L13">
        <v>3</v>
      </c>
      <c r="M13">
        <v>3</v>
      </c>
      <c r="N13">
        <v>3</v>
      </c>
      <c r="O13">
        <v>2</v>
      </c>
      <c r="P13">
        <v>2</v>
      </c>
      <c r="Q13">
        <v>1</v>
      </c>
      <c r="R13">
        <v>1</v>
      </c>
      <c r="S13">
        <v>1</v>
      </c>
      <c r="T13">
        <v>1</v>
      </c>
      <c r="U13">
        <v>2</v>
      </c>
      <c r="V13">
        <v>3</v>
      </c>
      <c r="W13">
        <v>2</v>
      </c>
      <c r="X13">
        <v>3</v>
      </c>
      <c r="Y13">
        <v>3</v>
      </c>
      <c r="Z13">
        <v>3</v>
      </c>
      <c r="AA13">
        <v>1</v>
      </c>
      <c r="AB13">
        <v>2</v>
      </c>
      <c r="AC13">
        <v>3</v>
      </c>
      <c r="AD13">
        <v>1</v>
      </c>
      <c r="AE13">
        <v>3</v>
      </c>
      <c r="AF13">
        <v>2</v>
      </c>
      <c r="AG13">
        <v>1</v>
      </c>
      <c r="AH13">
        <v>3</v>
      </c>
      <c r="AI13" t="s">
        <v>253</v>
      </c>
      <c r="AJ13" t="s">
        <v>254</v>
      </c>
      <c r="AK13" t="s">
        <v>255</v>
      </c>
      <c r="AM13">
        <v>1</v>
      </c>
      <c r="AN13">
        <v>1</v>
      </c>
      <c r="AO13">
        <v>1</v>
      </c>
      <c r="AP13">
        <v>2</v>
      </c>
      <c r="AQ13">
        <v>2</v>
      </c>
      <c r="AR13">
        <v>2</v>
      </c>
      <c r="AS13">
        <v>3</v>
      </c>
      <c r="AT13">
        <v>3</v>
      </c>
      <c r="AU13">
        <v>1</v>
      </c>
      <c r="AV13">
        <v>1</v>
      </c>
      <c r="AW13">
        <v>1</v>
      </c>
      <c r="AX13">
        <v>1</v>
      </c>
      <c r="AY13">
        <v>3</v>
      </c>
      <c r="AZ13">
        <v>0</v>
      </c>
      <c r="BD13">
        <v>0</v>
      </c>
      <c r="BG13">
        <v>0</v>
      </c>
      <c r="BK13">
        <v>0</v>
      </c>
      <c r="BP13">
        <v>0</v>
      </c>
      <c r="BT13">
        <v>0</v>
      </c>
      <c r="BW13">
        <v>0</v>
      </c>
      <c r="BY13">
        <v>0</v>
      </c>
      <c r="CC13">
        <v>0</v>
      </c>
      <c r="CE13">
        <v>0</v>
      </c>
      <c r="CH13">
        <v>0</v>
      </c>
      <c r="CK13">
        <v>0</v>
      </c>
      <c r="CN13">
        <v>0</v>
      </c>
      <c r="CP13">
        <v>252</v>
      </c>
      <c r="CQ13">
        <v>785</v>
      </c>
      <c r="CR13">
        <v>34</v>
      </c>
      <c r="CS13">
        <v>62</v>
      </c>
      <c r="CT13">
        <v>6</v>
      </c>
      <c r="CU13">
        <v>211</v>
      </c>
      <c r="CW13" s="1">
        <v>44282.634189814817</v>
      </c>
      <c r="CX13">
        <v>1</v>
      </c>
      <c r="CY13">
        <v>0</v>
      </c>
      <c r="CZ13">
        <v>5</v>
      </c>
      <c r="DA13">
        <v>5</v>
      </c>
      <c r="DB13">
        <v>23</v>
      </c>
      <c r="DC13">
        <v>3</v>
      </c>
      <c r="DD13" t="s">
        <v>256</v>
      </c>
      <c r="DE13">
        <v>0</v>
      </c>
    </row>
    <row r="14" spans="1:109" x14ac:dyDescent="0.3">
      <c r="A14">
        <v>132</v>
      </c>
      <c r="D14" t="s">
        <v>217</v>
      </c>
      <c r="E14" t="s">
        <v>218</v>
      </c>
      <c r="F14" s="1">
        <v>44282.846053240741</v>
      </c>
      <c r="G14">
        <v>3</v>
      </c>
      <c r="H14">
        <v>2</v>
      </c>
      <c r="I14">
        <v>5</v>
      </c>
      <c r="J14">
        <v>3</v>
      </c>
      <c r="K14">
        <v>2</v>
      </c>
      <c r="L14">
        <v>3</v>
      </c>
      <c r="M14">
        <v>3</v>
      </c>
      <c r="N14">
        <v>3</v>
      </c>
      <c r="O14">
        <v>2</v>
      </c>
      <c r="P14">
        <v>2</v>
      </c>
      <c r="Q14">
        <v>3</v>
      </c>
      <c r="R14">
        <v>2</v>
      </c>
      <c r="S14">
        <v>2</v>
      </c>
      <c r="T14">
        <v>1</v>
      </c>
      <c r="U14">
        <v>1</v>
      </c>
      <c r="V14">
        <v>1</v>
      </c>
      <c r="W14">
        <v>1</v>
      </c>
      <c r="X14">
        <v>1</v>
      </c>
      <c r="Y14">
        <v>3</v>
      </c>
      <c r="Z14">
        <v>3</v>
      </c>
      <c r="AA14">
        <v>1</v>
      </c>
      <c r="AB14">
        <v>1</v>
      </c>
      <c r="AC14">
        <v>1</v>
      </c>
      <c r="AD14">
        <v>3</v>
      </c>
      <c r="AE14">
        <v>3</v>
      </c>
      <c r="AF14">
        <v>1</v>
      </c>
      <c r="AG14">
        <v>1</v>
      </c>
      <c r="AH14">
        <v>0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S14">
        <v>3</v>
      </c>
      <c r="AT14">
        <v>3</v>
      </c>
      <c r="AU14">
        <v>1</v>
      </c>
      <c r="AV14">
        <v>1</v>
      </c>
      <c r="AW14">
        <v>1</v>
      </c>
      <c r="AX14">
        <v>1</v>
      </c>
      <c r="AY14">
        <v>3</v>
      </c>
      <c r="AZ14">
        <v>0</v>
      </c>
      <c r="CP14">
        <v>16</v>
      </c>
      <c r="CQ14">
        <v>51</v>
      </c>
      <c r="CR14">
        <v>21</v>
      </c>
      <c r="CS14">
        <v>125327</v>
      </c>
      <c r="CU14">
        <v>124</v>
      </c>
      <c r="CW14" s="1">
        <v>44284.339282407411</v>
      </c>
      <c r="CX14">
        <v>0</v>
      </c>
      <c r="CY14">
        <v>0</v>
      </c>
      <c r="CZ14">
        <v>4</v>
      </c>
      <c r="DA14">
        <v>4</v>
      </c>
      <c r="DB14">
        <v>5</v>
      </c>
      <c r="DC14">
        <v>1</v>
      </c>
      <c r="DD14" t="s">
        <v>257</v>
      </c>
      <c r="DE14">
        <v>16</v>
      </c>
    </row>
    <row r="15" spans="1:109" x14ac:dyDescent="0.3">
      <c r="A15">
        <v>137</v>
      </c>
      <c r="D15" t="s">
        <v>217</v>
      </c>
      <c r="E15" t="s">
        <v>218</v>
      </c>
      <c r="F15" s="1">
        <v>44283.414687500001</v>
      </c>
      <c r="G15">
        <v>3</v>
      </c>
      <c r="H15">
        <v>1</v>
      </c>
      <c r="I15">
        <v>3</v>
      </c>
      <c r="J15">
        <v>2</v>
      </c>
      <c r="K15">
        <v>1</v>
      </c>
      <c r="L15">
        <v>3</v>
      </c>
      <c r="M15">
        <v>3</v>
      </c>
      <c r="N15">
        <v>3</v>
      </c>
      <c r="O15">
        <v>2</v>
      </c>
      <c r="P15">
        <v>2</v>
      </c>
      <c r="Q15">
        <v>3</v>
      </c>
      <c r="R15">
        <v>2</v>
      </c>
      <c r="S15">
        <v>2</v>
      </c>
      <c r="T15">
        <v>1</v>
      </c>
      <c r="U15">
        <v>2</v>
      </c>
      <c r="V15">
        <v>1</v>
      </c>
      <c r="W15">
        <v>1</v>
      </c>
      <c r="X15">
        <v>1</v>
      </c>
      <c r="Y15">
        <v>3</v>
      </c>
      <c r="Z15">
        <v>3</v>
      </c>
      <c r="AA15">
        <v>1</v>
      </c>
      <c r="AB15">
        <v>2</v>
      </c>
      <c r="AC15">
        <v>1</v>
      </c>
      <c r="AD15">
        <v>1</v>
      </c>
      <c r="AE15">
        <v>3</v>
      </c>
      <c r="AF15">
        <v>1</v>
      </c>
      <c r="AG15">
        <v>1</v>
      </c>
      <c r="AH15">
        <v>0</v>
      </c>
      <c r="AM15">
        <v>1</v>
      </c>
      <c r="AN15">
        <v>2</v>
      </c>
      <c r="AO15">
        <v>2</v>
      </c>
      <c r="AP15">
        <v>2</v>
      </c>
      <c r="AQ15">
        <v>1</v>
      </c>
      <c r="AR15">
        <v>1</v>
      </c>
      <c r="AS15">
        <v>2</v>
      </c>
      <c r="AT15">
        <v>2</v>
      </c>
      <c r="AU15">
        <v>1</v>
      </c>
      <c r="AV15">
        <v>1</v>
      </c>
      <c r="AW15">
        <v>1</v>
      </c>
      <c r="AX15">
        <v>1</v>
      </c>
      <c r="AY15">
        <v>3</v>
      </c>
      <c r="AZ15">
        <v>0</v>
      </c>
      <c r="BD15">
        <v>0</v>
      </c>
      <c r="BG15">
        <v>0</v>
      </c>
      <c r="BK15">
        <v>0</v>
      </c>
      <c r="BP15">
        <v>0</v>
      </c>
      <c r="BT15">
        <v>0</v>
      </c>
      <c r="BW15">
        <v>0</v>
      </c>
      <c r="BY15">
        <v>0</v>
      </c>
      <c r="CC15">
        <v>0</v>
      </c>
      <c r="CE15">
        <v>0</v>
      </c>
      <c r="CH15">
        <v>0</v>
      </c>
      <c r="CK15">
        <v>0</v>
      </c>
      <c r="CN15">
        <v>0</v>
      </c>
      <c r="CP15">
        <v>35</v>
      </c>
      <c r="CQ15">
        <v>84</v>
      </c>
      <c r="CR15">
        <v>52</v>
      </c>
      <c r="CS15">
        <v>23</v>
      </c>
      <c r="CT15">
        <v>5</v>
      </c>
      <c r="CU15">
        <v>199</v>
      </c>
      <c r="CW15" s="1">
        <v>44283.416990740741</v>
      </c>
      <c r="CX15">
        <v>1</v>
      </c>
      <c r="CY15">
        <v>0</v>
      </c>
      <c r="CZ15">
        <v>5</v>
      </c>
      <c r="DA15">
        <v>5</v>
      </c>
      <c r="DB15">
        <v>26</v>
      </c>
      <c r="DC15">
        <v>3</v>
      </c>
      <c r="DD15" t="s">
        <v>258</v>
      </c>
      <c r="DE15">
        <v>7</v>
      </c>
    </row>
    <row r="16" spans="1:109" x14ac:dyDescent="0.3">
      <c r="A16">
        <v>138</v>
      </c>
      <c r="D16" t="s">
        <v>217</v>
      </c>
      <c r="E16" t="s">
        <v>218</v>
      </c>
      <c r="F16" s="1">
        <v>44283.470775462964</v>
      </c>
      <c r="G16">
        <v>2</v>
      </c>
      <c r="H16">
        <v>3</v>
      </c>
      <c r="I16">
        <v>1</v>
      </c>
      <c r="J16">
        <v>1</v>
      </c>
      <c r="K16">
        <v>1</v>
      </c>
      <c r="L16">
        <v>2</v>
      </c>
      <c r="M16">
        <v>2</v>
      </c>
      <c r="N16">
        <v>2</v>
      </c>
      <c r="O16">
        <v>1</v>
      </c>
      <c r="P16">
        <v>1</v>
      </c>
      <c r="Q16">
        <v>1</v>
      </c>
      <c r="R16">
        <v>2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3</v>
      </c>
      <c r="Z16">
        <v>3</v>
      </c>
      <c r="AA16">
        <v>1</v>
      </c>
      <c r="AB16">
        <v>2</v>
      </c>
      <c r="AC16">
        <v>1</v>
      </c>
      <c r="AD16">
        <v>1</v>
      </c>
      <c r="AE16">
        <v>1</v>
      </c>
      <c r="AF16">
        <v>2</v>
      </c>
      <c r="AG16">
        <v>1</v>
      </c>
      <c r="AH16">
        <v>0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0</v>
      </c>
      <c r="BD16">
        <v>0</v>
      </c>
      <c r="BG16">
        <v>0</v>
      </c>
      <c r="BK16">
        <v>0</v>
      </c>
      <c r="BP16">
        <v>0</v>
      </c>
      <c r="BT16">
        <v>0</v>
      </c>
      <c r="BW16">
        <v>0</v>
      </c>
      <c r="BY16">
        <v>0</v>
      </c>
      <c r="CC16">
        <v>0</v>
      </c>
      <c r="CE16">
        <v>0</v>
      </c>
      <c r="CH16">
        <v>0</v>
      </c>
      <c r="CK16">
        <v>0</v>
      </c>
      <c r="CN16">
        <v>0</v>
      </c>
      <c r="CP16">
        <v>94</v>
      </c>
      <c r="CQ16">
        <v>120</v>
      </c>
      <c r="CR16">
        <v>27</v>
      </c>
      <c r="CS16">
        <v>64</v>
      </c>
      <c r="CT16">
        <v>12</v>
      </c>
      <c r="CU16">
        <v>229</v>
      </c>
      <c r="CW16" s="1">
        <v>44283.474444444444</v>
      </c>
      <c r="CX16">
        <v>1</v>
      </c>
      <c r="CY16">
        <v>0</v>
      </c>
      <c r="CZ16">
        <v>5</v>
      </c>
      <c r="DA16">
        <v>5</v>
      </c>
      <c r="DB16">
        <v>26</v>
      </c>
      <c r="DC16">
        <v>3</v>
      </c>
      <c r="DD16" t="s">
        <v>259</v>
      </c>
      <c r="DE16">
        <v>1</v>
      </c>
    </row>
    <row r="17" spans="1:109" x14ac:dyDescent="0.3">
      <c r="A17">
        <v>139</v>
      </c>
      <c r="D17" t="s">
        <v>217</v>
      </c>
      <c r="E17" t="s">
        <v>218</v>
      </c>
      <c r="F17" s="1">
        <v>44283.524201388886</v>
      </c>
      <c r="G17">
        <v>5</v>
      </c>
      <c r="H17">
        <v>5</v>
      </c>
      <c r="I17">
        <v>1</v>
      </c>
      <c r="J17">
        <v>3</v>
      </c>
      <c r="K17">
        <v>2</v>
      </c>
      <c r="L17">
        <v>3</v>
      </c>
      <c r="M17">
        <v>3</v>
      </c>
      <c r="N17">
        <v>3</v>
      </c>
      <c r="O17">
        <v>3</v>
      </c>
      <c r="P17">
        <v>2</v>
      </c>
      <c r="Q17">
        <v>1</v>
      </c>
      <c r="R17">
        <v>1</v>
      </c>
      <c r="S17">
        <v>2</v>
      </c>
      <c r="T17">
        <v>1</v>
      </c>
      <c r="U17">
        <v>1</v>
      </c>
      <c r="V17">
        <v>1</v>
      </c>
      <c r="W17">
        <v>1</v>
      </c>
      <c r="X17">
        <v>1</v>
      </c>
      <c r="Y17">
        <v>2</v>
      </c>
      <c r="Z17">
        <v>2</v>
      </c>
      <c r="AA17">
        <v>1</v>
      </c>
      <c r="AB17">
        <v>1</v>
      </c>
      <c r="AC17">
        <v>1</v>
      </c>
      <c r="AD17">
        <v>2</v>
      </c>
      <c r="AE17">
        <v>2</v>
      </c>
      <c r="AF17">
        <v>2</v>
      </c>
      <c r="AG17">
        <v>2</v>
      </c>
      <c r="AH17">
        <v>0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2</v>
      </c>
      <c r="AX17">
        <v>2</v>
      </c>
      <c r="AY17">
        <v>1</v>
      </c>
      <c r="AZ17">
        <v>0</v>
      </c>
      <c r="BD17">
        <v>0</v>
      </c>
      <c r="BG17">
        <v>0</v>
      </c>
      <c r="BK17">
        <v>0</v>
      </c>
      <c r="BP17">
        <v>0</v>
      </c>
      <c r="BT17">
        <v>0</v>
      </c>
      <c r="BW17">
        <v>0</v>
      </c>
      <c r="BY17">
        <v>0</v>
      </c>
      <c r="CC17">
        <v>0</v>
      </c>
      <c r="CE17">
        <v>0</v>
      </c>
      <c r="CH17">
        <v>0</v>
      </c>
      <c r="CK17">
        <v>0</v>
      </c>
      <c r="CN17">
        <v>0</v>
      </c>
      <c r="CP17">
        <v>25</v>
      </c>
      <c r="CQ17">
        <v>191</v>
      </c>
      <c r="CR17">
        <v>35</v>
      </c>
      <c r="CS17">
        <v>218</v>
      </c>
      <c r="CT17">
        <v>18</v>
      </c>
      <c r="CU17">
        <v>472</v>
      </c>
      <c r="CW17" s="1">
        <v>44283.529861111114</v>
      </c>
      <c r="CX17">
        <v>1</v>
      </c>
      <c r="CY17">
        <v>0</v>
      </c>
      <c r="CZ17">
        <v>5</v>
      </c>
      <c r="DA17">
        <v>5</v>
      </c>
      <c r="DB17">
        <v>26</v>
      </c>
      <c r="DC17">
        <v>3</v>
      </c>
      <c r="DD17" t="s">
        <v>252</v>
      </c>
      <c r="DE17">
        <v>0</v>
      </c>
    </row>
    <row r="18" spans="1:109" x14ac:dyDescent="0.3">
      <c r="A18">
        <v>140</v>
      </c>
      <c r="D18" t="s">
        <v>217</v>
      </c>
      <c r="E18" t="s">
        <v>218</v>
      </c>
      <c r="F18" s="1">
        <v>44283.640972222223</v>
      </c>
      <c r="G18">
        <v>4</v>
      </c>
      <c r="H18">
        <v>2</v>
      </c>
      <c r="I18">
        <v>3</v>
      </c>
      <c r="J18">
        <v>-9</v>
      </c>
      <c r="K18">
        <v>2</v>
      </c>
      <c r="L18">
        <v>3</v>
      </c>
      <c r="M18">
        <v>3</v>
      </c>
      <c r="N18">
        <v>3</v>
      </c>
      <c r="O18">
        <v>2</v>
      </c>
      <c r="P18">
        <v>2</v>
      </c>
      <c r="Q18">
        <v>1</v>
      </c>
      <c r="R18">
        <v>1</v>
      </c>
      <c r="S18">
        <v>1</v>
      </c>
      <c r="T18">
        <v>1</v>
      </c>
      <c r="U18">
        <v>2</v>
      </c>
      <c r="V18">
        <v>2</v>
      </c>
      <c r="W18">
        <v>1</v>
      </c>
      <c r="X18">
        <v>1</v>
      </c>
      <c r="Y18">
        <v>3</v>
      </c>
      <c r="Z18">
        <v>3</v>
      </c>
      <c r="AA18">
        <v>1</v>
      </c>
      <c r="AB18">
        <v>3</v>
      </c>
      <c r="AC18">
        <v>3</v>
      </c>
      <c r="AD18">
        <v>3</v>
      </c>
      <c r="AE18">
        <v>3</v>
      </c>
      <c r="AF18">
        <v>2</v>
      </c>
      <c r="AG18">
        <v>1</v>
      </c>
      <c r="AH18">
        <v>0</v>
      </c>
      <c r="AM18">
        <v>-9</v>
      </c>
      <c r="AN18">
        <v>-9</v>
      </c>
      <c r="AO18">
        <v>-9</v>
      </c>
      <c r="AP18">
        <v>-9</v>
      </c>
      <c r="AQ18">
        <v>-9</v>
      </c>
      <c r="AR18">
        <v>-9</v>
      </c>
      <c r="AS18">
        <v>-9</v>
      </c>
      <c r="AT18">
        <v>-9</v>
      </c>
      <c r="AU18">
        <v>-9</v>
      </c>
      <c r="AV18">
        <v>-9</v>
      </c>
      <c r="AW18">
        <v>-9</v>
      </c>
      <c r="AX18">
        <v>-9</v>
      </c>
      <c r="AY18">
        <v>-9</v>
      </c>
      <c r="AZ18">
        <v>0</v>
      </c>
      <c r="CP18">
        <v>11</v>
      </c>
      <c r="CQ18">
        <v>123</v>
      </c>
      <c r="CR18">
        <v>8</v>
      </c>
      <c r="CU18">
        <v>142</v>
      </c>
      <c r="CW18" s="1">
        <v>44283.64261574074</v>
      </c>
      <c r="CX18">
        <v>0</v>
      </c>
      <c r="CY18">
        <v>0</v>
      </c>
      <c r="CZ18">
        <v>3</v>
      </c>
      <c r="DA18">
        <v>3</v>
      </c>
      <c r="DB18">
        <v>38</v>
      </c>
      <c r="DC18">
        <v>35</v>
      </c>
      <c r="DD18" t="s">
        <v>260</v>
      </c>
      <c r="DE18">
        <v>53</v>
      </c>
    </row>
    <row r="19" spans="1:109" x14ac:dyDescent="0.3">
      <c r="A19">
        <v>144</v>
      </c>
      <c r="D19" t="s">
        <v>217</v>
      </c>
      <c r="E19" t="s">
        <v>218</v>
      </c>
      <c r="F19" s="1">
        <v>44283.893113425926</v>
      </c>
      <c r="G19">
        <v>5</v>
      </c>
      <c r="H19">
        <v>4</v>
      </c>
      <c r="I19">
        <v>2</v>
      </c>
      <c r="J19">
        <v>-9</v>
      </c>
      <c r="K19">
        <v>2</v>
      </c>
      <c r="L19">
        <v>3</v>
      </c>
      <c r="M19">
        <v>3</v>
      </c>
      <c r="N19">
        <v>3</v>
      </c>
      <c r="O19">
        <v>3</v>
      </c>
      <c r="P19">
        <v>2</v>
      </c>
      <c r="Q19">
        <v>2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3</v>
      </c>
      <c r="Z19">
        <v>3</v>
      </c>
      <c r="AA19">
        <v>1</v>
      </c>
      <c r="AB19">
        <v>3</v>
      </c>
      <c r="AC19">
        <v>3</v>
      </c>
      <c r="AD19">
        <v>2</v>
      </c>
      <c r="AE19">
        <v>3</v>
      </c>
      <c r="AF19">
        <v>1</v>
      </c>
      <c r="AG19">
        <v>2</v>
      </c>
      <c r="AH19">
        <v>0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3</v>
      </c>
      <c r="AZ19">
        <v>0</v>
      </c>
      <c r="BD19">
        <v>0</v>
      </c>
      <c r="BG19">
        <v>1</v>
      </c>
      <c r="BH19" t="s">
        <v>261</v>
      </c>
      <c r="BK19">
        <v>3</v>
      </c>
      <c r="BL19" t="s">
        <v>240</v>
      </c>
      <c r="BM19" t="s">
        <v>262</v>
      </c>
      <c r="BN19" t="s">
        <v>263</v>
      </c>
      <c r="BP19">
        <v>3</v>
      </c>
      <c r="BQ19" t="s">
        <v>264</v>
      </c>
      <c r="BR19" t="s">
        <v>265</v>
      </c>
      <c r="BS19" t="s">
        <v>266</v>
      </c>
      <c r="BT19">
        <v>0</v>
      </c>
      <c r="BW19">
        <v>1</v>
      </c>
      <c r="BX19" t="s">
        <v>267</v>
      </c>
      <c r="BY19">
        <v>1</v>
      </c>
      <c r="BZ19" t="s">
        <v>268</v>
      </c>
      <c r="CC19">
        <v>0</v>
      </c>
      <c r="CE19">
        <v>0</v>
      </c>
      <c r="CH19">
        <v>0</v>
      </c>
      <c r="CK19">
        <v>0</v>
      </c>
      <c r="CN19">
        <v>0</v>
      </c>
      <c r="CP19">
        <v>3</v>
      </c>
      <c r="CQ19">
        <v>85</v>
      </c>
      <c r="CR19">
        <v>30</v>
      </c>
      <c r="CS19">
        <v>228</v>
      </c>
      <c r="CU19">
        <v>346</v>
      </c>
      <c r="CW19" s="1">
        <v>44283.897118055553</v>
      </c>
      <c r="CX19">
        <v>0</v>
      </c>
      <c r="CY19">
        <v>0</v>
      </c>
      <c r="CZ19">
        <v>4</v>
      </c>
      <c r="DA19">
        <v>4</v>
      </c>
      <c r="DB19">
        <v>17</v>
      </c>
      <c r="DC19">
        <v>4</v>
      </c>
      <c r="DD19" t="s">
        <v>269</v>
      </c>
      <c r="DE19">
        <v>52</v>
      </c>
    </row>
    <row r="20" spans="1:109" x14ac:dyDescent="0.3">
      <c r="A20">
        <v>148</v>
      </c>
      <c r="D20" t="s">
        <v>217</v>
      </c>
      <c r="E20" t="s">
        <v>218</v>
      </c>
      <c r="F20" s="1">
        <v>44284.415162037039</v>
      </c>
      <c r="G20">
        <v>-9</v>
      </c>
      <c r="H20">
        <v>-9</v>
      </c>
      <c r="I20">
        <v>-9</v>
      </c>
      <c r="J20">
        <v>-9</v>
      </c>
      <c r="K20">
        <v>-9</v>
      </c>
      <c r="L20">
        <v>-9</v>
      </c>
      <c r="M20">
        <v>-9</v>
      </c>
      <c r="N20">
        <v>-9</v>
      </c>
      <c r="O20">
        <v>-9</v>
      </c>
      <c r="P20">
        <v>-9</v>
      </c>
      <c r="Q20">
        <v>-9</v>
      </c>
      <c r="R20">
        <v>-9</v>
      </c>
      <c r="S20">
        <v>-9</v>
      </c>
      <c r="T20">
        <v>-9</v>
      </c>
      <c r="U20">
        <v>-9</v>
      </c>
      <c r="V20">
        <v>-9</v>
      </c>
      <c r="W20">
        <v>-9</v>
      </c>
      <c r="X20">
        <v>-9</v>
      </c>
      <c r="Y20">
        <v>-9</v>
      </c>
      <c r="Z20">
        <v>-9</v>
      </c>
      <c r="AA20">
        <v>-9</v>
      </c>
      <c r="AB20">
        <v>-9</v>
      </c>
      <c r="AC20">
        <v>-9</v>
      </c>
      <c r="AD20">
        <v>-9</v>
      </c>
      <c r="AE20">
        <v>-9</v>
      </c>
      <c r="AF20">
        <v>-9</v>
      </c>
      <c r="AG20">
        <v>-9</v>
      </c>
      <c r="AH20">
        <v>0</v>
      </c>
      <c r="CP20">
        <v>6</v>
      </c>
      <c r="CQ20">
        <v>5176</v>
      </c>
      <c r="CU20">
        <v>100</v>
      </c>
      <c r="CW20" s="1">
        <v>44284.475138888891</v>
      </c>
      <c r="CX20">
        <v>0</v>
      </c>
      <c r="CY20">
        <v>0</v>
      </c>
      <c r="CZ20">
        <v>2</v>
      </c>
      <c r="DA20">
        <v>2</v>
      </c>
      <c r="DB20">
        <v>100</v>
      </c>
      <c r="DC20">
        <v>100</v>
      </c>
      <c r="DD20" t="s">
        <v>270</v>
      </c>
      <c r="DE20">
        <v>38</v>
      </c>
    </row>
    <row r="21" spans="1:109" x14ac:dyDescent="0.3">
      <c r="A21">
        <v>149</v>
      </c>
      <c r="D21" t="s">
        <v>217</v>
      </c>
      <c r="E21" t="s">
        <v>218</v>
      </c>
      <c r="F21" s="1">
        <v>44284.415625000001</v>
      </c>
      <c r="G21">
        <v>3</v>
      </c>
      <c r="H21">
        <v>2</v>
      </c>
      <c r="I21">
        <v>4</v>
      </c>
      <c r="J21">
        <v>2</v>
      </c>
      <c r="K21">
        <v>1</v>
      </c>
      <c r="L21">
        <v>3</v>
      </c>
      <c r="M21">
        <v>3</v>
      </c>
      <c r="N21">
        <v>3</v>
      </c>
      <c r="O21">
        <v>2</v>
      </c>
      <c r="P21">
        <v>2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  <c r="W21">
        <v>2</v>
      </c>
      <c r="X21">
        <v>1</v>
      </c>
      <c r="Y21">
        <v>3</v>
      </c>
      <c r="Z21">
        <v>3</v>
      </c>
      <c r="AA21">
        <v>1</v>
      </c>
      <c r="AB21">
        <v>3</v>
      </c>
      <c r="AC21">
        <v>1</v>
      </c>
      <c r="AD21">
        <v>1</v>
      </c>
      <c r="AE21">
        <v>3</v>
      </c>
      <c r="AF21">
        <v>1</v>
      </c>
      <c r="AG21">
        <v>1</v>
      </c>
      <c r="AH21">
        <v>1</v>
      </c>
      <c r="AI21" t="s">
        <v>271</v>
      </c>
      <c r="AM21">
        <v>1</v>
      </c>
      <c r="AN21">
        <v>1</v>
      </c>
      <c r="AO21">
        <v>1</v>
      </c>
      <c r="AP21">
        <v>2</v>
      </c>
      <c r="AQ21">
        <v>2</v>
      </c>
      <c r="AR21">
        <v>2</v>
      </c>
      <c r="AS21">
        <v>3</v>
      </c>
      <c r="AT21">
        <v>3</v>
      </c>
      <c r="AU21">
        <v>1</v>
      </c>
      <c r="AV21">
        <v>1</v>
      </c>
      <c r="AW21">
        <v>1</v>
      </c>
      <c r="AX21">
        <v>1</v>
      </c>
      <c r="AY21">
        <v>3</v>
      </c>
      <c r="AZ21">
        <v>0</v>
      </c>
      <c r="BD21">
        <v>0</v>
      </c>
      <c r="BG21">
        <v>0</v>
      </c>
      <c r="BK21">
        <v>0</v>
      </c>
      <c r="BP21">
        <v>0</v>
      </c>
      <c r="BT21">
        <v>0</v>
      </c>
      <c r="BW21">
        <v>0</v>
      </c>
      <c r="BY21">
        <v>0</v>
      </c>
      <c r="CC21">
        <v>0</v>
      </c>
      <c r="CE21">
        <v>0</v>
      </c>
      <c r="CH21">
        <v>0</v>
      </c>
      <c r="CK21">
        <v>0</v>
      </c>
      <c r="CN21">
        <v>0</v>
      </c>
      <c r="CP21">
        <v>34</v>
      </c>
      <c r="CQ21">
        <v>86</v>
      </c>
      <c r="CR21">
        <v>29</v>
      </c>
      <c r="CS21">
        <v>22</v>
      </c>
      <c r="CT21">
        <v>2</v>
      </c>
      <c r="CU21">
        <v>173</v>
      </c>
      <c r="CW21" s="1">
        <v>44284.417627314811</v>
      </c>
      <c r="CX21">
        <v>1</v>
      </c>
      <c r="CY21">
        <v>0</v>
      </c>
      <c r="CZ21">
        <v>5</v>
      </c>
      <c r="DA21">
        <v>5</v>
      </c>
      <c r="DB21">
        <v>24</v>
      </c>
      <c r="DC21">
        <v>3</v>
      </c>
      <c r="DD21" t="s">
        <v>272</v>
      </c>
      <c r="DE21">
        <v>13</v>
      </c>
    </row>
    <row r="22" spans="1:109" x14ac:dyDescent="0.3">
      <c r="A22">
        <v>151</v>
      </c>
      <c r="D22" t="s">
        <v>217</v>
      </c>
      <c r="E22" t="s">
        <v>218</v>
      </c>
      <c r="F22" s="1">
        <v>44284.423171296294</v>
      </c>
      <c r="G22">
        <v>1</v>
      </c>
      <c r="H22">
        <v>1</v>
      </c>
      <c r="I22">
        <v>1</v>
      </c>
      <c r="J22">
        <v>-9</v>
      </c>
      <c r="K22">
        <v>-9</v>
      </c>
      <c r="L22">
        <v>-9</v>
      </c>
      <c r="M22">
        <v>-9</v>
      </c>
      <c r="N22">
        <v>-9</v>
      </c>
      <c r="O22">
        <v>-9</v>
      </c>
      <c r="P22">
        <v>-9</v>
      </c>
      <c r="Q22">
        <v>-9</v>
      </c>
      <c r="R22">
        <v>-9</v>
      </c>
      <c r="S22">
        <v>-9</v>
      </c>
      <c r="T22">
        <v>-9</v>
      </c>
      <c r="U22">
        <v>-9</v>
      </c>
      <c r="V22">
        <v>-9</v>
      </c>
      <c r="W22">
        <v>-9</v>
      </c>
      <c r="X22">
        <v>-9</v>
      </c>
      <c r="Y22">
        <v>-9</v>
      </c>
      <c r="Z22">
        <v>-9</v>
      </c>
      <c r="AA22">
        <v>-9</v>
      </c>
      <c r="AB22">
        <v>-9</v>
      </c>
      <c r="AC22">
        <v>-9</v>
      </c>
      <c r="AD22">
        <v>-9</v>
      </c>
      <c r="AE22">
        <v>-9</v>
      </c>
      <c r="AF22">
        <v>-9</v>
      </c>
      <c r="AG22">
        <v>-9</v>
      </c>
      <c r="AH22">
        <v>0</v>
      </c>
      <c r="AM22">
        <v>-9</v>
      </c>
      <c r="AN22">
        <v>-9</v>
      </c>
      <c r="AO22">
        <v>-9</v>
      </c>
      <c r="AP22">
        <v>-9</v>
      </c>
      <c r="AQ22">
        <v>-9</v>
      </c>
      <c r="AR22">
        <v>-9</v>
      </c>
      <c r="AS22">
        <v>-9</v>
      </c>
      <c r="AT22">
        <v>-9</v>
      </c>
      <c r="AU22">
        <v>-9</v>
      </c>
      <c r="AV22">
        <v>-9</v>
      </c>
      <c r="AW22">
        <v>-9</v>
      </c>
      <c r="AX22">
        <v>-9</v>
      </c>
      <c r="AY22">
        <v>-9</v>
      </c>
      <c r="AZ22">
        <v>0</v>
      </c>
      <c r="BD22">
        <v>0</v>
      </c>
      <c r="BG22">
        <v>0</v>
      </c>
      <c r="BK22">
        <v>0</v>
      </c>
      <c r="BP22">
        <v>0</v>
      </c>
      <c r="BT22">
        <v>0</v>
      </c>
      <c r="BW22">
        <v>0</v>
      </c>
      <c r="BY22">
        <v>0</v>
      </c>
      <c r="CC22">
        <v>0</v>
      </c>
      <c r="CE22">
        <v>0</v>
      </c>
      <c r="CH22">
        <v>0</v>
      </c>
      <c r="CK22">
        <v>0</v>
      </c>
      <c r="CN22">
        <v>0</v>
      </c>
      <c r="CP22">
        <v>23</v>
      </c>
      <c r="CQ22">
        <v>36</v>
      </c>
      <c r="CR22">
        <v>4</v>
      </c>
      <c r="CS22">
        <v>6</v>
      </c>
      <c r="CT22">
        <v>6</v>
      </c>
      <c r="CU22">
        <v>75</v>
      </c>
      <c r="CW22" s="1">
        <v>44284.424039351848</v>
      </c>
      <c r="CX22">
        <v>1</v>
      </c>
      <c r="CY22">
        <v>0</v>
      </c>
      <c r="CZ22">
        <v>5</v>
      </c>
      <c r="DA22">
        <v>5</v>
      </c>
      <c r="DB22">
        <v>94</v>
      </c>
      <c r="DC22">
        <v>92</v>
      </c>
      <c r="DD22" t="s">
        <v>273</v>
      </c>
      <c r="DE22">
        <v>132</v>
      </c>
    </row>
    <row r="23" spans="1:109" x14ac:dyDescent="0.3">
      <c r="A23">
        <v>153</v>
      </c>
      <c r="D23" t="s">
        <v>217</v>
      </c>
      <c r="E23" t="s">
        <v>218</v>
      </c>
      <c r="F23" s="1">
        <v>44284.431979166664</v>
      </c>
      <c r="G23">
        <v>3</v>
      </c>
      <c r="H23">
        <v>2</v>
      </c>
      <c r="I23">
        <v>2</v>
      </c>
      <c r="J23">
        <v>2</v>
      </c>
      <c r="K23">
        <v>-9</v>
      </c>
      <c r="L23">
        <v>3</v>
      </c>
      <c r="M23">
        <v>3</v>
      </c>
      <c r="N23">
        <v>3</v>
      </c>
      <c r="O23">
        <v>1</v>
      </c>
      <c r="P23">
        <v>2</v>
      </c>
      <c r="Q23">
        <v>3</v>
      </c>
      <c r="R23">
        <v>1</v>
      </c>
      <c r="S23">
        <v>2</v>
      </c>
      <c r="T23">
        <v>1</v>
      </c>
      <c r="U23">
        <v>1</v>
      </c>
      <c r="V23">
        <v>1</v>
      </c>
      <c r="W23">
        <v>1</v>
      </c>
      <c r="X23">
        <v>1</v>
      </c>
      <c r="Y23">
        <v>3</v>
      </c>
      <c r="Z23">
        <v>3</v>
      </c>
      <c r="AA23">
        <v>3</v>
      </c>
      <c r="AB23">
        <v>3</v>
      </c>
      <c r="AC23">
        <v>3</v>
      </c>
      <c r="AD23">
        <v>2</v>
      </c>
      <c r="AE23">
        <v>1</v>
      </c>
      <c r="AF23">
        <v>1</v>
      </c>
      <c r="AG23">
        <v>2</v>
      </c>
      <c r="AH23">
        <v>0</v>
      </c>
      <c r="AM23">
        <v>-9</v>
      </c>
      <c r="AN23">
        <v>-9</v>
      </c>
      <c r="AO23">
        <v>-9</v>
      </c>
      <c r="AP23">
        <v>-9</v>
      </c>
      <c r="AQ23">
        <v>-9</v>
      </c>
      <c r="AR23">
        <v>-9</v>
      </c>
      <c r="AS23">
        <v>-9</v>
      </c>
      <c r="AT23">
        <v>-9</v>
      </c>
      <c r="AU23">
        <v>-9</v>
      </c>
      <c r="AV23">
        <v>-9</v>
      </c>
      <c r="AW23">
        <v>-9</v>
      </c>
      <c r="AX23">
        <v>-9</v>
      </c>
      <c r="AY23">
        <v>-9</v>
      </c>
      <c r="AZ23">
        <v>0</v>
      </c>
      <c r="CP23">
        <v>9</v>
      </c>
      <c r="CQ23">
        <v>66</v>
      </c>
      <c r="CR23">
        <v>12</v>
      </c>
      <c r="CU23">
        <v>87</v>
      </c>
      <c r="CW23" s="1">
        <v>44284.432986111111</v>
      </c>
      <c r="CX23">
        <v>0</v>
      </c>
      <c r="CY23">
        <v>0</v>
      </c>
      <c r="CZ23">
        <v>3</v>
      </c>
      <c r="DA23">
        <v>3</v>
      </c>
      <c r="DB23">
        <v>38</v>
      </c>
      <c r="DC23">
        <v>35</v>
      </c>
      <c r="DD23" t="s">
        <v>274</v>
      </c>
      <c r="DE23">
        <v>44</v>
      </c>
    </row>
    <row r="24" spans="1:109" x14ac:dyDescent="0.3">
      <c r="A24">
        <v>154</v>
      </c>
      <c r="D24" t="s">
        <v>217</v>
      </c>
      <c r="E24" t="s">
        <v>218</v>
      </c>
      <c r="F24" s="1">
        <v>44284.448009259257</v>
      </c>
      <c r="G24">
        <v>4</v>
      </c>
      <c r="H24">
        <v>3</v>
      </c>
      <c r="I24">
        <v>2</v>
      </c>
      <c r="J24">
        <v>2</v>
      </c>
      <c r="K24">
        <v>1</v>
      </c>
      <c r="L24">
        <v>3</v>
      </c>
      <c r="M24">
        <v>3</v>
      </c>
      <c r="N24">
        <v>3</v>
      </c>
      <c r="O24">
        <v>2</v>
      </c>
      <c r="P24">
        <v>1</v>
      </c>
      <c r="Q24">
        <v>3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3</v>
      </c>
      <c r="Z24">
        <v>3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2</v>
      </c>
      <c r="AH24">
        <v>0</v>
      </c>
      <c r="AM24">
        <v>1</v>
      </c>
      <c r="AN24">
        <v>1</v>
      </c>
      <c r="AO24">
        <v>-9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0</v>
      </c>
      <c r="BD24">
        <v>0</v>
      </c>
      <c r="BG24">
        <v>1</v>
      </c>
      <c r="BH24" t="s">
        <v>261</v>
      </c>
      <c r="BK24">
        <v>0</v>
      </c>
      <c r="BP24">
        <v>0</v>
      </c>
      <c r="BT24">
        <v>0</v>
      </c>
      <c r="BW24">
        <v>0</v>
      </c>
      <c r="BY24">
        <v>0</v>
      </c>
      <c r="CC24">
        <v>0</v>
      </c>
      <c r="CE24">
        <v>0</v>
      </c>
      <c r="CH24">
        <v>0</v>
      </c>
      <c r="CK24">
        <v>0</v>
      </c>
      <c r="CN24">
        <v>0</v>
      </c>
      <c r="CP24">
        <v>33</v>
      </c>
      <c r="CQ24">
        <v>8933</v>
      </c>
      <c r="CR24">
        <v>22</v>
      </c>
      <c r="CS24">
        <v>378</v>
      </c>
      <c r="CT24">
        <v>3</v>
      </c>
      <c r="CU24">
        <v>188</v>
      </c>
      <c r="CW24" s="1">
        <v>44284.556446759256</v>
      </c>
      <c r="CX24">
        <v>1</v>
      </c>
      <c r="CY24">
        <v>0</v>
      </c>
      <c r="CZ24">
        <v>5</v>
      </c>
      <c r="DA24">
        <v>5</v>
      </c>
      <c r="DB24">
        <v>26</v>
      </c>
      <c r="DC24">
        <v>5</v>
      </c>
      <c r="DD24" t="s">
        <v>275</v>
      </c>
      <c r="DE24">
        <v>4</v>
      </c>
    </row>
    <row r="25" spans="1:109" x14ac:dyDescent="0.3">
      <c r="A25">
        <v>155</v>
      </c>
      <c r="D25" t="s">
        <v>217</v>
      </c>
      <c r="E25" t="s">
        <v>218</v>
      </c>
      <c r="F25" s="1">
        <v>44284.461192129631</v>
      </c>
      <c r="G25">
        <v>2</v>
      </c>
      <c r="H25">
        <v>1</v>
      </c>
      <c r="I25">
        <v>1</v>
      </c>
      <c r="J25">
        <v>-9</v>
      </c>
      <c r="K25">
        <v>-9</v>
      </c>
      <c r="L25">
        <v>2</v>
      </c>
      <c r="M25">
        <v>2</v>
      </c>
      <c r="N25">
        <v>-9</v>
      </c>
      <c r="O25">
        <v>3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2</v>
      </c>
      <c r="Z25">
        <v>2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0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0</v>
      </c>
      <c r="BD25">
        <v>0</v>
      </c>
      <c r="BG25">
        <v>0</v>
      </c>
      <c r="BK25">
        <v>0</v>
      </c>
      <c r="BP25">
        <v>0</v>
      </c>
      <c r="BT25">
        <v>0</v>
      </c>
      <c r="BW25">
        <v>0</v>
      </c>
      <c r="BY25">
        <v>0</v>
      </c>
      <c r="CC25">
        <v>0</v>
      </c>
      <c r="CE25">
        <v>0</v>
      </c>
      <c r="CH25">
        <v>0</v>
      </c>
      <c r="CK25">
        <v>0</v>
      </c>
      <c r="CN25">
        <v>0</v>
      </c>
      <c r="CP25">
        <v>4</v>
      </c>
      <c r="CQ25">
        <v>96</v>
      </c>
      <c r="CR25">
        <v>23</v>
      </c>
      <c r="CS25">
        <v>17</v>
      </c>
      <c r="CT25">
        <v>2</v>
      </c>
      <c r="CU25">
        <v>142</v>
      </c>
      <c r="CW25" s="1">
        <v>44284.462835648148</v>
      </c>
      <c r="CX25">
        <v>1</v>
      </c>
      <c r="CY25">
        <v>0</v>
      </c>
      <c r="CZ25">
        <v>5</v>
      </c>
      <c r="DA25">
        <v>5</v>
      </c>
      <c r="DB25">
        <v>31</v>
      </c>
      <c r="DC25">
        <v>10</v>
      </c>
      <c r="DD25" t="s">
        <v>276</v>
      </c>
      <c r="DE25">
        <v>47</v>
      </c>
    </row>
    <row r="26" spans="1:109" x14ac:dyDescent="0.3">
      <c r="A26">
        <v>159</v>
      </c>
      <c r="D26" t="s">
        <v>217</v>
      </c>
      <c r="E26" t="s">
        <v>218</v>
      </c>
      <c r="F26" s="1">
        <v>44284.489814814813</v>
      </c>
      <c r="G26">
        <v>2</v>
      </c>
      <c r="H26">
        <v>1</v>
      </c>
      <c r="I26">
        <v>5</v>
      </c>
      <c r="J26">
        <v>2</v>
      </c>
      <c r="K26">
        <v>1</v>
      </c>
      <c r="L26">
        <v>3</v>
      </c>
      <c r="M26">
        <v>3</v>
      </c>
      <c r="N26">
        <v>2</v>
      </c>
      <c r="O26">
        <v>1</v>
      </c>
      <c r="P26">
        <v>2</v>
      </c>
      <c r="Q26">
        <v>2</v>
      </c>
      <c r="R26">
        <v>1</v>
      </c>
      <c r="S26">
        <v>1</v>
      </c>
      <c r="T26">
        <v>1</v>
      </c>
      <c r="U26">
        <v>2</v>
      </c>
      <c r="V26">
        <v>2</v>
      </c>
      <c r="W26">
        <v>2</v>
      </c>
      <c r="X26">
        <v>3</v>
      </c>
      <c r="Y26">
        <v>3</v>
      </c>
      <c r="Z26">
        <v>3</v>
      </c>
      <c r="AA26">
        <v>1</v>
      </c>
      <c r="AB26">
        <v>1</v>
      </c>
      <c r="AC26">
        <v>1</v>
      </c>
      <c r="AD26">
        <v>1</v>
      </c>
      <c r="AE26">
        <v>3</v>
      </c>
      <c r="AF26">
        <v>1</v>
      </c>
      <c r="AG26">
        <v>1</v>
      </c>
      <c r="AH26">
        <v>1</v>
      </c>
      <c r="AI26" t="s">
        <v>277</v>
      </c>
      <c r="AM26">
        <v>1</v>
      </c>
      <c r="AN26">
        <v>1</v>
      </c>
      <c r="AO26">
        <v>1</v>
      </c>
      <c r="AP26">
        <v>2</v>
      </c>
      <c r="AQ26">
        <v>2</v>
      </c>
      <c r="AR26">
        <v>2</v>
      </c>
      <c r="AS26">
        <v>3</v>
      </c>
      <c r="AT26">
        <v>3</v>
      </c>
      <c r="AU26">
        <v>1</v>
      </c>
      <c r="AV26">
        <v>1</v>
      </c>
      <c r="AW26">
        <v>1</v>
      </c>
      <c r="AX26">
        <v>1</v>
      </c>
      <c r="AY26">
        <v>3</v>
      </c>
      <c r="AZ26">
        <v>0</v>
      </c>
      <c r="BD26">
        <v>0</v>
      </c>
      <c r="BG26">
        <v>1</v>
      </c>
      <c r="BH26" t="s">
        <v>278</v>
      </c>
      <c r="BK26">
        <v>0</v>
      </c>
      <c r="BP26">
        <v>1</v>
      </c>
      <c r="BQ26" t="s">
        <v>279</v>
      </c>
      <c r="BT26">
        <v>0</v>
      </c>
      <c r="BW26">
        <v>0</v>
      </c>
      <c r="BY26">
        <v>0</v>
      </c>
      <c r="CC26">
        <v>0</v>
      </c>
      <c r="CE26">
        <v>0</v>
      </c>
      <c r="CH26">
        <v>0</v>
      </c>
      <c r="CK26">
        <v>0</v>
      </c>
      <c r="CN26">
        <v>0</v>
      </c>
      <c r="CP26">
        <v>8868</v>
      </c>
      <c r="CQ26">
        <v>121</v>
      </c>
      <c r="CR26">
        <v>49</v>
      </c>
      <c r="CS26">
        <v>59</v>
      </c>
      <c r="CT26">
        <v>2</v>
      </c>
      <c r="CU26">
        <v>246</v>
      </c>
      <c r="CW26" s="1">
        <v>44284.595127314817</v>
      </c>
      <c r="CX26">
        <v>1</v>
      </c>
      <c r="CY26">
        <v>0</v>
      </c>
      <c r="CZ26">
        <v>5</v>
      </c>
      <c r="DA26">
        <v>5</v>
      </c>
      <c r="DB26">
        <v>20</v>
      </c>
      <c r="DC26">
        <v>2</v>
      </c>
      <c r="DD26" t="s">
        <v>280</v>
      </c>
      <c r="DE26">
        <v>5</v>
      </c>
    </row>
    <row r="27" spans="1:109" x14ac:dyDescent="0.3">
      <c r="A27">
        <v>161</v>
      </c>
      <c r="D27" t="s">
        <v>217</v>
      </c>
      <c r="E27" t="s">
        <v>218</v>
      </c>
      <c r="F27" s="1">
        <v>44284.515381944446</v>
      </c>
      <c r="G27">
        <v>4</v>
      </c>
      <c r="H27">
        <v>1</v>
      </c>
      <c r="I27">
        <v>5</v>
      </c>
      <c r="J27">
        <v>2</v>
      </c>
      <c r="K27">
        <v>2</v>
      </c>
      <c r="L27">
        <v>3</v>
      </c>
      <c r="M27">
        <v>3</v>
      </c>
      <c r="N27">
        <v>3</v>
      </c>
      <c r="O27">
        <v>2</v>
      </c>
      <c r="P27">
        <v>2</v>
      </c>
      <c r="Q27">
        <v>2</v>
      </c>
      <c r="R27">
        <v>1</v>
      </c>
      <c r="S27">
        <v>1</v>
      </c>
      <c r="T27">
        <v>1</v>
      </c>
      <c r="U27">
        <v>3</v>
      </c>
      <c r="V27">
        <v>1</v>
      </c>
      <c r="W27">
        <v>3</v>
      </c>
      <c r="X27">
        <v>3</v>
      </c>
      <c r="Y27">
        <v>3</v>
      </c>
      <c r="Z27">
        <v>3</v>
      </c>
      <c r="AA27">
        <v>1</v>
      </c>
      <c r="AB27">
        <v>1</v>
      </c>
      <c r="AC27">
        <v>2</v>
      </c>
      <c r="AD27">
        <v>3</v>
      </c>
      <c r="AE27">
        <v>3</v>
      </c>
      <c r="AF27">
        <v>1</v>
      </c>
      <c r="AG27">
        <v>1</v>
      </c>
      <c r="AH27">
        <v>0</v>
      </c>
      <c r="AM27">
        <v>1</v>
      </c>
      <c r="AN27">
        <v>1</v>
      </c>
      <c r="AO27">
        <v>2</v>
      </c>
      <c r="AP27">
        <v>3</v>
      </c>
      <c r="AQ27">
        <v>1</v>
      </c>
      <c r="AR27">
        <v>3</v>
      </c>
      <c r="AS27">
        <v>3</v>
      </c>
      <c r="AT27">
        <v>3</v>
      </c>
      <c r="AU27">
        <v>3</v>
      </c>
      <c r="AV27">
        <v>1</v>
      </c>
      <c r="AW27">
        <v>2</v>
      </c>
      <c r="AX27">
        <v>1</v>
      </c>
      <c r="AY27">
        <v>3</v>
      </c>
      <c r="AZ27">
        <v>0</v>
      </c>
      <c r="BD27">
        <v>0</v>
      </c>
      <c r="BG27">
        <v>0</v>
      </c>
      <c r="BK27">
        <v>0</v>
      </c>
      <c r="BP27">
        <v>0</v>
      </c>
      <c r="BT27">
        <v>0</v>
      </c>
      <c r="BW27">
        <v>0</v>
      </c>
      <c r="BY27">
        <v>0</v>
      </c>
      <c r="CC27">
        <v>0</v>
      </c>
      <c r="CE27">
        <v>0</v>
      </c>
      <c r="CH27">
        <v>0</v>
      </c>
      <c r="CK27">
        <v>0</v>
      </c>
      <c r="CN27">
        <v>0</v>
      </c>
      <c r="CP27">
        <v>14</v>
      </c>
      <c r="CQ27">
        <v>70</v>
      </c>
      <c r="CR27">
        <v>29</v>
      </c>
      <c r="CS27">
        <v>13</v>
      </c>
      <c r="CT27">
        <v>2</v>
      </c>
      <c r="CU27">
        <v>128</v>
      </c>
      <c r="CW27" s="1">
        <v>44284.516863425924</v>
      </c>
      <c r="CX27">
        <v>1</v>
      </c>
      <c r="CY27">
        <v>0</v>
      </c>
      <c r="CZ27">
        <v>5</v>
      </c>
      <c r="DA27">
        <v>5</v>
      </c>
      <c r="DB27">
        <v>26</v>
      </c>
      <c r="DC27">
        <v>3</v>
      </c>
      <c r="DD27" t="s">
        <v>281</v>
      </c>
      <c r="DE27">
        <v>27</v>
      </c>
    </row>
    <row r="28" spans="1:109" x14ac:dyDescent="0.3">
      <c r="A28">
        <v>162</v>
      </c>
      <c r="D28" t="s">
        <v>217</v>
      </c>
      <c r="E28" t="s">
        <v>218</v>
      </c>
      <c r="F28" s="1">
        <v>44284.561296296299</v>
      </c>
      <c r="G28">
        <v>5</v>
      </c>
      <c r="H28">
        <v>2</v>
      </c>
      <c r="I28">
        <v>3</v>
      </c>
      <c r="J28">
        <v>3</v>
      </c>
      <c r="K28">
        <v>2</v>
      </c>
      <c r="L28">
        <v>3</v>
      </c>
      <c r="M28">
        <v>3</v>
      </c>
      <c r="N28">
        <v>3</v>
      </c>
      <c r="O28">
        <v>2</v>
      </c>
      <c r="P28">
        <v>2</v>
      </c>
      <c r="Q28">
        <v>3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3</v>
      </c>
      <c r="Y28">
        <v>3</v>
      </c>
      <c r="Z28">
        <v>2</v>
      </c>
      <c r="AA28">
        <v>1</v>
      </c>
      <c r="AB28">
        <v>1</v>
      </c>
      <c r="AC28">
        <v>1</v>
      </c>
      <c r="AD28">
        <v>3</v>
      </c>
      <c r="AE28">
        <v>3</v>
      </c>
      <c r="AF28">
        <v>3</v>
      </c>
      <c r="AG28">
        <v>3</v>
      </c>
      <c r="AH28">
        <v>0</v>
      </c>
      <c r="AM28">
        <v>2</v>
      </c>
      <c r="AN28">
        <v>2</v>
      </c>
      <c r="AO28">
        <v>2</v>
      </c>
      <c r="AP28">
        <v>2</v>
      </c>
      <c r="AQ28">
        <v>1</v>
      </c>
      <c r="AR28">
        <v>1</v>
      </c>
      <c r="AS28">
        <v>2</v>
      </c>
      <c r="AT28">
        <v>2</v>
      </c>
      <c r="AU28">
        <v>3</v>
      </c>
      <c r="AV28">
        <v>2</v>
      </c>
      <c r="AW28">
        <v>3</v>
      </c>
      <c r="AX28">
        <v>1</v>
      </c>
      <c r="AY28">
        <v>3</v>
      </c>
      <c r="AZ28">
        <v>0</v>
      </c>
      <c r="BD28">
        <v>0</v>
      </c>
      <c r="BG28">
        <v>0</v>
      </c>
      <c r="BK28">
        <v>0</v>
      </c>
      <c r="BP28">
        <v>0</v>
      </c>
      <c r="BT28">
        <v>0</v>
      </c>
      <c r="BW28">
        <v>0</v>
      </c>
      <c r="BY28">
        <v>0</v>
      </c>
      <c r="CC28">
        <v>0</v>
      </c>
      <c r="CE28">
        <v>0</v>
      </c>
      <c r="CH28">
        <v>0</v>
      </c>
      <c r="CK28">
        <v>0</v>
      </c>
      <c r="CN28">
        <v>0</v>
      </c>
      <c r="CP28">
        <v>3</v>
      </c>
      <c r="CQ28">
        <v>83</v>
      </c>
      <c r="CR28">
        <v>46</v>
      </c>
      <c r="CS28">
        <v>158</v>
      </c>
      <c r="CT28">
        <v>2</v>
      </c>
      <c r="CU28">
        <v>292</v>
      </c>
      <c r="CW28" s="1">
        <v>44284.564675925925</v>
      </c>
      <c r="CX28">
        <v>1</v>
      </c>
      <c r="CY28">
        <v>0</v>
      </c>
      <c r="CZ28">
        <v>5</v>
      </c>
      <c r="DA28">
        <v>5</v>
      </c>
      <c r="DB28">
        <v>26</v>
      </c>
      <c r="DC28">
        <v>3</v>
      </c>
      <c r="DD28" t="s">
        <v>282</v>
      </c>
      <c r="DE28">
        <v>46</v>
      </c>
    </row>
    <row r="29" spans="1:109" x14ac:dyDescent="0.3">
      <c r="A29">
        <v>171</v>
      </c>
      <c r="D29" t="s">
        <v>217</v>
      </c>
      <c r="E29" t="s">
        <v>218</v>
      </c>
      <c r="F29" s="1">
        <v>44285.406238425923</v>
      </c>
      <c r="G29">
        <v>1</v>
      </c>
      <c r="H29">
        <v>1</v>
      </c>
      <c r="I29">
        <v>4</v>
      </c>
      <c r="J29">
        <v>3</v>
      </c>
      <c r="K29">
        <v>2</v>
      </c>
      <c r="L29">
        <v>3</v>
      </c>
      <c r="M29">
        <v>3</v>
      </c>
      <c r="N29">
        <v>3</v>
      </c>
      <c r="O29">
        <v>2</v>
      </c>
      <c r="P29">
        <v>2</v>
      </c>
      <c r="Q29">
        <v>1</v>
      </c>
      <c r="R29">
        <v>1</v>
      </c>
      <c r="S29">
        <v>1</v>
      </c>
      <c r="T29">
        <v>2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1</v>
      </c>
      <c r="AE29">
        <v>3</v>
      </c>
      <c r="AF29">
        <v>2</v>
      </c>
      <c r="AG29">
        <v>1</v>
      </c>
      <c r="AH29">
        <v>0</v>
      </c>
      <c r="AM29">
        <v>2</v>
      </c>
      <c r="AN29">
        <v>1</v>
      </c>
      <c r="AO29">
        <v>1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1</v>
      </c>
      <c r="AV29">
        <v>1</v>
      </c>
      <c r="AW29">
        <v>1</v>
      </c>
      <c r="AX29">
        <v>1</v>
      </c>
      <c r="AY29">
        <v>3</v>
      </c>
      <c r="AZ29">
        <v>0</v>
      </c>
      <c r="BD29">
        <v>0</v>
      </c>
      <c r="BG29">
        <v>0</v>
      </c>
      <c r="BK29">
        <v>0</v>
      </c>
      <c r="BP29">
        <v>0</v>
      </c>
      <c r="BT29">
        <v>0</v>
      </c>
      <c r="BW29">
        <v>0</v>
      </c>
      <c r="BY29">
        <v>0</v>
      </c>
      <c r="CC29">
        <v>0</v>
      </c>
      <c r="CE29">
        <v>0</v>
      </c>
      <c r="CH29">
        <v>0</v>
      </c>
      <c r="CK29">
        <v>0</v>
      </c>
      <c r="CN29">
        <v>0</v>
      </c>
      <c r="CP29">
        <v>5</v>
      </c>
      <c r="CQ29">
        <v>104</v>
      </c>
      <c r="CR29">
        <v>33</v>
      </c>
      <c r="CS29">
        <v>43</v>
      </c>
      <c r="CT29">
        <v>8</v>
      </c>
      <c r="CU29">
        <v>193</v>
      </c>
      <c r="CW29" s="1">
        <v>44285.408472222225</v>
      </c>
      <c r="CX29">
        <v>1</v>
      </c>
      <c r="CY29">
        <v>0</v>
      </c>
      <c r="CZ29">
        <v>5</v>
      </c>
      <c r="DA29">
        <v>5</v>
      </c>
      <c r="DB29">
        <v>26</v>
      </c>
      <c r="DC29">
        <v>3</v>
      </c>
      <c r="DD29" t="s">
        <v>283</v>
      </c>
      <c r="DE29">
        <v>20</v>
      </c>
    </row>
    <row r="30" spans="1:109" x14ac:dyDescent="0.3">
      <c r="A30">
        <v>175</v>
      </c>
      <c r="D30" t="s">
        <v>217</v>
      </c>
      <c r="E30" t="s">
        <v>218</v>
      </c>
      <c r="F30" s="1">
        <v>44285.652013888888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3</v>
      </c>
      <c r="N30">
        <v>3</v>
      </c>
      <c r="O30">
        <v>2</v>
      </c>
      <c r="P30">
        <v>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3</v>
      </c>
      <c r="Z30">
        <v>3</v>
      </c>
      <c r="AA30">
        <v>2</v>
      </c>
      <c r="AB30">
        <v>3</v>
      </c>
      <c r="AC30">
        <v>2</v>
      </c>
      <c r="AD30">
        <v>2</v>
      </c>
      <c r="AE30">
        <v>3</v>
      </c>
      <c r="AF30">
        <v>1</v>
      </c>
      <c r="AG30">
        <v>1</v>
      </c>
      <c r="AH30">
        <v>0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3</v>
      </c>
      <c r="AT30">
        <v>2</v>
      </c>
      <c r="AU30">
        <v>1</v>
      </c>
      <c r="AV30">
        <v>1</v>
      </c>
      <c r="AW30">
        <v>1</v>
      </c>
      <c r="AX30">
        <v>1</v>
      </c>
      <c r="AY30">
        <v>3</v>
      </c>
      <c r="AZ30">
        <v>0</v>
      </c>
      <c r="BD30">
        <v>0</v>
      </c>
      <c r="BG30">
        <v>0</v>
      </c>
      <c r="BK30">
        <v>0</v>
      </c>
      <c r="BP30">
        <v>0</v>
      </c>
      <c r="BT30">
        <v>0</v>
      </c>
      <c r="BW30">
        <v>0</v>
      </c>
      <c r="BY30">
        <v>0</v>
      </c>
      <c r="CC30">
        <v>0</v>
      </c>
      <c r="CE30">
        <v>0</v>
      </c>
      <c r="CH30">
        <v>0</v>
      </c>
      <c r="CK30">
        <v>0</v>
      </c>
      <c r="CN30">
        <v>0</v>
      </c>
      <c r="CP30">
        <v>8</v>
      </c>
      <c r="CQ30">
        <v>117</v>
      </c>
      <c r="CR30">
        <v>23</v>
      </c>
      <c r="CS30">
        <v>13</v>
      </c>
      <c r="CT30">
        <v>2</v>
      </c>
      <c r="CU30">
        <v>163</v>
      </c>
      <c r="CW30" s="1">
        <v>44285.653900462959</v>
      </c>
      <c r="CX30">
        <v>1</v>
      </c>
      <c r="CY30">
        <v>0</v>
      </c>
      <c r="CZ30">
        <v>5</v>
      </c>
      <c r="DA30">
        <v>5</v>
      </c>
      <c r="DB30">
        <v>26</v>
      </c>
      <c r="DC30">
        <v>3</v>
      </c>
      <c r="DD30" t="s">
        <v>284</v>
      </c>
      <c r="DE30">
        <v>35</v>
      </c>
    </row>
    <row r="31" spans="1:109" x14ac:dyDescent="0.3">
      <c r="A31">
        <v>176</v>
      </c>
      <c r="D31" t="s">
        <v>217</v>
      </c>
      <c r="E31" t="s">
        <v>218</v>
      </c>
      <c r="F31" s="1">
        <v>44285.652037037034</v>
      </c>
      <c r="G31">
        <v>1</v>
      </c>
      <c r="H31">
        <v>1</v>
      </c>
      <c r="I31">
        <v>3</v>
      </c>
      <c r="J31">
        <v>2</v>
      </c>
      <c r="K31">
        <v>2</v>
      </c>
      <c r="L31">
        <v>3</v>
      </c>
      <c r="M31">
        <v>3</v>
      </c>
      <c r="N31">
        <v>3</v>
      </c>
      <c r="O31">
        <v>1</v>
      </c>
      <c r="P31">
        <v>1</v>
      </c>
      <c r="Q31">
        <v>2</v>
      </c>
      <c r="R31">
        <v>1</v>
      </c>
      <c r="S31">
        <v>2</v>
      </c>
      <c r="T31">
        <v>1</v>
      </c>
      <c r="U31">
        <v>2</v>
      </c>
      <c r="V31">
        <v>2</v>
      </c>
      <c r="W31">
        <v>2</v>
      </c>
      <c r="X31">
        <v>3</v>
      </c>
      <c r="Y31">
        <v>3</v>
      </c>
      <c r="Z31">
        <v>3</v>
      </c>
      <c r="AA31">
        <v>1</v>
      </c>
      <c r="AB31">
        <v>1</v>
      </c>
      <c r="AC31">
        <v>1</v>
      </c>
      <c r="AD31">
        <v>1</v>
      </c>
      <c r="AE31">
        <v>3</v>
      </c>
      <c r="AF31">
        <v>2</v>
      </c>
      <c r="AG31">
        <v>2</v>
      </c>
      <c r="AH31">
        <v>0</v>
      </c>
      <c r="AM31">
        <v>1</v>
      </c>
      <c r="AN31">
        <v>1</v>
      </c>
      <c r="AO31">
        <v>1</v>
      </c>
      <c r="AP31">
        <v>2</v>
      </c>
      <c r="AQ31">
        <v>2</v>
      </c>
      <c r="AR31">
        <v>2</v>
      </c>
      <c r="AS31">
        <v>3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2</v>
      </c>
      <c r="AZ31">
        <v>0</v>
      </c>
      <c r="BD31">
        <v>0</v>
      </c>
      <c r="BG31">
        <v>0</v>
      </c>
      <c r="BK31">
        <v>0</v>
      </c>
      <c r="BP31">
        <v>0</v>
      </c>
      <c r="BT31">
        <v>0</v>
      </c>
      <c r="BW31">
        <v>0</v>
      </c>
      <c r="BY31">
        <v>0</v>
      </c>
      <c r="CC31">
        <v>0</v>
      </c>
      <c r="CE31">
        <v>0</v>
      </c>
      <c r="CH31">
        <v>0</v>
      </c>
      <c r="CK31">
        <v>0</v>
      </c>
      <c r="CN31">
        <v>0</v>
      </c>
      <c r="CP31">
        <v>6</v>
      </c>
      <c r="CQ31">
        <v>73</v>
      </c>
      <c r="CR31">
        <v>23</v>
      </c>
      <c r="CS31">
        <v>11</v>
      </c>
      <c r="CT31">
        <v>3</v>
      </c>
      <c r="CU31">
        <v>116</v>
      </c>
      <c r="CW31" s="1">
        <v>44285.653379629628</v>
      </c>
      <c r="CX31">
        <v>1</v>
      </c>
      <c r="CY31">
        <v>0</v>
      </c>
      <c r="CZ31">
        <v>5</v>
      </c>
      <c r="DA31">
        <v>5</v>
      </c>
      <c r="DB31">
        <v>26</v>
      </c>
      <c r="DC31">
        <v>3</v>
      </c>
      <c r="DD31" t="s">
        <v>285</v>
      </c>
      <c r="DE31">
        <v>44</v>
      </c>
    </row>
    <row r="32" spans="1:109" x14ac:dyDescent="0.3">
      <c r="A32">
        <v>179</v>
      </c>
      <c r="D32" t="s">
        <v>217</v>
      </c>
      <c r="E32" t="s">
        <v>218</v>
      </c>
      <c r="F32" s="1">
        <v>44285.652442129627</v>
      </c>
      <c r="G32">
        <v>1</v>
      </c>
      <c r="H32">
        <v>1</v>
      </c>
      <c r="I32">
        <v>5</v>
      </c>
      <c r="J32">
        <v>3</v>
      </c>
      <c r="K32">
        <v>2</v>
      </c>
      <c r="L32">
        <v>2</v>
      </c>
      <c r="M32">
        <v>3</v>
      </c>
      <c r="N32">
        <v>3</v>
      </c>
      <c r="O32">
        <v>2</v>
      </c>
      <c r="P32">
        <v>3</v>
      </c>
      <c r="Q32">
        <v>2</v>
      </c>
      <c r="R32">
        <v>1</v>
      </c>
      <c r="S32">
        <v>1</v>
      </c>
      <c r="T32">
        <v>1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1</v>
      </c>
      <c r="AE32">
        <v>3</v>
      </c>
      <c r="AF32">
        <v>3</v>
      </c>
      <c r="AG32">
        <v>3</v>
      </c>
      <c r="AH32">
        <v>0</v>
      </c>
      <c r="AM32">
        <v>2</v>
      </c>
      <c r="AN32">
        <v>2</v>
      </c>
      <c r="AO32">
        <v>1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1</v>
      </c>
      <c r="AV32">
        <v>1</v>
      </c>
      <c r="AW32">
        <v>1</v>
      </c>
      <c r="AX32">
        <v>1</v>
      </c>
      <c r="AY32">
        <v>3</v>
      </c>
      <c r="AZ32">
        <v>0</v>
      </c>
      <c r="BD32">
        <v>0</v>
      </c>
      <c r="BG32">
        <v>0</v>
      </c>
      <c r="BK32">
        <v>0</v>
      </c>
      <c r="BP32">
        <v>0</v>
      </c>
      <c r="BT32">
        <v>0</v>
      </c>
      <c r="BW32">
        <v>0</v>
      </c>
      <c r="BY32">
        <v>0</v>
      </c>
      <c r="CC32">
        <v>0</v>
      </c>
      <c r="CE32">
        <v>0</v>
      </c>
      <c r="CH32">
        <v>0</v>
      </c>
      <c r="CK32">
        <v>0</v>
      </c>
      <c r="CN32">
        <v>0</v>
      </c>
      <c r="CP32">
        <v>14</v>
      </c>
      <c r="CQ32">
        <v>88</v>
      </c>
      <c r="CR32">
        <v>31</v>
      </c>
      <c r="CS32">
        <v>20</v>
      </c>
      <c r="CT32">
        <v>2</v>
      </c>
      <c r="CU32">
        <v>155</v>
      </c>
      <c r="CW32" s="1">
        <v>44285.654236111113</v>
      </c>
      <c r="CX32">
        <v>1</v>
      </c>
      <c r="CY32">
        <v>0</v>
      </c>
      <c r="CZ32">
        <v>5</v>
      </c>
      <c r="DA32">
        <v>5</v>
      </c>
      <c r="DB32">
        <v>26</v>
      </c>
      <c r="DC32">
        <v>3</v>
      </c>
      <c r="DD32" t="s">
        <v>286</v>
      </c>
      <c r="DE32">
        <v>14</v>
      </c>
    </row>
    <row r="33" spans="1:109" x14ac:dyDescent="0.3">
      <c r="A33">
        <v>180</v>
      </c>
      <c r="D33" t="s">
        <v>217</v>
      </c>
      <c r="E33" t="s">
        <v>218</v>
      </c>
      <c r="F33" s="1">
        <v>44285.652800925927</v>
      </c>
      <c r="G33">
        <v>2</v>
      </c>
      <c r="H33">
        <v>2</v>
      </c>
      <c r="I33">
        <v>4</v>
      </c>
      <c r="J33">
        <v>3</v>
      </c>
      <c r="K33">
        <v>2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1</v>
      </c>
      <c r="S33">
        <v>1</v>
      </c>
      <c r="T33">
        <v>1</v>
      </c>
      <c r="U33">
        <v>2</v>
      </c>
      <c r="V33">
        <v>2</v>
      </c>
      <c r="W33">
        <v>2</v>
      </c>
      <c r="X33">
        <v>3</v>
      </c>
      <c r="Y33">
        <v>3</v>
      </c>
      <c r="Z33">
        <v>3</v>
      </c>
      <c r="AA33">
        <v>1</v>
      </c>
      <c r="AB33">
        <v>1</v>
      </c>
      <c r="AC33">
        <v>1</v>
      </c>
      <c r="AD33">
        <v>2</v>
      </c>
      <c r="AE33">
        <v>3</v>
      </c>
      <c r="AF33">
        <v>1</v>
      </c>
      <c r="AG33">
        <v>1</v>
      </c>
      <c r="AH33">
        <v>0</v>
      </c>
      <c r="AM33">
        <v>1</v>
      </c>
      <c r="AN33">
        <v>1</v>
      </c>
      <c r="AO33">
        <v>1</v>
      </c>
      <c r="AP33">
        <v>2</v>
      </c>
      <c r="AQ33">
        <v>1</v>
      </c>
      <c r="AR33">
        <v>1</v>
      </c>
      <c r="AS33">
        <v>3</v>
      </c>
      <c r="AT33">
        <v>2</v>
      </c>
      <c r="AU33">
        <v>1</v>
      </c>
      <c r="AV33">
        <v>1</v>
      </c>
      <c r="AW33">
        <v>2</v>
      </c>
      <c r="AX33">
        <v>1</v>
      </c>
      <c r="AY33">
        <v>3</v>
      </c>
      <c r="AZ33">
        <v>0</v>
      </c>
      <c r="BD33">
        <v>0</v>
      </c>
      <c r="BG33">
        <v>0</v>
      </c>
      <c r="BK33">
        <v>0</v>
      </c>
      <c r="BP33">
        <v>0</v>
      </c>
      <c r="BT33">
        <v>0</v>
      </c>
      <c r="BW33">
        <v>0</v>
      </c>
      <c r="BY33">
        <v>0</v>
      </c>
      <c r="CC33">
        <v>0</v>
      </c>
      <c r="CE33">
        <v>0</v>
      </c>
      <c r="CH33">
        <v>0</v>
      </c>
      <c r="CK33">
        <v>0</v>
      </c>
      <c r="CN33">
        <v>0</v>
      </c>
      <c r="CP33">
        <v>9</v>
      </c>
      <c r="CQ33">
        <v>123</v>
      </c>
      <c r="CR33">
        <v>42</v>
      </c>
      <c r="CS33">
        <v>499</v>
      </c>
      <c r="CT33">
        <v>4</v>
      </c>
      <c r="CU33">
        <v>214</v>
      </c>
      <c r="CW33" s="1">
        <v>44285.660636574074</v>
      </c>
      <c r="CX33">
        <v>1</v>
      </c>
      <c r="CY33">
        <v>0</v>
      </c>
      <c r="CZ33">
        <v>5</v>
      </c>
      <c r="DA33">
        <v>5</v>
      </c>
      <c r="DB33">
        <v>26</v>
      </c>
      <c r="DC33">
        <v>3</v>
      </c>
      <c r="DD33" t="s">
        <v>287</v>
      </c>
      <c r="DE33">
        <v>7</v>
      </c>
    </row>
    <row r="34" spans="1:109" x14ac:dyDescent="0.3">
      <c r="A34">
        <v>184</v>
      </c>
      <c r="D34" t="s">
        <v>217</v>
      </c>
      <c r="E34" t="s">
        <v>218</v>
      </c>
      <c r="F34" s="1">
        <v>44285.654224537036</v>
      </c>
      <c r="G34">
        <v>1</v>
      </c>
      <c r="H34">
        <v>1</v>
      </c>
      <c r="I34">
        <v>3</v>
      </c>
      <c r="J34">
        <v>2</v>
      </c>
      <c r="K34">
        <v>2</v>
      </c>
      <c r="L34">
        <v>2</v>
      </c>
      <c r="M34">
        <v>3</v>
      </c>
      <c r="N34">
        <v>3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3</v>
      </c>
      <c r="Z34">
        <v>3</v>
      </c>
      <c r="AA34">
        <v>2</v>
      </c>
      <c r="AB34">
        <v>2</v>
      </c>
      <c r="AC34">
        <v>2</v>
      </c>
      <c r="AD34">
        <v>2</v>
      </c>
      <c r="AE34">
        <v>3</v>
      </c>
      <c r="AF34">
        <v>2</v>
      </c>
      <c r="AG34">
        <v>2</v>
      </c>
      <c r="AH34">
        <v>0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3</v>
      </c>
      <c r="AZ34">
        <v>0</v>
      </c>
      <c r="BD34">
        <v>0</v>
      </c>
      <c r="BG34">
        <v>0</v>
      </c>
      <c r="BK34">
        <v>0</v>
      </c>
      <c r="BP34">
        <v>0</v>
      </c>
      <c r="BT34">
        <v>0</v>
      </c>
      <c r="BW34">
        <v>0</v>
      </c>
      <c r="BY34">
        <v>0</v>
      </c>
      <c r="CC34">
        <v>0</v>
      </c>
      <c r="CE34">
        <v>0</v>
      </c>
      <c r="CH34">
        <v>0</v>
      </c>
      <c r="CK34">
        <v>0</v>
      </c>
      <c r="CN34">
        <v>0</v>
      </c>
      <c r="CP34">
        <v>29</v>
      </c>
      <c r="CQ34">
        <v>109</v>
      </c>
      <c r="CR34">
        <v>43</v>
      </c>
      <c r="CS34">
        <v>24</v>
      </c>
      <c r="CT34">
        <v>5</v>
      </c>
      <c r="CU34">
        <v>210</v>
      </c>
      <c r="CW34" s="1">
        <v>44285.656655092593</v>
      </c>
      <c r="CX34">
        <v>1</v>
      </c>
      <c r="CY34">
        <v>0</v>
      </c>
      <c r="CZ34">
        <v>5</v>
      </c>
      <c r="DA34">
        <v>5</v>
      </c>
      <c r="DB34">
        <v>26</v>
      </c>
      <c r="DC34">
        <v>3</v>
      </c>
      <c r="DD34" t="s">
        <v>288</v>
      </c>
      <c r="DE34">
        <v>5</v>
      </c>
    </row>
    <row r="35" spans="1:109" x14ac:dyDescent="0.3">
      <c r="A35">
        <v>187</v>
      </c>
      <c r="D35" t="s">
        <v>217</v>
      </c>
      <c r="E35" t="s">
        <v>218</v>
      </c>
      <c r="F35" s="1">
        <v>44285.655243055553</v>
      </c>
      <c r="G35">
        <v>1</v>
      </c>
      <c r="H35">
        <v>1</v>
      </c>
      <c r="I35">
        <v>4</v>
      </c>
      <c r="J35">
        <v>3</v>
      </c>
      <c r="K35">
        <v>3</v>
      </c>
      <c r="L35">
        <v>2</v>
      </c>
      <c r="M35">
        <v>3</v>
      </c>
      <c r="N35">
        <v>3</v>
      </c>
      <c r="O35">
        <v>1</v>
      </c>
      <c r="P35">
        <v>1</v>
      </c>
      <c r="Q35">
        <v>1</v>
      </c>
      <c r="R35">
        <v>1</v>
      </c>
      <c r="S35">
        <v>1</v>
      </c>
      <c r="T35">
        <v>2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2</v>
      </c>
      <c r="AC35">
        <v>3</v>
      </c>
      <c r="AD35">
        <v>1</v>
      </c>
      <c r="AE35">
        <v>1</v>
      </c>
      <c r="AF35">
        <v>1</v>
      </c>
      <c r="AG35">
        <v>1</v>
      </c>
      <c r="AH35">
        <v>0</v>
      </c>
      <c r="AM35">
        <v>2</v>
      </c>
      <c r="AN35">
        <v>1</v>
      </c>
      <c r="AO35">
        <v>1</v>
      </c>
      <c r="AP35">
        <v>3</v>
      </c>
      <c r="AQ35">
        <v>3</v>
      </c>
      <c r="AR35">
        <v>3</v>
      </c>
      <c r="AS35">
        <v>3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3</v>
      </c>
      <c r="AZ35">
        <v>0</v>
      </c>
      <c r="CP35">
        <v>28</v>
      </c>
      <c r="CQ35">
        <v>183</v>
      </c>
      <c r="CR35">
        <v>44</v>
      </c>
      <c r="CU35">
        <v>255</v>
      </c>
      <c r="CW35" s="1">
        <v>44285.658194444448</v>
      </c>
      <c r="CX35">
        <v>0</v>
      </c>
      <c r="CY35">
        <v>0</v>
      </c>
      <c r="CZ35">
        <v>3</v>
      </c>
      <c r="DA35">
        <v>3</v>
      </c>
      <c r="DB35">
        <v>5</v>
      </c>
      <c r="DC35">
        <v>1</v>
      </c>
      <c r="DD35" t="s">
        <v>259</v>
      </c>
      <c r="DE35">
        <v>0</v>
      </c>
    </row>
    <row r="36" spans="1:109" x14ac:dyDescent="0.3">
      <c r="A36">
        <v>203</v>
      </c>
      <c r="D36" t="s">
        <v>217</v>
      </c>
      <c r="E36" t="s">
        <v>218</v>
      </c>
      <c r="F36" s="1">
        <v>44285.734884259262</v>
      </c>
      <c r="G36">
        <v>1</v>
      </c>
      <c r="H36">
        <v>1</v>
      </c>
      <c r="I36">
        <v>2</v>
      </c>
      <c r="J36">
        <v>1</v>
      </c>
      <c r="K36">
        <v>1</v>
      </c>
      <c r="L36">
        <v>3</v>
      </c>
      <c r="M36">
        <v>3</v>
      </c>
      <c r="N36">
        <v>3</v>
      </c>
      <c r="O36">
        <v>1</v>
      </c>
      <c r="P36">
        <v>2</v>
      </c>
      <c r="Q36">
        <v>2</v>
      </c>
      <c r="R36">
        <v>1</v>
      </c>
      <c r="S36">
        <v>1</v>
      </c>
      <c r="T36">
        <v>1</v>
      </c>
      <c r="U36">
        <v>2</v>
      </c>
      <c r="V36">
        <v>1</v>
      </c>
      <c r="W36">
        <v>1</v>
      </c>
      <c r="X36">
        <v>1</v>
      </c>
      <c r="Y36">
        <v>3</v>
      </c>
      <c r="Z36">
        <v>2</v>
      </c>
      <c r="AA36">
        <v>1</v>
      </c>
      <c r="AB36">
        <v>1</v>
      </c>
      <c r="AC36">
        <v>1</v>
      </c>
      <c r="AD36">
        <v>3</v>
      </c>
      <c r="AE36">
        <v>3</v>
      </c>
      <c r="AF36">
        <v>1</v>
      </c>
      <c r="AG36">
        <v>1</v>
      </c>
      <c r="AH36">
        <v>0</v>
      </c>
      <c r="AM36">
        <v>1</v>
      </c>
      <c r="AN36">
        <v>1</v>
      </c>
      <c r="AO36">
        <v>1</v>
      </c>
      <c r="AP36">
        <v>2</v>
      </c>
      <c r="AQ36">
        <v>1</v>
      </c>
      <c r="AR36">
        <v>2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3</v>
      </c>
      <c r="AZ36">
        <v>0</v>
      </c>
      <c r="BD36">
        <v>0</v>
      </c>
      <c r="BG36">
        <v>0</v>
      </c>
      <c r="BK36">
        <v>0</v>
      </c>
      <c r="BP36">
        <v>0</v>
      </c>
      <c r="BT36">
        <v>0</v>
      </c>
      <c r="BW36">
        <v>0</v>
      </c>
      <c r="BY36">
        <v>0</v>
      </c>
      <c r="CC36">
        <v>0</v>
      </c>
      <c r="CE36">
        <v>0</v>
      </c>
      <c r="CH36">
        <v>0</v>
      </c>
      <c r="CK36">
        <v>0</v>
      </c>
      <c r="CN36">
        <v>0</v>
      </c>
      <c r="CP36">
        <v>172271</v>
      </c>
      <c r="CQ36">
        <v>156</v>
      </c>
      <c r="CR36">
        <v>36</v>
      </c>
      <c r="CS36">
        <v>67</v>
      </c>
      <c r="CT36">
        <v>7</v>
      </c>
      <c r="CU36">
        <v>281</v>
      </c>
      <c r="CW36" s="1">
        <v>44287.731840277775</v>
      </c>
      <c r="CX36">
        <v>1</v>
      </c>
      <c r="CY36">
        <v>0</v>
      </c>
      <c r="CZ36">
        <v>5</v>
      </c>
      <c r="DA36">
        <v>5</v>
      </c>
      <c r="DB36">
        <v>26</v>
      </c>
      <c r="DC36">
        <v>3</v>
      </c>
      <c r="DD36" t="s">
        <v>289</v>
      </c>
      <c r="DE36">
        <v>0</v>
      </c>
    </row>
    <row r="37" spans="1:109" x14ac:dyDescent="0.3">
      <c r="A37">
        <v>204</v>
      </c>
      <c r="D37" t="s">
        <v>217</v>
      </c>
      <c r="E37" t="s">
        <v>218</v>
      </c>
      <c r="F37" s="1">
        <v>44285.762615740743</v>
      </c>
      <c r="G37">
        <v>1</v>
      </c>
      <c r="H37">
        <v>1</v>
      </c>
      <c r="I37">
        <v>5</v>
      </c>
      <c r="J37">
        <v>2</v>
      </c>
      <c r="K37">
        <v>2</v>
      </c>
      <c r="L37">
        <v>3</v>
      </c>
      <c r="M37">
        <v>3</v>
      </c>
      <c r="N37">
        <v>3</v>
      </c>
      <c r="O37">
        <v>2</v>
      </c>
      <c r="P37">
        <v>2</v>
      </c>
      <c r="Q37">
        <v>1</v>
      </c>
      <c r="R37">
        <v>1</v>
      </c>
      <c r="S37">
        <v>1</v>
      </c>
      <c r="T37">
        <v>1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2</v>
      </c>
      <c r="AB37">
        <v>1</v>
      </c>
      <c r="AC37">
        <v>3</v>
      </c>
      <c r="AD37">
        <v>3</v>
      </c>
      <c r="AE37">
        <v>3</v>
      </c>
      <c r="AF37">
        <v>1</v>
      </c>
      <c r="AG37">
        <v>1</v>
      </c>
      <c r="AH37">
        <v>2</v>
      </c>
      <c r="AI37" t="s">
        <v>290</v>
      </c>
      <c r="AJ37" t="s">
        <v>291</v>
      </c>
      <c r="AM37">
        <v>1</v>
      </c>
      <c r="AN37">
        <v>1</v>
      </c>
      <c r="AO37">
        <v>1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1</v>
      </c>
      <c r="AV37">
        <v>1</v>
      </c>
      <c r="AW37">
        <v>2</v>
      </c>
      <c r="AX37">
        <v>1</v>
      </c>
      <c r="AY37">
        <v>3</v>
      </c>
      <c r="AZ37">
        <v>0</v>
      </c>
      <c r="BD37">
        <v>0</v>
      </c>
      <c r="BG37">
        <v>0</v>
      </c>
      <c r="BK37">
        <v>0</v>
      </c>
      <c r="BP37">
        <v>0</v>
      </c>
      <c r="BT37">
        <v>0</v>
      </c>
      <c r="BW37">
        <v>0</v>
      </c>
      <c r="BY37">
        <v>0</v>
      </c>
      <c r="CC37">
        <v>0</v>
      </c>
      <c r="CE37">
        <v>0</v>
      </c>
      <c r="CH37">
        <v>0</v>
      </c>
      <c r="CK37">
        <v>0</v>
      </c>
      <c r="CN37">
        <v>0</v>
      </c>
      <c r="CP37">
        <v>14</v>
      </c>
      <c r="CQ37">
        <v>92</v>
      </c>
      <c r="CR37">
        <v>22</v>
      </c>
      <c r="CS37">
        <v>21</v>
      </c>
      <c r="CT37">
        <v>2</v>
      </c>
      <c r="CU37">
        <v>151</v>
      </c>
      <c r="CW37" s="1">
        <v>44285.764363425929</v>
      </c>
      <c r="CX37">
        <v>1</v>
      </c>
      <c r="CY37">
        <v>0</v>
      </c>
      <c r="CZ37">
        <v>5</v>
      </c>
      <c r="DA37">
        <v>5</v>
      </c>
      <c r="DB37">
        <v>24</v>
      </c>
      <c r="DC37">
        <v>3</v>
      </c>
      <c r="DD37" t="s">
        <v>292</v>
      </c>
      <c r="DE37">
        <v>17</v>
      </c>
    </row>
    <row r="38" spans="1:109" x14ac:dyDescent="0.3">
      <c r="A38">
        <v>206</v>
      </c>
      <c r="D38" t="s">
        <v>217</v>
      </c>
      <c r="E38" t="s">
        <v>218</v>
      </c>
      <c r="F38" s="1">
        <v>44286.599259259259</v>
      </c>
      <c r="G38">
        <v>3</v>
      </c>
      <c r="H38">
        <v>3</v>
      </c>
      <c r="I38">
        <v>5</v>
      </c>
      <c r="J38">
        <v>3</v>
      </c>
      <c r="K38">
        <v>3</v>
      </c>
      <c r="L38">
        <v>3</v>
      </c>
      <c r="M38">
        <v>3</v>
      </c>
      <c r="N38">
        <v>3</v>
      </c>
      <c r="O38">
        <v>2</v>
      </c>
      <c r="P38">
        <v>2</v>
      </c>
      <c r="Q38">
        <v>3</v>
      </c>
      <c r="R38">
        <v>2</v>
      </c>
      <c r="S38">
        <v>1</v>
      </c>
      <c r="T38">
        <v>2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1</v>
      </c>
      <c r="AG38">
        <v>1</v>
      </c>
      <c r="AH38">
        <v>3</v>
      </c>
      <c r="AI38" t="s">
        <v>293</v>
      </c>
      <c r="AJ38" t="s">
        <v>294</v>
      </c>
      <c r="AK38" t="s">
        <v>295</v>
      </c>
      <c r="AM38">
        <v>2</v>
      </c>
      <c r="AN38">
        <v>2</v>
      </c>
      <c r="AO38">
        <v>1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2</v>
      </c>
      <c r="AW38">
        <v>3</v>
      </c>
      <c r="AX38">
        <v>2</v>
      </c>
      <c r="AY38">
        <v>3</v>
      </c>
      <c r="AZ38">
        <v>0</v>
      </c>
      <c r="CP38">
        <v>15</v>
      </c>
      <c r="CQ38">
        <v>867</v>
      </c>
      <c r="CR38">
        <v>88</v>
      </c>
      <c r="CU38">
        <v>140</v>
      </c>
      <c r="CW38" s="1">
        <v>44286.610486111109</v>
      </c>
      <c r="CX38">
        <v>0</v>
      </c>
      <c r="CY38">
        <v>0</v>
      </c>
      <c r="CZ38">
        <v>3</v>
      </c>
      <c r="DA38">
        <v>3</v>
      </c>
      <c r="DB38">
        <v>2</v>
      </c>
      <c r="DC38">
        <v>0</v>
      </c>
      <c r="DD38" t="s">
        <v>296</v>
      </c>
      <c r="DE38">
        <v>0</v>
      </c>
    </row>
    <row r="39" spans="1:109" x14ac:dyDescent="0.3">
      <c r="A39">
        <v>214</v>
      </c>
      <c r="D39" t="s">
        <v>217</v>
      </c>
      <c r="E39" t="s">
        <v>218</v>
      </c>
      <c r="F39" s="1">
        <v>44287.782962962963</v>
      </c>
      <c r="G39">
        <v>3</v>
      </c>
      <c r="H39">
        <v>2</v>
      </c>
      <c r="I39">
        <v>5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1</v>
      </c>
      <c r="S39">
        <v>1</v>
      </c>
      <c r="T39">
        <v>1</v>
      </c>
      <c r="U39">
        <v>2</v>
      </c>
      <c r="V39">
        <v>1</v>
      </c>
      <c r="W39">
        <v>1</v>
      </c>
      <c r="X39">
        <v>3</v>
      </c>
      <c r="Y39">
        <v>3</v>
      </c>
      <c r="Z39">
        <v>3</v>
      </c>
      <c r="AA39">
        <v>2</v>
      </c>
      <c r="AB39">
        <v>1</v>
      </c>
      <c r="AC39">
        <v>1</v>
      </c>
      <c r="AD39">
        <v>1</v>
      </c>
      <c r="AE39">
        <v>3</v>
      </c>
      <c r="AF39">
        <v>1</v>
      </c>
      <c r="AG39">
        <v>1</v>
      </c>
      <c r="AH39">
        <v>0</v>
      </c>
      <c r="AM39">
        <v>2</v>
      </c>
      <c r="AN39">
        <v>1</v>
      </c>
      <c r="AO39">
        <v>1</v>
      </c>
      <c r="AP39">
        <v>2</v>
      </c>
      <c r="AQ39">
        <v>1</v>
      </c>
      <c r="AR39">
        <v>1</v>
      </c>
      <c r="AS39">
        <v>3</v>
      </c>
      <c r="AT39">
        <v>1</v>
      </c>
      <c r="AU39">
        <v>1</v>
      </c>
      <c r="AV39">
        <v>1</v>
      </c>
      <c r="AW39">
        <v>2</v>
      </c>
      <c r="AX39">
        <v>1</v>
      </c>
      <c r="AY39">
        <v>3</v>
      </c>
      <c r="AZ39">
        <v>0</v>
      </c>
      <c r="BD39">
        <v>0</v>
      </c>
      <c r="BG39">
        <v>0</v>
      </c>
      <c r="BK39">
        <v>0</v>
      </c>
      <c r="BP39">
        <v>1</v>
      </c>
      <c r="BQ39" t="s">
        <v>297</v>
      </c>
      <c r="BT39">
        <v>0</v>
      </c>
      <c r="BW39">
        <v>0</v>
      </c>
      <c r="BY39">
        <v>0</v>
      </c>
      <c r="CC39">
        <v>0</v>
      </c>
      <c r="CE39">
        <v>0</v>
      </c>
      <c r="CH39">
        <v>0</v>
      </c>
      <c r="CK39">
        <v>0</v>
      </c>
      <c r="CN39">
        <v>0</v>
      </c>
      <c r="CP39">
        <v>12</v>
      </c>
      <c r="CQ39">
        <v>92</v>
      </c>
      <c r="CR39">
        <v>49</v>
      </c>
      <c r="CS39">
        <v>3902</v>
      </c>
      <c r="CT39">
        <v>4</v>
      </c>
      <c r="CU39">
        <v>193</v>
      </c>
      <c r="CW39" s="1">
        <v>44287.829942129632</v>
      </c>
      <c r="CX39">
        <v>1</v>
      </c>
      <c r="CY39">
        <v>0</v>
      </c>
      <c r="CZ39">
        <v>5</v>
      </c>
      <c r="DA39">
        <v>5</v>
      </c>
      <c r="DB39">
        <v>24</v>
      </c>
      <c r="DC39">
        <v>3</v>
      </c>
      <c r="DD39" t="s">
        <v>298</v>
      </c>
      <c r="DE39">
        <v>3</v>
      </c>
    </row>
    <row r="40" spans="1:109" x14ac:dyDescent="0.3">
      <c r="A40">
        <v>219</v>
      </c>
      <c r="D40" t="s">
        <v>217</v>
      </c>
      <c r="E40" t="s">
        <v>218</v>
      </c>
      <c r="F40" s="1">
        <v>44292.423090277778</v>
      </c>
      <c r="G40">
        <v>4</v>
      </c>
      <c r="H40">
        <v>4</v>
      </c>
      <c r="I40">
        <v>3</v>
      </c>
      <c r="J40">
        <v>-9</v>
      </c>
      <c r="K40">
        <v>-9</v>
      </c>
      <c r="L40">
        <v>-9</v>
      </c>
      <c r="M40">
        <v>-9</v>
      </c>
      <c r="N40">
        <v>-9</v>
      </c>
      <c r="O40">
        <v>-9</v>
      </c>
      <c r="P40">
        <v>-9</v>
      </c>
      <c r="Q40">
        <v>-9</v>
      </c>
      <c r="R40">
        <v>-9</v>
      </c>
      <c r="S40">
        <v>-9</v>
      </c>
      <c r="T40">
        <v>-9</v>
      </c>
      <c r="U40">
        <v>-9</v>
      </c>
      <c r="V40">
        <v>-9</v>
      </c>
      <c r="W40">
        <v>-9</v>
      </c>
      <c r="X40">
        <v>-9</v>
      </c>
      <c r="Y40">
        <v>3</v>
      </c>
      <c r="Z40">
        <v>-9</v>
      </c>
      <c r="AA40">
        <v>-9</v>
      </c>
      <c r="AB40">
        <v>-9</v>
      </c>
      <c r="AC40">
        <v>-9</v>
      </c>
      <c r="AD40">
        <v>-9</v>
      </c>
      <c r="AE40">
        <v>-9</v>
      </c>
      <c r="AF40">
        <v>-9</v>
      </c>
      <c r="AG40">
        <v>3</v>
      </c>
      <c r="AH40">
        <v>0</v>
      </c>
      <c r="AM40">
        <v>-9</v>
      </c>
      <c r="AN40">
        <v>-9</v>
      </c>
      <c r="AO40">
        <v>-9</v>
      </c>
      <c r="AP40">
        <v>-9</v>
      </c>
      <c r="AQ40">
        <v>-9</v>
      </c>
      <c r="AR40">
        <v>-9</v>
      </c>
      <c r="AS40">
        <v>-9</v>
      </c>
      <c r="AT40">
        <v>-9</v>
      </c>
      <c r="AU40">
        <v>-9</v>
      </c>
      <c r="AV40">
        <v>-9</v>
      </c>
      <c r="AW40">
        <v>-9</v>
      </c>
      <c r="AX40">
        <v>-9</v>
      </c>
      <c r="AY40">
        <v>-9</v>
      </c>
      <c r="AZ40">
        <v>0</v>
      </c>
      <c r="BD40">
        <v>0</v>
      </c>
      <c r="BG40">
        <v>0</v>
      </c>
      <c r="BK40">
        <v>0</v>
      </c>
      <c r="BP40">
        <v>0</v>
      </c>
      <c r="BT40">
        <v>0</v>
      </c>
      <c r="BW40">
        <v>0</v>
      </c>
      <c r="BY40">
        <v>0</v>
      </c>
      <c r="CC40">
        <v>0</v>
      </c>
      <c r="CE40">
        <v>0</v>
      </c>
      <c r="CH40">
        <v>0</v>
      </c>
      <c r="CK40">
        <v>0</v>
      </c>
      <c r="CN40">
        <v>0</v>
      </c>
      <c r="CP40">
        <v>14</v>
      </c>
      <c r="CQ40">
        <v>39</v>
      </c>
      <c r="CR40">
        <v>6</v>
      </c>
      <c r="CS40">
        <v>7</v>
      </c>
      <c r="CU40">
        <v>66</v>
      </c>
      <c r="CW40" s="1">
        <v>44292.42386574074</v>
      </c>
      <c r="CX40">
        <v>0</v>
      </c>
      <c r="CY40">
        <v>0</v>
      </c>
      <c r="CZ40">
        <v>4</v>
      </c>
      <c r="DA40">
        <v>4</v>
      </c>
      <c r="DB40">
        <v>91</v>
      </c>
      <c r="DC40">
        <v>87</v>
      </c>
      <c r="DD40" t="s">
        <v>299</v>
      </c>
      <c r="DE40">
        <v>121</v>
      </c>
    </row>
    <row r="41" spans="1:109" x14ac:dyDescent="0.3">
      <c r="A41">
        <v>222</v>
      </c>
      <c r="D41" t="s">
        <v>217</v>
      </c>
      <c r="E41" t="s">
        <v>218</v>
      </c>
      <c r="F41" s="1">
        <v>44293.600081018521</v>
      </c>
      <c r="G41">
        <v>3</v>
      </c>
      <c r="H41">
        <v>1</v>
      </c>
      <c r="I41">
        <v>5</v>
      </c>
      <c r="J41">
        <v>3</v>
      </c>
      <c r="K41">
        <v>3</v>
      </c>
      <c r="L41">
        <v>3</v>
      </c>
      <c r="M41">
        <v>3</v>
      </c>
      <c r="N41">
        <v>3</v>
      </c>
      <c r="O41">
        <v>2</v>
      </c>
      <c r="P41">
        <v>3</v>
      </c>
      <c r="Q41">
        <v>3</v>
      </c>
      <c r="R41">
        <v>2</v>
      </c>
      <c r="S41">
        <v>2</v>
      </c>
      <c r="T41">
        <v>3</v>
      </c>
      <c r="U41">
        <v>3</v>
      </c>
      <c r="V41">
        <v>2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1</v>
      </c>
      <c r="AE41">
        <v>3</v>
      </c>
      <c r="AF41">
        <v>3</v>
      </c>
      <c r="AG41">
        <v>3</v>
      </c>
      <c r="AH41">
        <v>0</v>
      </c>
      <c r="AM41">
        <v>3</v>
      </c>
      <c r="AN41">
        <v>2</v>
      </c>
      <c r="AO41">
        <v>2</v>
      </c>
      <c r="AP41">
        <v>3</v>
      </c>
      <c r="AQ41">
        <v>2</v>
      </c>
      <c r="AR41">
        <v>3</v>
      </c>
      <c r="AS41">
        <v>3</v>
      </c>
      <c r="AT41">
        <v>2</v>
      </c>
      <c r="AU41">
        <v>1</v>
      </c>
      <c r="AV41">
        <v>1</v>
      </c>
      <c r="AW41">
        <v>1</v>
      </c>
      <c r="AX41">
        <v>1</v>
      </c>
      <c r="AY41">
        <v>3</v>
      </c>
      <c r="AZ41">
        <v>0</v>
      </c>
      <c r="BD41">
        <v>0</v>
      </c>
      <c r="BG41">
        <v>0</v>
      </c>
      <c r="BK41">
        <v>0</v>
      </c>
      <c r="BP41">
        <v>0</v>
      </c>
      <c r="BT41">
        <v>0</v>
      </c>
      <c r="BW41">
        <v>0</v>
      </c>
      <c r="BY41">
        <v>0</v>
      </c>
      <c r="CC41">
        <v>0</v>
      </c>
      <c r="CE41">
        <v>0</v>
      </c>
      <c r="CH41">
        <v>0</v>
      </c>
      <c r="CK41">
        <v>0</v>
      </c>
      <c r="CN41">
        <v>0</v>
      </c>
      <c r="CP41">
        <v>4</v>
      </c>
      <c r="CQ41">
        <v>74</v>
      </c>
      <c r="CR41">
        <v>32</v>
      </c>
      <c r="CS41">
        <v>48</v>
      </c>
      <c r="CT41">
        <v>4</v>
      </c>
      <c r="CU41">
        <v>162</v>
      </c>
      <c r="CW41" s="1">
        <v>44293.601956018516</v>
      </c>
      <c r="CX41">
        <v>1</v>
      </c>
      <c r="CY41">
        <v>0</v>
      </c>
      <c r="CZ41">
        <v>5</v>
      </c>
      <c r="DA41">
        <v>5</v>
      </c>
      <c r="DB41">
        <v>26</v>
      </c>
      <c r="DC41">
        <v>3</v>
      </c>
      <c r="DD41" t="s">
        <v>292</v>
      </c>
      <c r="DE41">
        <v>30</v>
      </c>
    </row>
    <row r="42" spans="1:109" x14ac:dyDescent="0.3">
      <c r="A42">
        <v>223</v>
      </c>
      <c r="D42" t="s">
        <v>217</v>
      </c>
      <c r="E42" t="s">
        <v>218</v>
      </c>
      <c r="F42" s="1">
        <v>44293.651134259257</v>
      </c>
      <c r="G42">
        <v>1</v>
      </c>
      <c r="H42">
        <v>1</v>
      </c>
      <c r="I42">
        <v>3</v>
      </c>
      <c r="J42">
        <v>2</v>
      </c>
      <c r="K42">
        <v>2</v>
      </c>
      <c r="L42">
        <v>2</v>
      </c>
      <c r="M42">
        <v>3</v>
      </c>
      <c r="N42">
        <v>3</v>
      </c>
      <c r="O42">
        <v>1</v>
      </c>
      <c r="P42">
        <v>2</v>
      </c>
      <c r="Q42">
        <v>1</v>
      </c>
      <c r="R42">
        <v>1</v>
      </c>
      <c r="S42">
        <v>1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1</v>
      </c>
      <c r="AC42">
        <v>3</v>
      </c>
      <c r="AD42">
        <v>1</v>
      </c>
      <c r="AE42">
        <v>1</v>
      </c>
      <c r="AF42">
        <v>1</v>
      </c>
      <c r="AG42">
        <v>1</v>
      </c>
      <c r="AH42">
        <v>2</v>
      </c>
      <c r="AI42" t="s">
        <v>290</v>
      </c>
      <c r="AJ42" t="s">
        <v>300</v>
      </c>
      <c r="AM42">
        <v>3</v>
      </c>
      <c r="AN42">
        <v>2</v>
      </c>
      <c r="AO42">
        <v>1</v>
      </c>
      <c r="AP42">
        <v>3</v>
      </c>
      <c r="AQ42">
        <v>3</v>
      </c>
      <c r="AR42">
        <v>3</v>
      </c>
      <c r="AS42">
        <v>3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2</v>
      </c>
      <c r="AZ42">
        <v>0</v>
      </c>
      <c r="BD42">
        <v>0</v>
      </c>
      <c r="BG42">
        <v>0</v>
      </c>
      <c r="BK42">
        <v>0</v>
      </c>
      <c r="BP42">
        <v>1</v>
      </c>
      <c r="BQ42" t="s">
        <v>301</v>
      </c>
      <c r="BT42">
        <v>0</v>
      </c>
      <c r="BW42">
        <v>0</v>
      </c>
      <c r="BY42">
        <v>0</v>
      </c>
      <c r="CC42">
        <v>0</v>
      </c>
      <c r="CE42">
        <v>2</v>
      </c>
      <c r="CF42" t="s">
        <v>302</v>
      </c>
      <c r="CG42" t="s">
        <v>303</v>
      </c>
      <c r="CH42">
        <v>0</v>
      </c>
      <c r="CK42">
        <v>0</v>
      </c>
      <c r="CN42">
        <v>1</v>
      </c>
      <c r="CO42" t="s">
        <v>304</v>
      </c>
      <c r="CP42">
        <v>55</v>
      </c>
      <c r="CQ42">
        <v>263</v>
      </c>
      <c r="CR42">
        <v>46</v>
      </c>
      <c r="CS42">
        <v>243</v>
      </c>
      <c r="CT42">
        <v>2</v>
      </c>
      <c r="CU42">
        <v>440</v>
      </c>
      <c r="CW42" s="1">
        <v>44293.658182870371</v>
      </c>
      <c r="CX42">
        <v>1</v>
      </c>
      <c r="CY42">
        <v>0</v>
      </c>
      <c r="CZ42">
        <v>5</v>
      </c>
      <c r="DA42">
        <v>5</v>
      </c>
      <c r="DB42">
        <v>18</v>
      </c>
      <c r="DC42">
        <v>2</v>
      </c>
      <c r="DD42" t="s">
        <v>275</v>
      </c>
      <c r="DE42">
        <v>5</v>
      </c>
    </row>
    <row r="43" spans="1:109" x14ac:dyDescent="0.3">
      <c r="A43">
        <v>230</v>
      </c>
      <c r="D43" t="s">
        <v>217</v>
      </c>
      <c r="E43" t="s">
        <v>218</v>
      </c>
      <c r="F43" s="1">
        <v>44295.570590277777</v>
      </c>
      <c r="G43">
        <v>1</v>
      </c>
      <c r="H43">
        <v>3</v>
      </c>
      <c r="I43">
        <v>1</v>
      </c>
      <c r="J43">
        <v>2</v>
      </c>
      <c r="K43">
        <v>2</v>
      </c>
      <c r="L43">
        <v>2</v>
      </c>
      <c r="M43">
        <v>3</v>
      </c>
      <c r="N43">
        <v>3</v>
      </c>
      <c r="O43">
        <v>2</v>
      </c>
      <c r="P43">
        <v>2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3</v>
      </c>
      <c r="Z43">
        <v>3</v>
      </c>
      <c r="AA43">
        <v>1</v>
      </c>
      <c r="AB43">
        <v>1</v>
      </c>
      <c r="AC43">
        <v>1</v>
      </c>
      <c r="AD43">
        <v>3</v>
      </c>
      <c r="AE43">
        <v>3</v>
      </c>
      <c r="AF43">
        <v>1</v>
      </c>
      <c r="AG43">
        <v>1</v>
      </c>
      <c r="AH43">
        <v>0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3</v>
      </c>
      <c r="AY43">
        <v>1</v>
      </c>
      <c r="AZ43">
        <v>0</v>
      </c>
      <c r="BD43">
        <v>0</v>
      </c>
      <c r="BG43">
        <v>3</v>
      </c>
      <c r="BH43" t="s">
        <v>305</v>
      </c>
      <c r="BI43" t="s">
        <v>306</v>
      </c>
      <c r="BJ43" t="s">
        <v>307</v>
      </c>
      <c r="BK43">
        <v>2</v>
      </c>
      <c r="BL43" t="s">
        <v>308</v>
      </c>
      <c r="BM43" t="s">
        <v>309</v>
      </c>
      <c r="BP43">
        <v>1</v>
      </c>
      <c r="BQ43" t="s">
        <v>310</v>
      </c>
      <c r="BT43">
        <v>0</v>
      </c>
      <c r="BW43">
        <v>0</v>
      </c>
      <c r="BY43">
        <v>0</v>
      </c>
      <c r="CC43">
        <v>0</v>
      </c>
      <c r="CE43">
        <v>0</v>
      </c>
      <c r="CH43">
        <v>2</v>
      </c>
      <c r="CI43" t="s">
        <v>311</v>
      </c>
      <c r="CJ43" t="s">
        <v>312</v>
      </c>
      <c r="CK43">
        <v>1</v>
      </c>
      <c r="CL43" t="s">
        <v>313</v>
      </c>
      <c r="CN43">
        <v>0</v>
      </c>
      <c r="CP43">
        <v>22</v>
      </c>
      <c r="CQ43">
        <v>77</v>
      </c>
      <c r="CR43">
        <v>18</v>
      </c>
      <c r="CS43">
        <v>118</v>
      </c>
      <c r="CT43">
        <v>10</v>
      </c>
      <c r="CU43">
        <v>238</v>
      </c>
      <c r="CW43" s="1">
        <v>44295.573425925926</v>
      </c>
      <c r="CX43">
        <v>1</v>
      </c>
      <c r="CY43">
        <v>0</v>
      </c>
      <c r="CZ43">
        <v>5</v>
      </c>
      <c r="DA43">
        <v>5</v>
      </c>
      <c r="DB43">
        <v>16</v>
      </c>
      <c r="DC43">
        <v>2</v>
      </c>
      <c r="DD43" t="s">
        <v>288</v>
      </c>
      <c r="DE43">
        <v>9</v>
      </c>
    </row>
    <row r="44" spans="1:109" x14ac:dyDescent="0.3">
      <c r="A44">
        <v>234</v>
      </c>
      <c r="D44" t="s">
        <v>217</v>
      </c>
      <c r="E44" t="s">
        <v>218</v>
      </c>
      <c r="F44" s="1">
        <v>44298.399895833332</v>
      </c>
      <c r="G44">
        <v>4</v>
      </c>
      <c r="H44">
        <v>5</v>
      </c>
      <c r="I44">
        <v>3</v>
      </c>
      <c r="J44">
        <v>2</v>
      </c>
      <c r="K44">
        <v>3</v>
      </c>
      <c r="L44">
        <v>3</v>
      </c>
      <c r="M44">
        <v>3</v>
      </c>
      <c r="N44">
        <v>3</v>
      </c>
      <c r="O44">
        <v>2</v>
      </c>
      <c r="P44">
        <v>2</v>
      </c>
      <c r="Q44">
        <v>3</v>
      </c>
      <c r="R44">
        <v>3</v>
      </c>
      <c r="S44">
        <v>2</v>
      </c>
      <c r="T44">
        <v>1</v>
      </c>
      <c r="U44">
        <v>1</v>
      </c>
      <c r="V44">
        <v>1</v>
      </c>
      <c r="W44">
        <v>1</v>
      </c>
      <c r="X44">
        <v>1</v>
      </c>
      <c r="Y44">
        <v>3</v>
      </c>
      <c r="Z44">
        <v>3</v>
      </c>
      <c r="AA44">
        <v>1</v>
      </c>
      <c r="AB44">
        <v>2</v>
      </c>
      <c r="AC44">
        <v>1</v>
      </c>
      <c r="AD44">
        <v>2</v>
      </c>
      <c r="AE44">
        <v>3</v>
      </c>
      <c r="AF44">
        <v>3</v>
      </c>
      <c r="AG44">
        <v>1</v>
      </c>
      <c r="AH44">
        <v>2</v>
      </c>
      <c r="AI44" t="s">
        <v>314</v>
      </c>
      <c r="AJ44" t="s">
        <v>315</v>
      </c>
      <c r="AM44">
        <v>1</v>
      </c>
      <c r="AN44">
        <v>2</v>
      </c>
      <c r="AO44">
        <v>2</v>
      </c>
      <c r="AP44">
        <v>1</v>
      </c>
      <c r="AQ44">
        <v>2</v>
      </c>
      <c r="AR44">
        <v>1</v>
      </c>
      <c r="AS44">
        <v>1</v>
      </c>
      <c r="AT44">
        <v>1</v>
      </c>
      <c r="AU44">
        <v>2</v>
      </c>
      <c r="AV44">
        <v>1</v>
      </c>
      <c r="AW44">
        <v>2</v>
      </c>
      <c r="AX44">
        <v>1</v>
      </c>
      <c r="AY44">
        <v>3</v>
      </c>
      <c r="AZ44">
        <v>0</v>
      </c>
      <c r="BD44">
        <v>0</v>
      </c>
      <c r="BG44">
        <v>3</v>
      </c>
      <c r="BH44" t="s">
        <v>263</v>
      </c>
      <c r="BI44" t="s">
        <v>314</v>
      </c>
      <c r="BJ44" t="s">
        <v>315</v>
      </c>
      <c r="BK44">
        <v>1</v>
      </c>
      <c r="BL44" t="s">
        <v>263</v>
      </c>
      <c r="BP44">
        <v>1</v>
      </c>
      <c r="BQ44" t="s">
        <v>316</v>
      </c>
      <c r="BT44">
        <v>0</v>
      </c>
      <c r="BW44">
        <v>0</v>
      </c>
      <c r="BY44">
        <v>0</v>
      </c>
      <c r="CC44">
        <v>1</v>
      </c>
      <c r="CD44" t="s">
        <v>317</v>
      </c>
      <c r="CE44">
        <v>0</v>
      </c>
      <c r="CH44">
        <v>0</v>
      </c>
      <c r="CK44">
        <v>0</v>
      </c>
      <c r="CN44">
        <v>0</v>
      </c>
      <c r="CP44">
        <v>2</v>
      </c>
      <c r="CQ44">
        <v>52</v>
      </c>
      <c r="CR44">
        <v>38</v>
      </c>
      <c r="CS44">
        <v>226</v>
      </c>
      <c r="CT44">
        <v>3</v>
      </c>
      <c r="CU44">
        <v>321</v>
      </c>
      <c r="CW44" s="1">
        <v>44298.403611111113</v>
      </c>
      <c r="CX44">
        <v>1</v>
      </c>
      <c r="CY44">
        <v>0</v>
      </c>
      <c r="CZ44">
        <v>5</v>
      </c>
      <c r="DA44">
        <v>5</v>
      </c>
      <c r="DB44">
        <v>16</v>
      </c>
      <c r="DC44">
        <v>1</v>
      </c>
      <c r="DD44" t="s">
        <v>318</v>
      </c>
      <c r="DE44">
        <v>73</v>
      </c>
    </row>
    <row r="45" spans="1:109" x14ac:dyDescent="0.3">
      <c r="A45">
        <v>239</v>
      </c>
      <c r="D45" t="s">
        <v>217</v>
      </c>
      <c r="E45" t="s">
        <v>218</v>
      </c>
      <c r="F45" s="1">
        <v>44302.715231481481</v>
      </c>
      <c r="G45">
        <v>5</v>
      </c>
      <c r="H45">
        <v>5</v>
      </c>
      <c r="I45">
        <v>2</v>
      </c>
      <c r="J45">
        <v>3</v>
      </c>
      <c r="K45">
        <v>2</v>
      </c>
      <c r="L45">
        <v>3</v>
      </c>
      <c r="M45">
        <v>2</v>
      </c>
      <c r="N45">
        <v>-9</v>
      </c>
      <c r="O45">
        <v>3</v>
      </c>
      <c r="P45">
        <v>2</v>
      </c>
      <c r="Q45">
        <v>1</v>
      </c>
      <c r="R45">
        <v>1</v>
      </c>
      <c r="S45">
        <v>2</v>
      </c>
      <c r="T45">
        <v>1</v>
      </c>
      <c r="U45">
        <v>1</v>
      </c>
      <c r="V45">
        <v>1</v>
      </c>
      <c r="W45">
        <v>1</v>
      </c>
      <c r="X45">
        <v>1</v>
      </c>
      <c r="Y45">
        <v>3</v>
      </c>
      <c r="Z45">
        <v>3</v>
      </c>
      <c r="AA45">
        <v>1</v>
      </c>
      <c r="AB45">
        <v>2</v>
      </c>
      <c r="AC45">
        <v>2</v>
      </c>
      <c r="AD45">
        <v>3</v>
      </c>
      <c r="AE45">
        <v>3</v>
      </c>
      <c r="AF45">
        <v>2</v>
      </c>
      <c r="AG45">
        <v>3</v>
      </c>
      <c r="AH45">
        <v>0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3</v>
      </c>
      <c r="AV45">
        <v>1</v>
      </c>
      <c r="AW45">
        <v>2</v>
      </c>
      <c r="AX45">
        <v>2</v>
      </c>
      <c r="AY45">
        <v>3</v>
      </c>
      <c r="AZ45">
        <v>0</v>
      </c>
      <c r="BD45">
        <v>0</v>
      </c>
      <c r="BG45">
        <v>0</v>
      </c>
      <c r="BK45">
        <v>0</v>
      </c>
      <c r="BP45">
        <v>0</v>
      </c>
      <c r="BT45">
        <v>0</v>
      </c>
      <c r="BW45">
        <v>0</v>
      </c>
      <c r="BY45">
        <v>0</v>
      </c>
      <c r="CC45">
        <v>0</v>
      </c>
      <c r="CE45">
        <v>0</v>
      </c>
      <c r="CH45">
        <v>0</v>
      </c>
      <c r="CK45">
        <v>0</v>
      </c>
      <c r="CN45">
        <v>0</v>
      </c>
      <c r="CP45">
        <v>4</v>
      </c>
      <c r="CQ45">
        <v>85</v>
      </c>
      <c r="CR45">
        <v>35</v>
      </c>
      <c r="CS45">
        <v>26</v>
      </c>
      <c r="CT45">
        <v>2</v>
      </c>
      <c r="CU45">
        <v>152</v>
      </c>
      <c r="CW45" s="1">
        <v>44302.716990740744</v>
      </c>
      <c r="CX45">
        <v>1</v>
      </c>
      <c r="CY45">
        <v>0</v>
      </c>
      <c r="CZ45">
        <v>5</v>
      </c>
      <c r="DA45">
        <v>5</v>
      </c>
      <c r="DB45">
        <v>28</v>
      </c>
      <c r="DC45">
        <v>6</v>
      </c>
      <c r="DD45" t="s">
        <v>319</v>
      </c>
      <c r="DE45">
        <v>37</v>
      </c>
    </row>
    <row r="46" spans="1:109" x14ac:dyDescent="0.3">
      <c r="A46">
        <v>252</v>
      </c>
      <c r="D46" t="s">
        <v>217</v>
      </c>
      <c r="E46" t="s">
        <v>218</v>
      </c>
      <c r="F46" s="1">
        <v>44316.65662037037</v>
      </c>
      <c r="G46">
        <v>2</v>
      </c>
      <c r="H46">
        <v>1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2</v>
      </c>
      <c r="P46">
        <v>3</v>
      </c>
      <c r="Q46">
        <v>2</v>
      </c>
      <c r="R46">
        <v>1</v>
      </c>
      <c r="S46">
        <v>1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2</v>
      </c>
      <c r="AC46">
        <v>3</v>
      </c>
      <c r="AD46">
        <v>1</v>
      </c>
      <c r="AE46">
        <v>3</v>
      </c>
      <c r="AF46">
        <v>1</v>
      </c>
      <c r="AG46">
        <v>1</v>
      </c>
      <c r="AH46">
        <v>0</v>
      </c>
      <c r="AM46">
        <v>3</v>
      </c>
      <c r="AN46">
        <v>1</v>
      </c>
      <c r="AO46">
        <v>1</v>
      </c>
      <c r="AP46">
        <v>3</v>
      </c>
      <c r="AQ46">
        <v>3</v>
      </c>
      <c r="AR46">
        <v>3</v>
      </c>
      <c r="AS46">
        <v>3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3</v>
      </c>
      <c r="AZ46">
        <v>1</v>
      </c>
      <c r="BA46" t="s">
        <v>320</v>
      </c>
      <c r="BD46">
        <v>0</v>
      </c>
      <c r="BG46">
        <v>0</v>
      </c>
      <c r="BK46">
        <v>0</v>
      </c>
      <c r="BP46">
        <v>0</v>
      </c>
      <c r="BT46">
        <v>0</v>
      </c>
      <c r="BW46">
        <v>0</v>
      </c>
      <c r="BY46">
        <v>0</v>
      </c>
      <c r="CC46">
        <v>0</v>
      </c>
      <c r="CE46">
        <v>0</v>
      </c>
      <c r="CH46">
        <v>0</v>
      </c>
      <c r="CK46">
        <v>0</v>
      </c>
      <c r="CN46">
        <v>0</v>
      </c>
      <c r="CP46">
        <v>7</v>
      </c>
      <c r="CQ46">
        <v>103</v>
      </c>
      <c r="CR46">
        <v>38</v>
      </c>
      <c r="CS46">
        <v>36</v>
      </c>
      <c r="CT46">
        <v>3</v>
      </c>
      <c r="CU46">
        <v>187</v>
      </c>
      <c r="CW46" s="1">
        <v>44316.658807870372</v>
      </c>
      <c r="CX46">
        <v>1</v>
      </c>
      <c r="CY46">
        <v>0</v>
      </c>
      <c r="CZ46">
        <v>5</v>
      </c>
      <c r="DA46">
        <v>5</v>
      </c>
      <c r="DB46">
        <v>24</v>
      </c>
      <c r="DC46">
        <v>3</v>
      </c>
      <c r="DD46" t="s">
        <v>321</v>
      </c>
      <c r="DE46">
        <v>11</v>
      </c>
    </row>
    <row r="47" spans="1:109" x14ac:dyDescent="0.3">
      <c r="A47">
        <v>254</v>
      </c>
      <c r="D47" t="s">
        <v>217</v>
      </c>
      <c r="E47" t="s">
        <v>218</v>
      </c>
      <c r="F47" s="1">
        <v>44316.67355324074</v>
      </c>
      <c r="G47">
        <v>1</v>
      </c>
      <c r="H47">
        <v>1</v>
      </c>
      <c r="I47">
        <v>4</v>
      </c>
      <c r="J47">
        <v>3</v>
      </c>
      <c r="K47">
        <v>3</v>
      </c>
      <c r="L47">
        <v>3</v>
      </c>
      <c r="M47">
        <v>3</v>
      </c>
      <c r="N47">
        <v>3</v>
      </c>
      <c r="O47">
        <v>1</v>
      </c>
      <c r="P47">
        <v>2</v>
      </c>
      <c r="Q47">
        <v>2</v>
      </c>
      <c r="R47">
        <v>2</v>
      </c>
      <c r="S47">
        <v>2</v>
      </c>
      <c r="T47">
        <v>2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1</v>
      </c>
      <c r="AC47">
        <v>1</v>
      </c>
      <c r="AD47">
        <v>1</v>
      </c>
      <c r="AE47">
        <v>3</v>
      </c>
      <c r="AF47">
        <v>1</v>
      </c>
      <c r="AG47">
        <v>1</v>
      </c>
      <c r="AH47">
        <v>0</v>
      </c>
      <c r="AM47">
        <v>2</v>
      </c>
      <c r="AN47">
        <v>2</v>
      </c>
      <c r="AO47">
        <v>2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1</v>
      </c>
      <c r="AV47">
        <v>1</v>
      </c>
      <c r="AW47">
        <v>1</v>
      </c>
      <c r="AX47">
        <v>1</v>
      </c>
      <c r="AY47">
        <v>2</v>
      </c>
      <c r="AZ47">
        <v>0</v>
      </c>
      <c r="BD47">
        <v>0</v>
      </c>
      <c r="BG47">
        <v>0</v>
      </c>
      <c r="BK47">
        <v>0</v>
      </c>
      <c r="BP47">
        <v>0</v>
      </c>
      <c r="BT47">
        <v>0</v>
      </c>
      <c r="BW47">
        <v>0</v>
      </c>
      <c r="BY47">
        <v>0</v>
      </c>
      <c r="CC47">
        <v>0</v>
      </c>
      <c r="CE47">
        <v>0</v>
      </c>
      <c r="CH47">
        <v>0</v>
      </c>
      <c r="CK47">
        <v>0</v>
      </c>
      <c r="CN47">
        <v>1</v>
      </c>
      <c r="CO47" t="s">
        <v>322</v>
      </c>
      <c r="CP47">
        <v>8</v>
      </c>
      <c r="CQ47">
        <v>59</v>
      </c>
      <c r="CR47">
        <v>28</v>
      </c>
      <c r="CS47">
        <v>15</v>
      </c>
      <c r="CT47">
        <v>4</v>
      </c>
      <c r="CU47">
        <v>114</v>
      </c>
      <c r="CW47" s="1">
        <v>44316.674872685187</v>
      </c>
      <c r="CX47">
        <v>1</v>
      </c>
      <c r="CY47">
        <v>0</v>
      </c>
      <c r="CZ47">
        <v>5</v>
      </c>
      <c r="DA47">
        <v>5</v>
      </c>
      <c r="DB47">
        <v>24</v>
      </c>
      <c r="DC47">
        <v>3</v>
      </c>
      <c r="DD47" t="s">
        <v>250</v>
      </c>
      <c r="DE47">
        <v>30</v>
      </c>
    </row>
    <row r="48" spans="1:109" x14ac:dyDescent="0.3">
      <c r="A48">
        <v>255</v>
      </c>
      <c r="D48" t="s">
        <v>217</v>
      </c>
      <c r="E48" t="s">
        <v>218</v>
      </c>
      <c r="F48" s="1">
        <v>44316.680381944447</v>
      </c>
      <c r="G48">
        <v>4</v>
      </c>
      <c r="H48">
        <v>1</v>
      </c>
      <c r="I48">
        <v>5</v>
      </c>
      <c r="J48">
        <v>2</v>
      </c>
      <c r="K48">
        <v>2</v>
      </c>
      <c r="L48">
        <v>-9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2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1</v>
      </c>
      <c r="AG48">
        <v>1</v>
      </c>
      <c r="AH48">
        <v>1</v>
      </c>
      <c r="AI48" t="s">
        <v>323</v>
      </c>
      <c r="CP48">
        <v>30</v>
      </c>
      <c r="CQ48">
        <v>66</v>
      </c>
      <c r="CU48">
        <v>96</v>
      </c>
      <c r="CW48" s="1">
        <v>44316.681493055556</v>
      </c>
      <c r="CX48">
        <v>0</v>
      </c>
      <c r="CY48">
        <v>0</v>
      </c>
      <c r="CZ48">
        <v>2</v>
      </c>
      <c r="DA48">
        <v>2</v>
      </c>
      <c r="DB48">
        <v>4</v>
      </c>
      <c r="DC48">
        <v>4</v>
      </c>
      <c r="DD48" t="s">
        <v>324</v>
      </c>
      <c r="DE48">
        <v>11</v>
      </c>
    </row>
    <row r="49" spans="1:109" x14ac:dyDescent="0.3">
      <c r="A49">
        <v>256</v>
      </c>
      <c r="D49" t="s">
        <v>217</v>
      </c>
      <c r="E49" t="s">
        <v>218</v>
      </c>
      <c r="F49" s="1">
        <v>44316.687106481484</v>
      </c>
      <c r="G49">
        <v>4</v>
      </c>
      <c r="H49">
        <v>3</v>
      </c>
      <c r="I49">
        <v>4</v>
      </c>
      <c r="J49">
        <v>2</v>
      </c>
      <c r="K49">
        <v>2</v>
      </c>
      <c r="L49">
        <v>3</v>
      </c>
      <c r="M49">
        <v>3</v>
      </c>
      <c r="N49">
        <v>3</v>
      </c>
      <c r="O49">
        <v>2</v>
      </c>
      <c r="P49">
        <v>3</v>
      </c>
      <c r="Q49">
        <v>3</v>
      </c>
      <c r="R49">
        <v>2</v>
      </c>
      <c r="S49">
        <v>1</v>
      </c>
      <c r="T49">
        <v>1</v>
      </c>
      <c r="U49">
        <v>2</v>
      </c>
      <c r="V49">
        <v>1</v>
      </c>
      <c r="W49">
        <v>1</v>
      </c>
      <c r="X49">
        <v>3</v>
      </c>
      <c r="Y49">
        <v>3</v>
      </c>
      <c r="Z49">
        <v>3</v>
      </c>
      <c r="AA49">
        <v>1</v>
      </c>
      <c r="AB49">
        <v>2</v>
      </c>
      <c r="AC49">
        <v>2</v>
      </c>
      <c r="AD49">
        <v>2</v>
      </c>
      <c r="AE49">
        <v>2</v>
      </c>
      <c r="AF49">
        <v>3</v>
      </c>
      <c r="AG49">
        <v>2</v>
      </c>
      <c r="AH49">
        <v>0</v>
      </c>
      <c r="AM49">
        <v>1</v>
      </c>
      <c r="AN49">
        <v>2</v>
      </c>
      <c r="AO49">
        <v>1</v>
      </c>
      <c r="AP49">
        <v>2</v>
      </c>
      <c r="AQ49">
        <v>1</v>
      </c>
      <c r="AR49">
        <v>1</v>
      </c>
      <c r="AS49">
        <v>3</v>
      </c>
      <c r="AT49">
        <v>2</v>
      </c>
      <c r="AU49">
        <v>1</v>
      </c>
      <c r="AV49">
        <v>1</v>
      </c>
      <c r="AW49">
        <v>2</v>
      </c>
      <c r="AX49">
        <v>1</v>
      </c>
      <c r="AY49">
        <v>1</v>
      </c>
      <c r="AZ49">
        <v>0</v>
      </c>
      <c r="BD49">
        <v>0</v>
      </c>
      <c r="BG49">
        <v>0</v>
      </c>
      <c r="BK49">
        <v>0</v>
      </c>
      <c r="BP49">
        <v>0</v>
      </c>
      <c r="BT49">
        <v>0</v>
      </c>
      <c r="BW49">
        <v>0</v>
      </c>
      <c r="BY49">
        <v>0</v>
      </c>
      <c r="CC49">
        <v>0</v>
      </c>
      <c r="CE49">
        <v>0</v>
      </c>
      <c r="CH49">
        <v>0</v>
      </c>
      <c r="CK49">
        <v>0</v>
      </c>
      <c r="CN49">
        <v>0</v>
      </c>
      <c r="CP49">
        <v>21</v>
      </c>
      <c r="CQ49">
        <v>3153</v>
      </c>
      <c r="CR49">
        <v>44</v>
      </c>
      <c r="CS49">
        <v>29</v>
      </c>
      <c r="CT49">
        <v>3</v>
      </c>
      <c r="CU49">
        <v>191</v>
      </c>
      <c r="CW49" s="1">
        <v>44316.724722222221</v>
      </c>
      <c r="CX49">
        <v>1</v>
      </c>
      <c r="CY49">
        <v>0</v>
      </c>
      <c r="CZ49">
        <v>5</v>
      </c>
      <c r="DA49">
        <v>5</v>
      </c>
      <c r="DB49">
        <v>26</v>
      </c>
      <c r="DC49">
        <v>3</v>
      </c>
      <c r="DD49" t="s">
        <v>325</v>
      </c>
      <c r="DE49">
        <v>2</v>
      </c>
    </row>
    <row r="50" spans="1:109" x14ac:dyDescent="0.3">
      <c r="A50">
        <v>259</v>
      </c>
      <c r="D50" t="s">
        <v>217</v>
      </c>
      <c r="E50" t="s">
        <v>218</v>
      </c>
      <c r="F50" s="1">
        <v>44316.689918981479</v>
      </c>
      <c r="G50">
        <v>2</v>
      </c>
      <c r="H50">
        <v>3</v>
      </c>
      <c r="I50">
        <v>2</v>
      </c>
      <c r="J50">
        <v>1</v>
      </c>
      <c r="K50">
        <v>1</v>
      </c>
      <c r="L50">
        <v>3</v>
      </c>
      <c r="M50">
        <v>3</v>
      </c>
      <c r="N50">
        <v>3</v>
      </c>
      <c r="O50">
        <v>1</v>
      </c>
      <c r="P50">
        <v>1</v>
      </c>
      <c r="Q50">
        <v>2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3</v>
      </c>
      <c r="Z50">
        <v>3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2</v>
      </c>
      <c r="AG50">
        <v>1</v>
      </c>
      <c r="AH50">
        <v>0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0</v>
      </c>
      <c r="BD50">
        <v>0</v>
      </c>
      <c r="BG50">
        <v>0</v>
      </c>
      <c r="BK50">
        <v>0</v>
      </c>
      <c r="BP50">
        <v>0</v>
      </c>
      <c r="BT50">
        <v>0</v>
      </c>
      <c r="BW50">
        <v>0</v>
      </c>
      <c r="BY50">
        <v>0</v>
      </c>
      <c r="CC50">
        <v>0</v>
      </c>
      <c r="CE50">
        <v>0</v>
      </c>
      <c r="CH50">
        <v>0</v>
      </c>
      <c r="CK50">
        <v>0</v>
      </c>
      <c r="CN50">
        <v>0</v>
      </c>
      <c r="CP50">
        <v>54</v>
      </c>
      <c r="CQ50">
        <v>83</v>
      </c>
      <c r="CR50">
        <v>31</v>
      </c>
      <c r="CS50">
        <v>46</v>
      </c>
      <c r="CT50">
        <v>5</v>
      </c>
      <c r="CU50">
        <v>219</v>
      </c>
      <c r="CW50" s="1">
        <v>44316.692453703705</v>
      </c>
      <c r="CX50">
        <v>1</v>
      </c>
      <c r="CY50">
        <v>0</v>
      </c>
      <c r="CZ50">
        <v>5</v>
      </c>
      <c r="DA50">
        <v>5</v>
      </c>
      <c r="DB50">
        <v>26</v>
      </c>
      <c r="DC50">
        <v>3</v>
      </c>
      <c r="DD50" t="s">
        <v>326</v>
      </c>
      <c r="DE50">
        <v>1</v>
      </c>
    </row>
    <row r="51" spans="1:109" x14ac:dyDescent="0.3">
      <c r="A51">
        <v>261</v>
      </c>
      <c r="D51" t="s">
        <v>217</v>
      </c>
      <c r="E51" t="s">
        <v>218</v>
      </c>
      <c r="F51" s="1">
        <v>44316.716087962966</v>
      </c>
      <c r="G51">
        <v>1</v>
      </c>
      <c r="H51">
        <v>1</v>
      </c>
      <c r="I51">
        <v>3</v>
      </c>
      <c r="J51">
        <v>2</v>
      </c>
      <c r="K51">
        <v>3</v>
      </c>
      <c r="L51">
        <v>2</v>
      </c>
      <c r="M51">
        <v>3</v>
      </c>
      <c r="N51">
        <v>3</v>
      </c>
      <c r="O51">
        <v>2</v>
      </c>
      <c r="P51">
        <v>2</v>
      </c>
      <c r="Q51">
        <v>2</v>
      </c>
      <c r="R51">
        <v>1</v>
      </c>
      <c r="S51">
        <v>1</v>
      </c>
      <c r="T51">
        <v>2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1</v>
      </c>
      <c r="AE51">
        <v>2</v>
      </c>
      <c r="AF51">
        <v>2</v>
      </c>
      <c r="AG51">
        <v>2</v>
      </c>
      <c r="AH51">
        <v>2</v>
      </c>
      <c r="AI51" t="s">
        <v>327</v>
      </c>
      <c r="AJ51" t="s">
        <v>328</v>
      </c>
      <c r="AM51">
        <v>2</v>
      </c>
      <c r="AN51">
        <v>2</v>
      </c>
      <c r="AO51">
        <v>2</v>
      </c>
      <c r="AP51">
        <v>3</v>
      </c>
      <c r="AQ51">
        <v>3</v>
      </c>
      <c r="AR51">
        <v>3</v>
      </c>
      <c r="AS51">
        <v>3</v>
      </c>
      <c r="AT51">
        <v>2</v>
      </c>
      <c r="AU51">
        <v>1</v>
      </c>
      <c r="AV51">
        <v>1</v>
      </c>
      <c r="AW51">
        <v>1</v>
      </c>
      <c r="AX51">
        <v>1</v>
      </c>
      <c r="AY51">
        <v>2</v>
      </c>
      <c r="AZ51">
        <v>1</v>
      </c>
      <c r="BA51" t="s">
        <v>329</v>
      </c>
      <c r="BD51">
        <v>0</v>
      </c>
      <c r="BG51">
        <v>0</v>
      </c>
      <c r="BK51">
        <v>0</v>
      </c>
      <c r="BP51">
        <v>0</v>
      </c>
      <c r="BT51">
        <v>2</v>
      </c>
      <c r="BU51" t="s">
        <v>330</v>
      </c>
      <c r="BV51" t="s">
        <v>331</v>
      </c>
      <c r="BW51">
        <v>0</v>
      </c>
      <c r="BY51">
        <v>0</v>
      </c>
      <c r="CC51">
        <v>0</v>
      </c>
      <c r="CE51">
        <v>0</v>
      </c>
      <c r="CH51">
        <v>0</v>
      </c>
      <c r="CK51">
        <v>0</v>
      </c>
      <c r="CN51">
        <v>0</v>
      </c>
      <c r="CP51">
        <v>20</v>
      </c>
      <c r="CQ51">
        <v>163</v>
      </c>
      <c r="CR51">
        <v>68</v>
      </c>
      <c r="CS51">
        <v>174</v>
      </c>
      <c r="CT51">
        <v>5</v>
      </c>
      <c r="CU51">
        <v>430</v>
      </c>
      <c r="CW51" s="1">
        <v>44316.721064814818</v>
      </c>
      <c r="CX51">
        <v>1</v>
      </c>
      <c r="CY51">
        <v>0</v>
      </c>
      <c r="CZ51">
        <v>5</v>
      </c>
      <c r="DA51">
        <v>5</v>
      </c>
      <c r="DB51">
        <v>20</v>
      </c>
      <c r="DC51">
        <v>2</v>
      </c>
      <c r="DD51" t="s">
        <v>332</v>
      </c>
      <c r="DE51">
        <v>0</v>
      </c>
    </row>
    <row r="52" spans="1:109" x14ac:dyDescent="0.3">
      <c r="A52">
        <v>262</v>
      </c>
      <c r="D52" t="s">
        <v>217</v>
      </c>
      <c r="E52" t="s">
        <v>218</v>
      </c>
      <c r="F52" s="1">
        <v>44316.789780092593</v>
      </c>
      <c r="G52">
        <v>2</v>
      </c>
      <c r="H52">
        <v>2</v>
      </c>
      <c r="I52">
        <v>2</v>
      </c>
      <c r="J52">
        <v>1</v>
      </c>
      <c r="K52">
        <v>2</v>
      </c>
      <c r="L52">
        <v>3</v>
      </c>
      <c r="M52">
        <v>3</v>
      </c>
      <c r="N52">
        <v>3</v>
      </c>
      <c r="O52">
        <v>2</v>
      </c>
      <c r="P52">
        <v>3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3</v>
      </c>
      <c r="Z52">
        <v>3</v>
      </c>
      <c r="AA52">
        <v>1</v>
      </c>
      <c r="AB52">
        <v>3</v>
      </c>
      <c r="AC52">
        <v>1</v>
      </c>
      <c r="AD52">
        <v>1</v>
      </c>
      <c r="AE52">
        <v>1</v>
      </c>
      <c r="AF52">
        <v>3</v>
      </c>
      <c r="AG52">
        <v>2</v>
      </c>
      <c r="AH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0</v>
      </c>
      <c r="CP52">
        <v>47</v>
      </c>
      <c r="CQ52">
        <v>71</v>
      </c>
      <c r="CR52">
        <v>17</v>
      </c>
      <c r="CU52">
        <v>135</v>
      </c>
      <c r="CW52" s="1">
        <v>44316.791342592594</v>
      </c>
      <c r="CX52">
        <v>0</v>
      </c>
      <c r="CY52">
        <v>0</v>
      </c>
      <c r="CZ52">
        <v>3</v>
      </c>
      <c r="DA52">
        <v>3</v>
      </c>
      <c r="DB52">
        <v>5</v>
      </c>
      <c r="DC52">
        <v>1</v>
      </c>
      <c r="DD52" t="s">
        <v>333</v>
      </c>
      <c r="DE52">
        <v>19</v>
      </c>
    </row>
    <row r="53" spans="1:109" x14ac:dyDescent="0.3">
      <c r="A53">
        <v>264</v>
      </c>
      <c r="D53" t="s">
        <v>217</v>
      </c>
      <c r="E53" t="s">
        <v>218</v>
      </c>
      <c r="F53" s="1">
        <v>44316.823680555557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2</v>
      </c>
      <c r="N53">
        <v>2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3</v>
      </c>
      <c r="Z53">
        <v>3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0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0</v>
      </c>
      <c r="BD53">
        <v>0</v>
      </c>
      <c r="BG53">
        <v>0</v>
      </c>
      <c r="BK53">
        <v>0</v>
      </c>
      <c r="BP53">
        <v>0</v>
      </c>
      <c r="BT53">
        <v>0</v>
      </c>
      <c r="BW53">
        <v>0</v>
      </c>
      <c r="BY53">
        <v>0</v>
      </c>
      <c r="CC53">
        <v>0</v>
      </c>
      <c r="CE53">
        <v>0</v>
      </c>
      <c r="CH53">
        <v>0</v>
      </c>
      <c r="CK53">
        <v>0</v>
      </c>
      <c r="CN53">
        <v>0</v>
      </c>
      <c r="CP53">
        <v>25</v>
      </c>
      <c r="CQ53">
        <v>121</v>
      </c>
      <c r="CR53">
        <v>23</v>
      </c>
      <c r="CS53">
        <v>33</v>
      </c>
      <c r="CT53">
        <v>2</v>
      </c>
      <c r="CU53">
        <v>204</v>
      </c>
      <c r="CW53" s="1">
        <v>44316.826041666667</v>
      </c>
      <c r="CX53">
        <v>1</v>
      </c>
      <c r="CY53">
        <v>0</v>
      </c>
      <c r="CZ53">
        <v>5</v>
      </c>
      <c r="DA53">
        <v>5</v>
      </c>
      <c r="DB53">
        <v>26</v>
      </c>
      <c r="DC53">
        <v>3</v>
      </c>
      <c r="DD53" t="s">
        <v>257</v>
      </c>
      <c r="DE53">
        <v>9</v>
      </c>
    </row>
    <row r="54" spans="1:109" x14ac:dyDescent="0.3">
      <c r="A54">
        <v>275</v>
      </c>
      <c r="D54" t="s">
        <v>217</v>
      </c>
      <c r="E54" t="s">
        <v>218</v>
      </c>
      <c r="F54" s="1">
        <v>44320.324571759258</v>
      </c>
      <c r="G54">
        <v>3</v>
      </c>
      <c r="H54">
        <v>3</v>
      </c>
      <c r="I54">
        <v>2</v>
      </c>
      <c r="J54">
        <v>2</v>
      </c>
      <c r="K54">
        <v>1</v>
      </c>
      <c r="L54">
        <v>3</v>
      </c>
      <c r="M54">
        <v>2</v>
      </c>
      <c r="N54">
        <v>2</v>
      </c>
      <c r="O54">
        <v>2</v>
      </c>
      <c r="P54">
        <v>1</v>
      </c>
      <c r="Q54">
        <v>2</v>
      </c>
      <c r="R54">
        <v>1</v>
      </c>
      <c r="S54">
        <v>2</v>
      </c>
      <c r="T54">
        <v>1</v>
      </c>
      <c r="U54">
        <v>1</v>
      </c>
      <c r="V54">
        <v>1</v>
      </c>
      <c r="W54">
        <v>1</v>
      </c>
      <c r="X54">
        <v>1</v>
      </c>
      <c r="Y54">
        <v>3</v>
      </c>
      <c r="Z54">
        <v>1</v>
      </c>
      <c r="AA54">
        <v>1</v>
      </c>
      <c r="AB54">
        <v>2</v>
      </c>
      <c r="AC54">
        <v>1</v>
      </c>
      <c r="AD54">
        <v>1</v>
      </c>
      <c r="AE54">
        <v>2</v>
      </c>
      <c r="AF54">
        <v>1</v>
      </c>
      <c r="AG54">
        <v>1</v>
      </c>
      <c r="AH54">
        <v>0</v>
      </c>
      <c r="AM54">
        <v>1</v>
      </c>
      <c r="AN54">
        <v>2</v>
      </c>
      <c r="AO54">
        <v>2</v>
      </c>
      <c r="AP54">
        <v>1</v>
      </c>
      <c r="AQ54">
        <v>2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2</v>
      </c>
      <c r="AZ54">
        <v>0</v>
      </c>
      <c r="BD54">
        <v>0</v>
      </c>
      <c r="BG54">
        <v>0</v>
      </c>
      <c r="BK54">
        <v>0</v>
      </c>
      <c r="BP54">
        <v>0</v>
      </c>
      <c r="BT54">
        <v>0</v>
      </c>
      <c r="BW54">
        <v>0</v>
      </c>
      <c r="BY54">
        <v>0</v>
      </c>
      <c r="CC54">
        <v>0</v>
      </c>
      <c r="CE54">
        <v>0</v>
      </c>
      <c r="CH54">
        <v>0</v>
      </c>
      <c r="CK54">
        <v>0</v>
      </c>
      <c r="CN54">
        <v>0</v>
      </c>
      <c r="CP54">
        <v>334</v>
      </c>
      <c r="CQ54">
        <v>331</v>
      </c>
      <c r="CR54">
        <v>235</v>
      </c>
      <c r="CS54">
        <v>133</v>
      </c>
      <c r="CT54">
        <v>17</v>
      </c>
      <c r="CU54">
        <v>276</v>
      </c>
      <c r="CW54" s="1">
        <v>44320.336724537039</v>
      </c>
      <c r="CX54">
        <v>1</v>
      </c>
      <c r="CY54">
        <v>0</v>
      </c>
      <c r="CZ54">
        <v>5</v>
      </c>
      <c r="DA54">
        <v>5</v>
      </c>
      <c r="DB54">
        <v>26</v>
      </c>
      <c r="DC54">
        <v>3</v>
      </c>
      <c r="DD54" t="s">
        <v>334</v>
      </c>
      <c r="DE54">
        <v>0</v>
      </c>
    </row>
    <row r="55" spans="1:109" x14ac:dyDescent="0.3">
      <c r="A55">
        <v>277</v>
      </c>
      <c r="D55" t="s">
        <v>217</v>
      </c>
      <c r="E55" t="s">
        <v>218</v>
      </c>
      <c r="F55" s="1">
        <v>44320.388240740744</v>
      </c>
      <c r="G55">
        <v>1</v>
      </c>
      <c r="H55">
        <v>1</v>
      </c>
      <c r="I55">
        <v>1</v>
      </c>
      <c r="J55">
        <v>1</v>
      </c>
      <c r="K55">
        <v>1</v>
      </c>
      <c r="L55">
        <v>2</v>
      </c>
      <c r="M55">
        <v>3</v>
      </c>
      <c r="N55">
        <v>3</v>
      </c>
      <c r="O55">
        <v>1</v>
      </c>
      <c r="P55">
        <v>1</v>
      </c>
      <c r="Q55">
        <v>2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3</v>
      </c>
      <c r="Z55">
        <v>3</v>
      </c>
      <c r="AA55">
        <v>1</v>
      </c>
      <c r="AB55">
        <v>3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0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0</v>
      </c>
      <c r="BD55">
        <v>0</v>
      </c>
      <c r="BG55">
        <v>0</v>
      </c>
      <c r="BK55">
        <v>0</v>
      </c>
      <c r="BP55">
        <v>0</v>
      </c>
      <c r="BT55">
        <v>0</v>
      </c>
      <c r="BW55">
        <v>0</v>
      </c>
      <c r="BY55">
        <v>0</v>
      </c>
      <c r="CC55">
        <v>0</v>
      </c>
      <c r="CE55">
        <v>0</v>
      </c>
      <c r="CH55">
        <v>0</v>
      </c>
      <c r="CK55">
        <v>0</v>
      </c>
      <c r="CN55">
        <v>0</v>
      </c>
      <c r="CP55">
        <v>6</v>
      </c>
      <c r="CQ55">
        <v>78</v>
      </c>
      <c r="CR55">
        <v>23</v>
      </c>
      <c r="CS55">
        <v>17</v>
      </c>
      <c r="CT55">
        <v>2</v>
      </c>
      <c r="CU55">
        <v>126</v>
      </c>
      <c r="CW55" s="1">
        <v>44320.389699074076</v>
      </c>
      <c r="CX55">
        <v>1</v>
      </c>
      <c r="CY55">
        <v>0</v>
      </c>
      <c r="CZ55">
        <v>5</v>
      </c>
      <c r="DA55">
        <v>5</v>
      </c>
      <c r="DB55">
        <v>26</v>
      </c>
      <c r="DC55">
        <v>3</v>
      </c>
      <c r="DD55" t="s">
        <v>335</v>
      </c>
      <c r="DE55">
        <v>36</v>
      </c>
    </row>
    <row r="56" spans="1:109" x14ac:dyDescent="0.3">
      <c r="A56">
        <v>280</v>
      </c>
      <c r="D56" t="s">
        <v>217</v>
      </c>
      <c r="E56" t="s">
        <v>218</v>
      </c>
      <c r="F56" s="1">
        <v>44320.428171296298</v>
      </c>
      <c r="G56">
        <v>1</v>
      </c>
      <c r="H56">
        <v>2</v>
      </c>
      <c r="I56">
        <v>1</v>
      </c>
      <c r="J56">
        <v>3</v>
      </c>
      <c r="K56">
        <v>3</v>
      </c>
      <c r="L56">
        <v>3</v>
      </c>
      <c r="M56">
        <v>3</v>
      </c>
      <c r="N56">
        <v>3</v>
      </c>
      <c r="O56">
        <v>2</v>
      </c>
      <c r="P56">
        <v>2</v>
      </c>
      <c r="Q56">
        <v>1</v>
      </c>
      <c r="R56">
        <v>1</v>
      </c>
      <c r="S56">
        <v>2</v>
      </c>
      <c r="T56">
        <v>1</v>
      </c>
      <c r="U56">
        <v>1</v>
      </c>
      <c r="V56">
        <v>1</v>
      </c>
      <c r="W56">
        <v>1</v>
      </c>
      <c r="X56">
        <v>1</v>
      </c>
      <c r="Y56">
        <v>3</v>
      </c>
      <c r="Z56">
        <v>3</v>
      </c>
      <c r="AA56">
        <v>1</v>
      </c>
      <c r="AB56">
        <v>3</v>
      </c>
      <c r="AC56">
        <v>3</v>
      </c>
      <c r="AD56">
        <v>3</v>
      </c>
      <c r="AE56">
        <v>1</v>
      </c>
      <c r="AF56">
        <v>3</v>
      </c>
      <c r="AG56">
        <v>1</v>
      </c>
      <c r="AH56">
        <v>0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0</v>
      </c>
      <c r="BD56">
        <v>0</v>
      </c>
      <c r="BG56">
        <v>0</v>
      </c>
      <c r="BK56">
        <v>0</v>
      </c>
      <c r="BP56">
        <v>0</v>
      </c>
      <c r="BT56">
        <v>0</v>
      </c>
      <c r="BW56">
        <v>0</v>
      </c>
      <c r="BY56">
        <v>0</v>
      </c>
      <c r="CC56">
        <v>0</v>
      </c>
      <c r="CE56">
        <v>0</v>
      </c>
      <c r="CH56">
        <v>0</v>
      </c>
      <c r="CK56">
        <v>0</v>
      </c>
      <c r="CN56">
        <v>0</v>
      </c>
      <c r="CP56">
        <v>6</v>
      </c>
      <c r="CQ56">
        <v>78</v>
      </c>
      <c r="CR56">
        <v>15</v>
      </c>
      <c r="CS56">
        <v>20</v>
      </c>
      <c r="CT56">
        <v>1</v>
      </c>
      <c r="CU56">
        <v>120</v>
      </c>
      <c r="CW56" s="1">
        <v>44320.429560185185</v>
      </c>
      <c r="CX56">
        <v>1</v>
      </c>
      <c r="CY56">
        <v>0</v>
      </c>
      <c r="CZ56">
        <v>5</v>
      </c>
      <c r="DA56">
        <v>5</v>
      </c>
      <c r="DB56">
        <v>26</v>
      </c>
      <c r="DC56">
        <v>3</v>
      </c>
      <c r="DD56" t="s">
        <v>336</v>
      </c>
      <c r="DE56">
        <v>55</v>
      </c>
    </row>
    <row r="57" spans="1:109" x14ac:dyDescent="0.3">
      <c r="A57">
        <v>282</v>
      </c>
      <c r="D57" t="s">
        <v>217</v>
      </c>
      <c r="E57" t="s">
        <v>218</v>
      </c>
      <c r="F57" s="1">
        <v>44320.538344907407</v>
      </c>
      <c r="G57">
        <v>1</v>
      </c>
      <c r="H57">
        <v>1</v>
      </c>
      <c r="I57">
        <v>1</v>
      </c>
      <c r="J57">
        <v>-9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-9</v>
      </c>
      <c r="AB57">
        <v>3</v>
      </c>
      <c r="AC57">
        <v>3</v>
      </c>
      <c r="AD57">
        <v>1</v>
      </c>
      <c r="AE57">
        <v>3</v>
      </c>
      <c r="AF57">
        <v>1</v>
      </c>
      <c r="AG57">
        <v>1</v>
      </c>
      <c r="AH57">
        <v>0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D57">
        <v>0</v>
      </c>
      <c r="BG57">
        <v>0</v>
      </c>
      <c r="BK57">
        <v>1</v>
      </c>
      <c r="BL57" t="s">
        <v>337</v>
      </c>
      <c r="BP57">
        <v>0</v>
      </c>
      <c r="BT57">
        <v>0</v>
      </c>
      <c r="BW57">
        <v>0</v>
      </c>
      <c r="BY57">
        <v>0</v>
      </c>
      <c r="CC57">
        <v>1</v>
      </c>
      <c r="CD57" t="s">
        <v>338</v>
      </c>
      <c r="CE57">
        <v>0</v>
      </c>
      <c r="CH57">
        <v>0</v>
      </c>
      <c r="CK57">
        <v>0</v>
      </c>
      <c r="CN57">
        <v>0</v>
      </c>
      <c r="CP57">
        <v>16</v>
      </c>
      <c r="CQ57">
        <v>2031</v>
      </c>
      <c r="CR57">
        <v>23</v>
      </c>
      <c r="CS57">
        <v>88</v>
      </c>
      <c r="CT57">
        <v>5</v>
      </c>
      <c r="CU57">
        <v>226</v>
      </c>
      <c r="CW57" s="1">
        <v>44320.563379629632</v>
      </c>
      <c r="CX57">
        <v>1</v>
      </c>
      <c r="CY57">
        <v>0</v>
      </c>
      <c r="CZ57">
        <v>5</v>
      </c>
      <c r="DA57">
        <v>5</v>
      </c>
      <c r="DB57">
        <v>26</v>
      </c>
      <c r="DC57">
        <v>7</v>
      </c>
      <c r="DD57" t="s">
        <v>339</v>
      </c>
      <c r="DE57">
        <v>3</v>
      </c>
    </row>
    <row r="58" spans="1:109" x14ac:dyDescent="0.3">
      <c r="A58">
        <v>288</v>
      </c>
      <c r="D58" t="s">
        <v>217</v>
      </c>
      <c r="E58" t="s">
        <v>218</v>
      </c>
      <c r="F58" s="1">
        <v>44322.492118055554</v>
      </c>
      <c r="G58">
        <v>4</v>
      </c>
      <c r="H58">
        <v>2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2</v>
      </c>
      <c r="P58">
        <v>3</v>
      </c>
      <c r="Q58">
        <v>3</v>
      </c>
      <c r="R58">
        <v>3</v>
      </c>
      <c r="S58">
        <v>3</v>
      </c>
      <c r="T58">
        <v>2</v>
      </c>
      <c r="U58">
        <v>2</v>
      </c>
      <c r="V58">
        <v>1</v>
      </c>
      <c r="W58">
        <v>1</v>
      </c>
      <c r="X58">
        <v>1</v>
      </c>
      <c r="Y58">
        <v>3</v>
      </c>
      <c r="Z58">
        <v>3</v>
      </c>
      <c r="AA58">
        <v>1</v>
      </c>
      <c r="AB58">
        <v>3</v>
      </c>
      <c r="AC58">
        <v>3</v>
      </c>
      <c r="AD58">
        <v>3</v>
      </c>
      <c r="AE58">
        <v>3</v>
      </c>
      <c r="AF58">
        <v>1</v>
      </c>
      <c r="AG58">
        <v>3</v>
      </c>
      <c r="AH58">
        <v>1</v>
      </c>
      <c r="AI58" t="s">
        <v>340</v>
      </c>
      <c r="AM58">
        <v>2</v>
      </c>
      <c r="AN58">
        <v>3</v>
      </c>
      <c r="AO58">
        <v>3</v>
      </c>
      <c r="AP58">
        <v>2</v>
      </c>
      <c r="AQ58">
        <v>1</v>
      </c>
      <c r="AR58">
        <v>1</v>
      </c>
      <c r="AS58">
        <v>1</v>
      </c>
      <c r="AT58">
        <v>1</v>
      </c>
      <c r="AU58">
        <v>3</v>
      </c>
      <c r="AV58">
        <v>3</v>
      </c>
      <c r="AW58">
        <v>3</v>
      </c>
      <c r="AX58">
        <v>1</v>
      </c>
      <c r="AY58">
        <v>3</v>
      </c>
      <c r="AZ58">
        <v>3</v>
      </c>
      <c r="BA58" t="s">
        <v>341</v>
      </c>
      <c r="BB58" t="s">
        <v>342</v>
      </c>
      <c r="BC58" t="s">
        <v>343</v>
      </c>
      <c r="BD58">
        <v>2</v>
      </c>
      <c r="BE58" t="s">
        <v>344</v>
      </c>
      <c r="BF58" t="s">
        <v>345</v>
      </c>
      <c r="BG58">
        <v>0</v>
      </c>
      <c r="BK58">
        <v>1</v>
      </c>
      <c r="BL58" t="s">
        <v>346</v>
      </c>
      <c r="BP58">
        <v>1</v>
      </c>
      <c r="BQ58" t="s">
        <v>346</v>
      </c>
      <c r="BT58">
        <v>2</v>
      </c>
      <c r="BU58" t="s">
        <v>347</v>
      </c>
      <c r="BV58" t="s">
        <v>348</v>
      </c>
      <c r="BW58">
        <v>0</v>
      </c>
      <c r="BY58">
        <v>1</v>
      </c>
      <c r="BZ58" t="s">
        <v>349</v>
      </c>
      <c r="CC58">
        <v>1</v>
      </c>
      <c r="CD58" t="s">
        <v>350</v>
      </c>
      <c r="CE58">
        <v>0</v>
      </c>
      <c r="CH58">
        <v>2</v>
      </c>
      <c r="CI58" t="s">
        <v>351</v>
      </c>
      <c r="CJ58" t="s">
        <v>352</v>
      </c>
      <c r="CK58">
        <v>2</v>
      </c>
      <c r="CL58" t="s">
        <v>353</v>
      </c>
      <c r="CM58" t="s">
        <v>354</v>
      </c>
      <c r="CN58">
        <v>1</v>
      </c>
      <c r="CO58" t="s">
        <v>355</v>
      </c>
      <c r="CP58">
        <v>15</v>
      </c>
      <c r="CQ58">
        <v>114</v>
      </c>
      <c r="CR58">
        <v>67</v>
      </c>
      <c r="CS58">
        <v>352</v>
      </c>
      <c r="CT58">
        <v>5</v>
      </c>
      <c r="CU58">
        <v>237</v>
      </c>
      <c r="CW58" s="1">
        <v>44322.498541666668</v>
      </c>
      <c r="CX58">
        <v>1</v>
      </c>
      <c r="CY58">
        <v>0</v>
      </c>
      <c r="CZ58">
        <v>5</v>
      </c>
      <c r="DA58">
        <v>5</v>
      </c>
      <c r="DB58">
        <v>5</v>
      </c>
      <c r="DC58">
        <v>0</v>
      </c>
      <c r="DD58" t="s">
        <v>356</v>
      </c>
      <c r="DE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workbookViewId="0">
      <selection activeCell="A17" sqref="A17"/>
    </sheetView>
  </sheetViews>
  <sheetFormatPr defaultRowHeight="14.4" x14ac:dyDescent="0.3"/>
  <cols>
    <col min="1" max="1" width="69.6640625" bestFit="1" customWidth="1"/>
    <col min="2" max="2" width="12" bestFit="1" customWidth="1"/>
  </cols>
  <sheetData>
    <row r="1" spans="1:2" x14ac:dyDescent="0.3">
      <c r="A1" s="2" t="s">
        <v>211</v>
      </c>
    </row>
    <row r="2" spans="1:2" x14ac:dyDescent="0.3">
      <c r="A2" t="s">
        <v>407</v>
      </c>
      <c r="B2">
        <f>SUM('data_automotive-data-formats_20'!CY$3:CY$58)</f>
        <v>0</v>
      </c>
    </row>
    <row r="4" spans="1:2" x14ac:dyDescent="0.3">
      <c r="A4" s="2" t="s">
        <v>212</v>
      </c>
    </row>
    <row r="5" spans="1:2" x14ac:dyDescent="0.3">
      <c r="A5" t="s">
        <v>399</v>
      </c>
      <c r="B5">
        <f>COUNTIF('data_automotive-data-formats_20'!CZ$3:CZ$58,"1")</f>
        <v>0</v>
      </c>
    </row>
    <row r="6" spans="1:2" x14ac:dyDescent="0.3">
      <c r="A6" t="s">
        <v>395</v>
      </c>
      <c r="B6">
        <f>COUNTIF('data_automotive-data-formats_20'!CZ$3:CZ$58,"2")</f>
        <v>2</v>
      </c>
    </row>
    <row r="7" spans="1:2" x14ac:dyDescent="0.3">
      <c r="A7" t="s">
        <v>396</v>
      </c>
      <c r="B7">
        <f>COUNTIF('data_automotive-data-formats_20'!CZ$3:CZ$58,"3")</f>
        <v>5</v>
      </c>
    </row>
    <row r="8" spans="1:2" x14ac:dyDescent="0.3">
      <c r="A8" t="s">
        <v>397</v>
      </c>
      <c r="B8">
        <f>COUNTIF('data_automotive-data-formats_20'!CZ$3:CZ$58,"4")</f>
        <v>4</v>
      </c>
    </row>
    <row r="9" spans="1:2" x14ac:dyDescent="0.3">
      <c r="A9" t="s">
        <v>398</v>
      </c>
      <c r="B9">
        <f>COUNTIF('data_automotive-data-formats_20'!CZ$3:CZ$58,"5")</f>
        <v>45</v>
      </c>
    </row>
    <row r="11" spans="1:2" x14ac:dyDescent="0.3">
      <c r="A11" s="2" t="s">
        <v>401</v>
      </c>
      <c r="B11" t="s">
        <v>394</v>
      </c>
    </row>
    <row r="12" spans="1:2" x14ac:dyDescent="0.3">
      <c r="A12" t="s">
        <v>400</v>
      </c>
      <c r="B12">
        <f>AVERAGE('data_automotive-data-formats_20'!CP$3:CP$58)</f>
        <v>3266.7321428571427</v>
      </c>
    </row>
    <row r="13" spans="1:2" x14ac:dyDescent="0.3">
      <c r="A13" t="s">
        <v>402</v>
      </c>
      <c r="B13">
        <f>AVERAGE('data_automotive-data-formats_20'!CQ$3:CQ$58)</f>
        <v>470.07142857142856</v>
      </c>
    </row>
    <row r="14" spans="1:2" x14ac:dyDescent="0.3">
      <c r="A14" t="s">
        <v>403</v>
      </c>
      <c r="B14">
        <f>AVERAGE('data_automotive-data-formats_20'!CR$3:CR$58)</f>
        <v>37.296296296296298</v>
      </c>
    </row>
    <row r="15" spans="1:2" x14ac:dyDescent="0.3">
      <c r="A15" t="s">
        <v>404</v>
      </c>
      <c r="B15">
        <f>AVERAGE('data_automotive-data-formats_20'!CS$3:CS$58)</f>
        <v>2741.9795918367345</v>
      </c>
    </row>
    <row r="16" spans="1:2" x14ac:dyDescent="0.3">
      <c r="A16" t="s">
        <v>405</v>
      </c>
      <c r="B16">
        <f>AVERAGE('data_automotive-data-formats_20'!CT$3:CT$58)</f>
        <v>4.9333333333333336</v>
      </c>
    </row>
    <row r="17" spans="1:2" x14ac:dyDescent="0.3">
      <c r="A17" t="s">
        <v>406</v>
      </c>
      <c r="B17">
        <f>AVERAGE('data_automotive-data-formats_20'!CU$3:CU$58)</f>
        <v>193.28571428571428</v>
      </c>
    </row>
    <row r="20" spans="1:2" x14ac:dyDescent="0.3">
      <c r="A20" s="2"/>
    </row>
    <row r="22" spans="1:2" x14ac:dyDescent="0.3">
      <c r="A22" s="2"/>
    </row>
    <row r="24" spans="1:2" x14ac:dyDescent="0.3">
      <c r="A24" s="2"/>
    </row>
    <row r="26" spans="1:2" x14ac:dyDescent="0.3">
      <c r="A26" s="2"/>
    </row>
    <row r="28" spans="1:2" x14ac:dyDescent="0.3">
      <c r="A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"/>
  <sheetViews>
    <sheetView workbookViewId="0">
      <selection activeCell="B17" sqref="B17"/>
    </sheetView>
  </sheetViews>
  <sheetFormatPr defaultRowHeight="14.4" x14ac:dyDescent="0.3"/>
  <cols>
    <col min="1" max="1" width="39.88671875" bestFit="1" customWidth="1"/>
  </cols>
  <sheetData>
    <row r="1" spans="1:6" x14ac:dyDescent="0.3">
      <c r="A1" s="2" t="s">
        <v>432</v>
      </c>
      <c r="E1" s="2" t="s">
        <v>449</v>
      </c>
    </row>
    <row r="2" spans="1:6" x14ac:dyDescent="0.3">
      <c r="A2" t="s">
        <v>435</v>
      </c>
      <c r="B2">
        <v>2.9090909090909092</v>
      </c>
      <c r="E2">
        <v>1</v>
      </c>
      <c r="F2" t="s">
        <v>453</v>
      </c>
    </row>
    <row r="3" spans="1:6" x14ac:dyDescent="0.3">
      <c r="A3" t="s">
        <v>433</v>
      </c>
      <c r="B3">
        <v>2.4727272727272727</v>
      </c>
      <c r="E3">
        <v>2</v>
      </c>
    </row>
    <row r="4" spans="1:6" x14ac:dyDescent="0.3">
      <c r="A4" t="s">
        <v>434</v>
      </c>
      <c r="B4">
        <v>2.0204081632653059</v>
      </c>
      <c r="E4">
        <v>3</v>
      </c>
      <c r="F4" t="s">
        <v>454</v>
      </c>
    </row>
    <row r="5" spans="1:6" x14ac:dyDescent="0.3">
      <c r="E5">
        <v>4</v>
      </c>
    </row>
    <row r="6" spans="1:6" x14ac:dyDescent="0.3">
      <c r="A6" s="2" t="s">
        <v>115</v>
      </c>
      <c r="E6">
        <v>5</v>
      </c>
      <c r="F6" t="s">
        <v>455</v>
      </c>
    </row>
    <row r="7" spans="1:6" x14ac:dyDescent="0.3">
      <c r="A7" t="s">
        <v>357</v>
      </c>
      <c r="B7">
        <f>AVERAGEIF('data_automotive-data-formats_20'!G3:'data_automotive-data-formats_20'!G58,"&lt;&gt;-9")</f>
        <v>2.4727272727272727</v>
      </c>
    </row>
    <row r="8" spans="1:6" x14ac:dyDescent="0.3">
      <c r="A8" t="s">
        <v>358</v>
      </c>
      <c r="B8" cm="1">
        <f t="array" ref="B8">MAX(IF('data_automotive-data-formats_20'!G4:'data_automotive-data-formats_20'!G59&gt;0, 'data_automotive-data-formats_20'!G4:'data_automotive-data-formats_20'!G59))</f>
        <v>5</v>
      </c>
    </row>
    <row r="9" spans="1:6" x14ac:dyDescent="0.3">
      <c r="A9" t="s">
        <v>359</v>
      </c>
      <c r="B9" cm="1">
        <f t="array" ref="B9">MIN(IF('data_automotive-data-formats_20'!G5:'data_automotive-data-formats_20'!G60&gt;0, 'data_automotive-data-formats_20'!G5:'data_automotive-data-formats_20'!G60))</f>
        <v>1</v>
      </c>
    </row>
    <row r="11" spans="1:6" x14ac:dyDescent="0.3">
      <c r="A11" s="2" t="s">
        <v>116</v>
      </c>
    </row>
    <row r="12" spans="1:6" x14ac:dyDescent="0.3">
      <c r="A12" t="s">
        <v>357</v>
      </c>
      <c r="B12">
        <f>AVERAGEIF('data_automotive-data-formats_20'!H9:'data_automotive-data-formats_20'!H64,"&lt;&gt;-9")</f>
        <v>2.0204081632653059</v>
      </c>
    </row>
    <row r="13" spans="1:6" x14ac:dyDescent="0.3">
      <c r="A13" t="s">
        <v>358</v>
      </c>
      <c r="B13" cm="1">
        <f t="array" ref="B13">MAX(IF('data_automotive-data-formats_20'!H10:'data_automotive-data-formats_20'!H65&gt;0, 'data_automotive-data-formats_20'!H10:'data_automotive-data-formats_20'!H65))</f>
        <v>5</v>
      </c>
    </row>
    <row r="14" spans="1:6" x14ac:dyDescent="0.3">
      <c r="A14" t="s">
        <v>359</v>
      </c>
      <c r="B14" cm="1">
        <f t="array" ref="B14">MIN(IF('data_automotive-data-formats_20'!H11:'data_automotive-data-formats_20'!H66&gt;0, 'data_automotive-data-formats_20'!H11:'data_automotive-data-formats_20'!H66))</f>
        <v>1</v>
      </c>
    </row>
    <row r="16" spans="1:6" x14ac:dyDescent="0.3">
      <c r="A16" s="2" t="s">
        <v>117</v>
      </c>
    </row>
    <row r="17" spans="1:2" x14ac:dyDescent="0.3">
      <c r="A17" t="s">
        <v>357</v>
      </c>
      <c r="B17">
        <f>AVERAGEIF('data_automotive-data-formats_20'!I14:'data_automotive-data-formats_20'!I69,"&lt;&gt;-9")</f>
        <v>2.9090909090909092</v>
      </c>
    </row>
    <row r="18" spans="1:2" x14ac:dyDescent="0.3">
      <c r="A18" t="s">
        <v>358</v>
      </c>
      <c r="B18" cm="1">
        <f t="array" ref="B18">MAX(IF('data_automotive-data-formats_20'!I15:'data_automotive-data-formats_20'!I70&gt;0, 'data_automotive-data-formats_20'!I15:'data_automotive-data-formats_20'!I70))</f>
        <v>5</v>
      </c>
    </row>
    <row r="19" spans="1:2" x14ac:dyDescent="0.3">
      <c r="A19" t="s">
        <v>359</v>
      </c>
      <c r="B19" cm="1">
        <f t="array" ref="B19">MIN(IF('data_automotive-data-formats_20'!I16:'data_automotive-data-formats_20'!I71&gt;0, 'data_automotive-data-formats_20'!I16:'data_automotive-data-formats_20'!I71))</f>
        <v>1</v>
      </c>
    </row>
  </sheetData>
  <sortState xmlns:xlrd2="http://schemas.microsoft.com/office/spreadsheetml/2017/richdata2" ref="A2:B4">
    <sortCondition descending="1" ref="B2:B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5"/>
  <sheetViews>
    <sheetView topLeftCell="A157" workbookViewId="0">
      <selection activeCell="A173" sqref="A173:A195"/>
    </sheetView>
  </sheetViews>
  <sheetFormatPr defaultRowHeight="14.4" x14ac:dyDescent="0.3"/>
  <cols>
    <col min="1" max="1" width="104.44140625" bestFit="1" customWidth="1"/>
    <col min="5" max="5" width="7.109375" bestFit="1" customWidth="1"/>
  </cols>
  <sheetData>
    <row r="1" spans="1:6" x14ac:dyDescent="0.3">
      <c r="A1" s="2" t="s">
        <v>408</v>
      </c>
      <c r="E1" s="2" t="s">
        <v>449</v>
      </c>
    </row>
    <row r="2" spans="1:6" ht="13.8" customHeight="1" x14ac:dyDescent="0.3">
      <c r="A2" t="s">
        <v>423</v>
      </c>
      <c r="B2">
        <v>2.9074074074074074</v>
      </c>
      <c r="E2">
        <v>1</v>
      </c>
      <c r="F2" t="s">
        <v>450</v>
      </c>
    </row>
    <row r="3" spans="1:6" ht="13.8" customHeight="1" x14ac:dyDescent="0.3">
      <c r="A3" t="s">
        <v>424</v>
      </c>
      <c r="B3">
        <v>2.8301886792452828</v>
      </c>
      <c r="E3">
        <v>2</v>
      </c>
      <c r="F3" t="s">
        <v>451</v>
      </c>
    </row>
    <row r="4" spans="1:6" ht="13.8" customHeight="1" x14ac:dyDescent="0.3">
      <c r="A4" t="s">
        <v>412</v>
      </c>
      <c r="B4">
        <v>2.8235294117647061</v>
      </c>
      <c r="E4">
        <v>3</v>
      </c>
      <c r="F4" t="s">
        <v>452</v>
      </c>
    </row>
    <row r="5" spans="1:6" ht="13.8" customHeight="1" x14ac:dyDescent="0.3">
      <c r="A5" t="s">
        <v>411</v>
      </c>
      <c r="B5">
        <v>2.7924528301886791</v>
      </c>
    </row>
    <row r="6" spans="1:6" ht="13.8" customHeight="1" x14ac:dyDescent="0.3">
      <c r="A6" t="s">
        <v>429</v>
      </c>
      <c r="B6">
        <v>2.358490566037736</v>
      </c>
    </row>
    <row r="7" spans="1:6" ht="13.8" customHeight="1" x14ac:dyDescent="0.3">
      <c r="A7" t="s">
        <v>345</v>
      </c>
      <c r="B7">
        <v>2.2244897959183674</v>
      </c>
    </row>
    <row r="8" spans="1:6" x14ac:dyDescent="0.3">
      <c r="A8" t="s">
        <v>409</v>
      </c>
      <c r="B8">
        <v>1.9803921568627452</v>
      </c>
    </row>
    <row r="9" spans="1:6" x14ac:dyDescent="0.3">
      <c r="A9" t="s">
        <v>415</v>
      </c>
      <c r="B9">
        <v>1.9433962264150944</v>
      </c>
    </row>
    <row r="10" spans="1:6" x14ac:dyDescent="0.3">
      <c r="A10" t="s">
        <v>422</v>
      </c>
      <c r="B10">
        <v>1.8867924528301887</v>
      </c>
    </row>
    <row r="11" spans="1:6" x14ac:dyDescent="0.3">
      <c r="A11" t="s">
        <v>426</v>
      </c>
      <c r="B11">
        <v>1.8867924528301887</v>
      </c>
    </row>
    <row r="12" spans="1:6" x14ac:dyDescent="0.3">
      <c r="A12" t="s">
        <v>427</v>
      </c>
      <c r="B12">
        <v>1.8867924528301887</v>
      </c>
    </row>
    <row r="13" spans="1:6" x14ac:dyDescent="0.3">
      <c r="A13" t="s">
        <v>413</v>
      </c>
      <c r="B13">
        <v>1.8679245283018868</v>
      </c>
    </row>
    <row r="14" spans="1:6" x14ac:dyDescent="0.3">
      <c r="A14" t="s">
        <v>414</v>
      </c>
      <c r="B14">
        <v>1.8679245283018868</v>
      </c>
    </row>
    <row r="15" spans="1:6" x14ac:dyDescent="0.3">
      <c r="A15" t="s">
        <v>428</v>
      </c>
      <c r="B15">
        <v>1.8113207547169812</v>
      </c>
    </row>
    <row r="16" spans="1:6" x14ac:dyDescent="0.3">
      <c r="A16" t="s">
        <v>419</v>
      </c>
      <c r="B16">
        <v>1.7924528301886793</v>
      </c>
    </row>
    <row r="17" spans="1:2" x14ac:dyDescent="0.3">
      <c r="A17" t="s">
        <v>421</v>
      </c>
      <c r="B17">
        <v>1.6603773584905661</v>
      </c>
    </row>
    <row r="18" spans="1:2" x14ac:dyDescent="0.3">
      <c r="A18" t="s">
        <v>425</v>
      </c>
      <c r="B18">
        <v>1.6538461538461537</v>
      </c>
    </row>
    <row r="19" spans="1:2" x14ac:dyDescent="0.3">
      <c r="A19" t="s">
        <v>420</v>
      </c>
      <c r="B19">
        <v>1.6415094339622642</v>
      </c>
    </row>
    <row r="20" spans="1:2" x14ac:dyDescent="0.3">
      <c r="A20" t="s">
        <v>430</v>
      </c>
      <c r="B20">
        <v>1.5849056603773586</v>
      </c>
    </row>
    <row r="21" spans="1:2" x14ac:dyDescent="0.3">
      <c r="A21" t="s">
        <v>431</v>
      </c>
      <c r="B21">
        <v>1.5283018867924529</v>
      </c>
    </row>
    <row r="22" spans="1:2" x14ac:dyDescent="0.3">
      <c r="A22" t="s">
        <v>410</v>
      </c>
      <c r="B22">
        <f>AVERAGEIF('data_automotive-data-formats_20'!S$3:'data_automotive-data-formats_20'!S$58,"&lt;&gt;-9")</f>
        <v>1.4528301886792452</v>
      </c>
    </row>
    <row r="23" spans="1:2" x14ac:dyDescent="0.3">
      <c r="A23" t="s">
        <v>416</v>
      </c>
      <c r="B23">
        <v>1.4528301886792452</v>
      </c>
    </row>
    <row r="24" spans="1:2" x14ac:dyDescent="0.3">
      <c r="A24" t="s">
        <v>417</v>
      </c>
      <c r="B24">
        <v>1.4528301886792452</v>
      </c>
    </row>
    <row r="25" spans="1:2" x14ac:dyDescent="0.3">
      <c r="A25" t="s">
        <v>418</v>
      </c>
      <c r="B25">
        <v>1.4150943396226414</v>
      </c>
    </row>
    <row r="27" spans="1:2" x14ac:dyDescent="0.3">
      <c r="A27" s="2" t="s">
        <v>118</v>
      </c>
    </row>
    <row r="28" spans="1:2" x14ac:dyDescent="0.3">
      <c r="A28" t="s">
        <v>357</v>
      </c>
      <c r="B28">
        <f>AVERAGEIF('data_automotive-data-formats_20'!J$3:'data_automotive-data-formats_20'!J$58,"&lt;&gt;-9")</f>
        <v>2.2244897959183674</v>
      </c>
    </row>
    <row r="29" spans="1:2" x14ac:dyDescent="0.3">
      <c r="A29" t="s">
        <v>358</v>
      </c>
      <c r="B29" cm="1">
        <f t="array" ref="B29">MAX(IF('data_automotive-data-formats_20'!J$3:'data_automotive-data-formats_20'!J$58&gt;0, 'data_automotive-data-formats_20'!J$3:'data_automotive-data-formats_20'!J$58))</f>
        <v>3</v>
      </c>
    </row>
    <row r="30" spans="1:2" x14ac:dyDescent="0.3">
      <c r="A30" t="s">
        <v>359</v>
      </c>
      <c r="B30" cm="1">
        <f t="array" ref="B30">MIN(IF('data_automotive-data-formats_20'!J$3:'data_automotive-data-formats_20'!J$58&gt;0, 'data_automotive-data-formats_20'!J$3:'data_automotive-data-formats_20'!J$58))</f>
        <v>1</v>
      </c>
    </row>
    <row r="31" spans="1:2" x14ac:dyDescent="0.3">
      <c r="A31" t="s">
        <v>360</v>
      </c>
      <c r="B31">
        <f>COUNTIF('data_automotive-data-formats_20'!J$3:'data_automotive-data-formats_20'!J$58, "-9")</f>
        <v>7</v>
      </c>
    </row>
    <row r="33" spans="1:2" x14ac:dyDescent="0.3">
      <c r="A33" s="2" t="s">
        <v>119</v>
      </c>
    </row>
    <row r="34" spans="1:2" x14ac:dyDescent="0.3">
      <c r="A34" t="s">
        <v>357</v>
      </c>
      <c r="B34">
        <f>AVERAGEIF('data_automotive-data-formats_20'!K$3:'data_automotive-data-formats_20'!K$58,"&lt;&gt;-9")</f>
        <v>1.9803921568627452</v>
      </c>
    </row>
    <row r="35" spans="1:2" x14ac:dyDescent="0.3">
      <c r="A35" t="s">
        <v>358</v>
      </c>
      <c r="B35" cm="1">
        <f t="array" ref="B35">MAX(IF('data_automotive-data-formats_20'!K$3:'data_automotive-data-formats_20'!K$58&gt;0, 'data_automotive-data-formats_20'!K$3:'data_automotive-data-formats_20'!K$58))</f>
        <v>3</v>
      </c>
    </row>
    <row r="36" spans="1:2" x14ac:dyDescent="0.3">
      <c r="A36" t="s">
        <v>359</v>
      </c>
      <c r="B36" cm="1">
        <f t="array" ref="B36">MIN(IF('data_automotive-data-formats_20'!K$3:'data_automotive-data-formats_20'!K$58&gt;0, 'data_automotive-data-formats_20'!K$3:'data_automotive-data-formats_20'!K$58))</f>
        <v>1</v>
      </c>
    </row>
    <row r="37" spans="1:2" x14ac:dyDescent="0.3">
      <c r="A37" t="s">
        <v>360</v>
      </c>
      <c r="B37">
        <f>COUNTIF('data_automotive-data-formats_20'!K$3:'data_automotive-data-formats_20'!K$58, "-9")</f>
        <v>5</v>
      </c>
    </row>
    <row r="39" spans="1:2" x14ac:dyDescent="0.3">
      <c r="A39" s="2" t="s">
        <v>120</v>
      </c>
    </row>
    <row r="40" spans="1:2" x14ac:dyDescent="0.3">
      <c r="A40" t="s">
        <v>357</v>
      </c>
      <c r="B40">
        <f>AVERAGEIF('data_automotive-data-formats_20'!L$3:'data_automotive-data-formats_20'!L$58,"&lt;&gt;-9")</f>
        <v>2.6538461538461537</v>
      </c>
    </row>
    <row r="41" spans="1:2" x14ac:dyDescent="0.3">
      <c r="A41" t="s">
        <v>358</v>
      </c>
      <c r="B41" cm="1">
        <f t="array" ref="B41">MAX(IF('data_automotive-data-formats_20'!L$3:'data_automotive-data-formats_20'!L$58&gt;0, 'data_automotive-data-formats_20'!L$3:'data_automotive-data-formats_20'!L$58))</f>
        <v>3</v>
      </c>
    </row>
    <row r="42" spans="1:2" x14ac:dyDescent="0.3">
      <c r="A42" t="s">
        <v>359</v>
      </c>
      <c r="B42" cm="1">
        <f t="array" ref="B42">MIN(IF('data_automotive-data-formats_20'!L$3:'data_automotive-data-formats_20'!L$58&gt;0, 'data_automotive-data-formats_20'!L$3:'data_automotive-data-formats_20'!L$58))</f>
        <v>1</v>
      </c>
    </row>
    <row r="43" spans="1:2" x14ac:dyDescent="0.3">
      <c r="A43" t="s">
        <v>360</v>
      </c>
      <c r="B43">
        <f>COUNTIF('data_automotive-data-formats_20'!L$3:'data_automotive-data-formats_20'!L$58, "-9")</f>
        <v>4</v>
      </c>
    </row>
    <row r="45" spans="1:2" x14ac:dyDescent="0.3">
      <c r="A45" s="2" t="s">
        <v>121</v>
      </c>
    </row>
    <row r="46" spans="1:2" x14ac:dyDescent="0.3">
      <c r="A46" t="s">
        <v>357</v>
      </c>
      <c r="B46">
        <f>AVERAGEIF('data_automotive-data-formats_20'!M$3:'data_automotive-data-formats_20'!M$58,"&lt;&gt;-9")</f>
        <v>2.7924528301886791</v>
      </c>
    </row>
    <row r="47" spans="1:2" x14ac:dyDescent="0.3">
      <c r="A47" t="s">
        <v>358</v>
      </c>
      <c r="B47" cm="1">
        <f t="array" ref="B47">MAX(IF('data_automotive-data-formats_20'!M$3:'data_automotive-data-formats_20'!M$58&gt;0, 'data_automotive-data-formats_20'!M$3:'data_automotive-data-formats_20'!M$58))</f>
        <v>3</v>
      </c>
    </row>
    <row r="48" spans="1:2" x14ac:dyDescent="0.3">
      <c r="A48" t="s">
        <v>359</v>
      </c>
      <c r="B48" cm="1">
        <f t="array" ref="B48">MIN(IF('data_automotive-data-formats_20'!M$3:'data_automotive-data-formats_20'!M$58&gt;0, 'data_automotive-data-formats_20'!M$3:'data_automotive-data-formats_20'!M$58))</f>
        <v>1</v>
      </c>
    </row>
    <row r="49" spans="1:2" x14ac:dyDescent="0.3">
      <c r="A49" t="s">
        <v>360</v>
      </c>
      <c r="B49">
        <f>COUNTIF('data_automotive-data-formats_20'!M$3:'data_automotive-data-formats_20'!M$58, "-9")</f>
        <v>3</v>
      </c>
    </row>
    <row r="51" spans="1:2" x14ac:dyDescent="0.3">
      <c r="A51" s="2" t="s">
        <v>122</v>
      </c>
    </row>
    <row r="52" spans="1:2" x14ac:dyDescent="0.3">
      <c r="A52" t="s">
        <v>357</v>
      </c>
      <c r="B52">
        <f>AVERAGEIF('data_automotive-data-formats_20'!N$3:'data_automotive-data-formats_20'!N$58,"&lt;&gt;-9")</f>
        <v>2.8235294117647061</v>
      </c>
    </row>
    <row r="53" spans="1:2" x14ac:dyDescent="0.3">
      <c r="A53" t="s">
        <v>358</v>
      </c>
      <c r="B53" cm="1">
        <f t="array" ref="B53">MAX(IF('data_automotive-data-formats_20'!N$3:'data_automotive-data-formats_20'!N$58&gt;0, 'data_automotive-data-formats_20'!N$3:'data_automotive-data-formats_20'!N$58))</f>
        <v>3</v>
      </c>
    </row>
    <row r="54" spans="1:2" x14ac:dyDescent="0.3">
      <c r="A54" t="s">
        <v>359</v>
      </c>
      <c r="B54" cm="1">
        <f t="array" ref="B54">MIN(IF('data_automotive-data-formats_20'!N$3:'data_automotive-data-formats_20'!N$58&gt;0, 'data_automotive-data-formats_20'!N$3:'data_automotive-data-formats_20'!N$58))</f>
        <v>1</v>
      </c>
    </row>
    <row r="55" spans="1:2" x14ac:dyDescent="0.3">
      <c r="A55" t="s">
        <v>360</v>
      </c>
      <c r="B55">
        <f>COUNTIF('data_automotive-data-formats_20'!N$3:'data_automotive-data-formats_20'!N$58, "-9")</f>
        <v>5</v>
      </c>
    </row>
    <row r="57" spans="1:2" x14ac:dyDescent="0.3">
      <c r="A57" s="2" t="s">
        <v>123</v>
      </c>
    </row>
    <row r="58" spans="1:2" x14ac:dyDescent="0.3">
      <c r="A58" t="s">
        <v>357</v>
      </c>
      <c r="B58">
        <f>AVERAGEIF('data_automotive-data-formats_20'!O$3:'data_automotive-data-formats_20'!O$58,"&lt;&gt;-9")</f>
        <v>1.8679245283018868</v>
      </c>
    </row>
    <row r="59" spans="1:2" x14ac:dyDescent="0.3">
      <c r="A59" t="s">
        <v>358</v>
      </c>
      <c r="B59" cm="1">
        <f t="array" ref="B59">MAX(IF('data_automotive-data-formats_20'!O$3:'data_automotive-data-formats_20'!O$58&gt;0, 'data_automotive-data-formats_20'!O$3:'data_automotive-data-formats_20'!O$58))</f>
        <v>3</v>
      </c>
    </row>
    <row r="60" spans="1:2" x14ac:dyDescent="0.3">
      <c r="A60" t="s">
        <v>359</v>
      </c>
      <c r="B60" cm="1">
        <f t="array" ref="B60">MIN(IF('data_automotive-data-formats_20'!O$3:'data_automotive-data-formats_20'!O$58&gt;0, 'data_automotive-data-formats_20'!O$3:'data_automotive-data-formats_20'!O$58))</f>
        <v>1</v>
      </c>
    </row>
    <row r="61" spans="1:2" x14ac:dyDescent="0.3">
      <c r="A61" t="s">
        <v>360</v>
      </c>
      <c r="B61">
        <f>COUNTIF('data_automotive-data-formats_20'!O$3:'data_automotive-data-formats_20'!O$58, "-9")</f>
        <v>3</v>
      </c>
    </row>
    <row r="63" spans="1:2" x14ac:dyDescent="0.3">
      <c r="A63" s="2" t="s">
        <v>124</v>
      </c>
    </row>
    <row r="64" spans="1:2" x14ac:dyDescent="0.3">
      <c r="A64" t="s">
        <v>357</v>
      </c>
      <c r="B64">
        <f>AVERAGEIF('data_automotive-data-formats_20'!P$3:'data_automotive-data-formats_20'!P$58,"&lt;&gt;-9")</f>
        <v>1.9811320754716981</v>
      </c>
    </row>
    <row r="65" spans="1:2" x14ac:dyDescent="0.3">
      <c r="A65" t="s">
        <v>358</v>
      </c>
      <c r="B65" cm="1">
        <f t="array" ref="B65">MAX(IF('data_automotive-data-formats_20'!P$3:'data_automotive-data-formats_20'!P$58&gt;0, 'data_automotive-data-formats_20'!P$3:'data_automotive-data-formats_20'!P$58))</f>
        <v>3</v>
      </c>
    </row>
    <row r="66" spans="1:2" x14ac:dyDescent="0.3">
      <c r="A66" t="s">
        <v>359</v>
      </c>
      <c r="B66" cm="1">
        <f t="array" ref="B66">MIN(IF('data_automotive-data-formats_20'!P$3:'data_automotive-data-formats_20'!P$58&gt;0, 'data_automotive-data-formats_20'!P$3:'data_automotive-data-formats_20'!P$58))</f>
        <v>1</v>
      </c>
    </row>
    <row r="67" spans="1:2" x14ac:dyDescent="0.3">
      <c r="A67" t="s">
        <v>360</v>
      </c>
      <c r="B67">
        <f>COUNTIF('data_automotive-data-formats_20'!P$3:'data_automotive-data-formats_20'!P$58, "-9")</f>
        <v>3</v>
      </c>
    </row>
    <row r="69" spans="1:2" x14ac:dyDescent="0.3">
      <c r="A69" s="2" t="s">
        <v>125</v>
      </c>
    </row>
    <row r="70" spans="1:2" x14ac:dyDescent="0.3">
      <c r="A70" t="s">
        <v>357</v>
      </c>
      <c r="B70">
        <f>AVERAGEIF('data_automotive-data-formats_20'!Q$3:'data_automotive-data-formats_20'!Q$58,"&lt;&gt;-9")</f>
        <v>1.9433962264150944</v>
      </c>
    </row>
    <row r="71" spans="1:2" x14ac:dyDescent="0.3">
      <c r="A71" t="s">
        <v>358</v>
      </c>
      <c r="B71" cm="1">
        <f t="array" ref="B71">MAX(IF('data_automotive-data-formats_20'!Q$3:'data_automotive-data-formats_20'!Q$58&gt;0, 'data_automotive-data-formats_20'!Q$3:'data_automotive-data-formats_20'!Q$58))</f>
        <v>3</v>
      </c>
    </row>
    <row r="72" spans="1:2" x14ac:dyDescent="0.3">
      <c r="A72" t="s">
        <v>359</v>
      </c>
      <c r="B72" cm="1">
        <f t="array" ref="B72">MIN(IF('data_automotive-data-formats_20'!Q$3:'data_automotive-data-formats_20'!Q$58&gt;0, 'data_automotive-data-formats_20'!Q$3:'data_automotive-data-formats_20'!Q$58))</f>
        <v>1</v>
      </c>
    </row>
    <row r="73" spans="1:2" x14ac:dyDescent="0.3">
      <c r="A73" t="s">
        <v>360</v>
      </c>
      <c r="B73">
        <f>COUNTIF('data_automotive-data-formats_20'!Q$3:'data_automotive-data-formats_20'!Q$58, "-9")</f>
        <v>3</v>
      </c>
    </row>
    <row r="75" spans="1:2" x14ac:dyDescent="0.3">
      <c r="A75" s="2" t="s">
        <v>126</v>
      </c>
    </row>
    <row r="76" spans="1:2" x14ac:dyDescent="0.3">
      <c r="A76" t="s">
        <v>357</v>
      </c>
      <c r="B76">
        <f>AVERAGEIF('data_automotive-data-formats_20'!R$3:'data_automotive-data-formats_20'!R$58,"&lt;&gt;-9")</f>
        <v>1.4528301886792452</v>
      </c>
    </row>
    <row r="77" spans="1:2" x14ac:dyDescent="0.3">
      <c r="A77" t="s">
        <v>358</v>
      </c>
      <c r="B77" cm="1">
        <f t="array" ref="B77">MAX(IF('data_automotive-data-formats_20'!R$3:'data_automotive-data-formats_20'!R$58&gt;0, 'data_automotive-data-formats_20'!R$3:'data_automotive-data-formats_20'!R$58))</f>
        <v>3</v>
      </c>
    </row>
    <row r="78" spans="1:2" x14ac:dyDescent="0.3">
      <c r="A78" t="s">
        <v>359</v>
      </c>
      <c r="B78" cm="1">
        <f t="array" ref="B78">MIN(IF('data_automotive-data-formats_20'!R$3:'data_automotive-data-formats_20'!R$58&gt;0, 'data_automotive-data-formats_20'!R$3:'data_automotive-data-formats_20'!R$58))</f>
        <v>1</v>
      </c>
    </row>
    <row r="79" spans="1:2" x14ac:dyDescent="0.3">
      <c r="A79" t="s">
        <v>360</v>
      </c>
      <c r="B79">
        <f>COUNTIF('data_automotive-data-formats_20'!R$3:'data_automotive-data-formats_20'!R$58, "-9")</f>
        <v>3</v>
      </c>
    </row>
    <row r="81" spans="1:2" x14ac:dyDescent="0.3">
      <c r="A81" s="2" t="s">
        <v>127</v>
      </c>
    </row>
    <row r="82" spans="1:2" x14ac:dyDescent="0.3">
      <c r="A82" t="s">
        <v>357</v>
      </c>
      <c r="B82">
        <f>AVERAGEIF('data_automotive-data-formats_20'!S$3:'data_automotive-data-formats_20'!S$58,"&lt;&gt;-9")</f>
        <v>1.4528301886792452</v>
      </c>
    </row>
    <row r="83" spans="1:2" x14ac:dyDescent="0.3">
      <c r="A83" t="s">
        <v>358</v>
      </c>
      <c r="B83" cm="1">
        <f t="array" ref="B83">MAX(IF('data_automotive-data-formats_20'!S$3:'data_automotive-data-formats_20'!S$58&gt;0, 'data_automotive-data-formats_20'!S$3:'data_automotive-data-formats_20'!S$58))</f>
        <v>3</v>
      </c>
    </row>
    <row r="84" spans="1:2" x14ac:dyDescent="0.3">
      <c r="A84" t="s">
        <v>359</v>
      </c>
      <c r="B84" cm="1">
        <f t="array" ref="B84">MIN(IF('data_automotive-data-formats_20'!S$3:'data_automotive-data-formats_20'!S$58&gt;0, 'data_automotive-data-formats_20'!S$3:'data_automotive-data-formats_20'!S$58))</f>
        <v>1</v>
      </c>
    </row>
    <row r="85" spans="1:2" x14ac:dyDescent="0.3">
      <c r="A85" t="s">
        <v>360</v>
      </c>
      <c r="B85">
        <f>COUNTIF('data_automotive-data-formats_20'!S$3:'data_automotive-data-formats_20'!S$58, "-9")</f>
        <v>3</v>
      </c>
    </row>
    <row r="87" spans="1:2" x14ac:dyDescent="0.3">
      <c r="A87" s="2" t="s">
        <v>128</v>
      </c>
    </row>
    <row r="88" spans="1:2" x14ac:dyDescent="0.3">
      <c r="A88" t="s">
        <v>357</v>
      </c>
      <c r="B88">
        <f>AVERAGEIF('data_automotive-data-formats_20'!T$3:'data_automotive-data-formats_20'!T$58,"&lt;&gt;-9")</f>
        <v>1.4150943396226414</v>
      </c>
    </row>
    <row r="89" spans="1:2" x14ac:dyDescent="0.3">
      <c r="A89" t="s">
        <v>358</v>
      </c>
      <c r="B89" cm="1">
        <f t="array" ref="B89">MAX(IF('data_automotive-data-formats_20'!T$3:'data_automotive-data-formats_20'!T$58&gt;0, 'data_automotive-data-formats_20'!T$3:'data_automotive-data-formats_20'!T$58))</f>
        <v>3</v>
      </c>
    </row>
    <row r="90" spans="1:2" x14ac:dyDescent="0.3">
      <c r="A90" t="s">
        <v>359</v>
      </c>
      <c r="B90" cm="1">
        <f t="array" ref="B90">MIN(IF('data_automotive-data-formats_20'!T$3:'data_automotive-data-formats_20'!T$58&gt;0, 'data_automotive-data-formats_20'!T$3:'data_automotive-data-formats_20'!T$58))</f>
        <v>1</v>
      </c>
    </row>
    <row r="91" spans="1:2" x14ac:dyDescent="0.3">
      <c r="A91" t="s">
        <v>360</v>
      </c>
      <c r="B91">
        <f>COUNTIF('data_automotive-data-formats_20'!T$3:'data_automotive-data-formats_20'!T$58, "-9")</f>
        <v>3</v>
      </c>
    </row>
    <row r="93" spans="1:2" x14ac:dyDescent="0.3">
      <c r="A93" s="2" t="s">
        <v>129</v>
      </c>
    </row>
    <row r="94" spans="1:2" x14ac:dyDescent="0.3">
      <c r="A94" t="s">
        <v>357</v>
      </c>
      <c r="B94">
        <f>AVERAGEIF('data_automotive-data-formats_20'!U$3:'data_automotive-data-formats_20'!U$58,"&lt;&gt;-9")</f>
        <v>1.7924528301886793</v>
      </c>
    </row>
    <row r="95" spans="1:2" x14ac:dyDescent="0.3">
      <c r="A95" t="s">
        <v>358</v>
      </c>
      <c r="B95" cm="1">
        <f t="array" ref="B95">MAX(IF('data_automotive-data-formats_20'!U$3:'data_automotive-data-formats_20'!U$58&gt;0, 'data_automotive-data-formats_20'!U$3:'data_automotive-data-formats_20'!U$58))</f>
        <v>3</v>
      </c>
    </row>
    <row r="96" spans="1:2" x14ac:dyDescent="0.3">
      <c r="A96" t="s">
        <v>359</v>
      </c>
      <c r="B96" cm="1">
        <f t="array" ref="B96">MIN(IF('data_automotive-data-formats_20'!U$3:'data_automotive-data-formats_20'!U$58&gt;0, 'data_automotive-data-formats_20'!U$3:'data_automotive-data-formats_20'!U$58))</f>
        <v>1</v>
      </c>
    </row>
    <row r="97" spans="1:2" x14ac:dyDescent="0.3">
      <c r="A97" t="s">
        <v>360</v>
      </c>
      <c r="B97">
        <f>COUNTIF('data_automotive-data-formats_20'!U$3:'data_automotive-data-formats_20'!U$58, "-9")</f>
        <v>3</v>
      </c>
    </row>
    <row r="99" spans="1:2" x14ac:dyDescent="0.3">
      <c r="A99" s="2" t="s">
        <v>130</v>
      </c>
    </row>
    <row r="100" spans="1:2" x14ac:dyDescent="0.3">
      <c r="A100" t="s">
        <v>357</v>
      </c>
      <c r="B100">
        <f>AVERAGEIF('data_automotive-data-formats_20'!V$3:'data_automotive-data-formats_20'!V$58,"&lt;&gt;-9")</f>
        <v>1.6415094339622642</v>
      </c>
    </row>
    <row r="101" spans="1:2" x14ac:dyDescent="0.3">
      <c r="A101" t="s">
        <v>358</v>
      </c>
      <c r="B101" cm="1">
        <f t="array" ref="B101">MAX(IF('data_automotive-data-formats_20'!V$3:'data_automotive-data-formats_20'!V$58&gt;0, 'data_automotive-data-formats_20'!V$3:'data_automotive-data-formats_20'!V$58))</f>
        <v>3</v>
      </c>
    </row>
    <row r="102" spans="1:2" x14ac:dyDescent="0.3">
      <c r="A102" t="s">
        <v>359</v>
      </c>
      <c r="B102" cm="1">
        <f t="array" ref="B102">MIN(IF('data_automotive-data-formats_20'!V$3:'data_automotive-data-formats_20'!V$58&gt;0, 'data_automotive-data-formats_20'!V$3:'data_automotive-data-formats_20'!V$58))</f>
        <v>1</v>
      </c>
    </row>
    <row r="103" spans="1:2" x14ac:dyDescent="0.3">
      <c r="A103" t="s">
        <v>360</v>
      </c>
      <c r="B103">
        <f>COUNTIF('data_automotive-data-formats_20'!V$3:'data_automotive-data-formats_20'!V$58, "-9")</f>
        <v>3</v>
      </c>
    </row>
    <row r="105" spans="1:2" x14ac:dyDescent="0.3">
      <c r="A105" s="2" t="s">
        <v>131</v>
      </c>
    </row>
    <row r="106" spans="1:2" x14ac:dyDescent="0.3">
      <c r="A106" t="s">
        <v>357</v>
      </c>
      <c r="B106">
        <f>AVERAGEIF('data_automotive-data-formats_20'!W$3:'data_automotive-data-formats_20'!W$58,"&lt;&gt;-9")</f>
        <v>1.6603773584905661</v>
      </c>
    </row>
    <row r="107" spans="1:2" x14ac:dyDescent="0.3">
      <c r="A107" t="s">
        <v>358</v>
      </c>
      <c r="B107" cm="1">
        <f t="array" ref="B107">MAX(IF('data_automotive-data-formats_20'!W$3:'data_automotive-data-formats_20'!W$58&gt;0, 'data_automotive-data-formats_20'!W$3:'data_automotive-data-formats_20'!W$58))</f>
        <v>3</v>
      </c>
    </row>
    <row r="108" spans="1:2" x14ac:dyDescent="0.3">
      <c r="A108" t="s">
        <v>359</v>
      </c>
      <c r="B108" cm="1">
        <f t="array" ref="B108">MIN(IF('data_automotive-data-formats_20'!W$3:'data_automotive-data-formats_20'!W$58&gt;0, 'data_automotive-data-formats_20'!W$3:'data_automotive-data-formats_20'!W$58))</f>
        <v>1</v>
      </c>
    </row>
    <row r="109" spans="1:2" x14ac:dyDescent="0.3">
      <c r="A109" t="s">
        <v>360</v>
      </c>
      <c r="B109">
        <f>COUNTIF('data_automotive-data-formats_20'!W$3:'data_automotive-data-formats_20'!W$58, "-9")</f>
        <v>3</v>
      </c>
    </row>
    <row r="111" spans="1:2" x14ac:dyDescent="0.3">
      <c r="A111" s="2" t="s">
        <v>132</v>
      </c>
    </row>
    <row r="112" spans="1:2" x14ac:dyDescent="0.3">
      <c r="A112" t="s">
        <v>357</v>
      </c>
      <c r="B112">
        <f>AVERAGEIF('data_automotive-data-formats_20'!X$3:'data_automotive-data-formats_20'!X$58,"&lt;&gt;-9")</f>
        <v>1.8867924528301887</v>
      </c>
    </row>
    <row r="113" spans="1:2" x14ac:dyDescent="0.3">
      <c r="A113" t="s">
        <v>358</v>
      </c>
      <c r="B113" cm="1">
        <f t="array" ref="B113">MAX(IF('data_automotive-data-formats_20'!X$3:'data_automotive-data-formats_20'!X$58&gt;0, 'data_automotive-data-formats_20'!X$3:'data_automotive-data-formats_20'!X$58))</f>
        <v>3</v>
      </c>
    </row>
    <row r="114" spans="1:2" x14ac:dyDescent="0.3">
      <c r="A114" t="s">
        <v>359</v>
      </c>
      <c r="B114" cm="1">
        <f t="array" ref="B114">MIN(IF('data_automotive-data-formats_20'!X$3:'data_automotive-data-formats_20'!X$58&gt;0, 'data_automotive-data-formats_20'!X$3:'data_automotive-data-formats_20'!X$58))</f>
        <v>1</v>
      </c>
    </row>
    <row r="115" spans="1:2" x14ac:dyDescent="0.3">
      <c r="A115" t="s">
        <v>360</v>
      </c>
      <c r="B115">
        <f>COUNTIF('data_automotive-data-formats_20'!X$3:'data_automotive-data-formats_20'!X$58, "-9")</f>
        <v>3</v>
      </c>
    </row>
    <row r="117" spans="1:2" x14ac:dyDescent="0.3">
      <c r="A117" s="2" t="s">
        <v>133</v>
      </c>
    </row>
    <row r="118" spans="1:2" x14ac:dyDescent="0.3">
      <c r="A118" t="s">
        <v>357</v>
      </c>
      <c r="B118">
        <f>AVERAGEIF('data_automotive-data-formats_20'!Y$3:'data_automotive-data-formats_20'!Y$58,"&lt;&gt;-9")</f>
        <v>2.9074074074074074</v>
      </c>
    </row>
    <row r="119" spans="1:2" x14ac:dyDescent="0.3">
      <c r="A119" t="s">
        <v>358</v>
      </c>
      <c r="B119" cm="1">
        <f t="array" ref="B119">MAX(IF('data_automotive-data-formats_20'!Y$3:'data_automotive-data-formats_20'!Y$58&gt;0, 'data_automotive-data-formats_20'!Y$3:'data_automotive-data-formats_20'!Y$58))</f>
        <v>3</v>
      </c>
    </row>
    <row r="120" spans="1:2" x14ac:dyDescent="0.3">
      <c r="A120" t="s">
        <v>359</v>
      </c>
      <c r="B120" cm="1">
        <f t="array" ref="B120">MIN(IF('data_automotive-data-formats_20'!Y$3:'data_automotive-data-formats_20'!Y$58&gt;0, 'data_automotive-data-formats_20'!Y$3:'data_automotive-data-formats_20'!Y$58))</f>
        <v>1</v>
      </c>
    </row>
    <row r="121" spans="1:2" x14ac:dyDescent="0.3">
      <c r="A121" t="s">
        <v>360</v>
      </c>
      <c r="B121">
        <f>COUNTIF('data_automotive-data-formats_20'!Y$3:'data_automotive-data-formats_20'!Y$58, "-9")</f>
        <v>2</v>
      </c>
    </row>
    <row r="123" spans="1:2" x14ac:dyDescent="0.3">
      <c r="A123" s="2" t="s">
        <v>134</v>
      </c>
    </row>
    <row r="124" spans="1:2" x14ac:dyDescent="0.3">
      <c r="A124" t="s">
        <v>357</v>
      </c>
      <c r="B124">
        <f>AVERAGEIF('data_automotive-data-formats_20'!Z$3:'data_automotive-data-formats_20'!Z$58,"&lt;&gt;-9")</f>
        <v>2.8301886792452828</v>
      </c>
    </row>
    <row r="125" spans="1:2" x14ac:dyDescent="0.3">
      <c r="A125" t="s">
        <v>358</v>
      </c>
      <c r="B125" cm="1">
        <f t="array" ref="B125">MAX(IF('data_automotive-data-formats_20'!Z$3:'data_automotive-data-formats_20'!Z$58&gt;0, 'data_automotive-data-formats_20'!Z$3:'data_automotive-data-formats_20'!Z$58))</f>
        <v>3</v>
      </c>
    </row>
    <row r="126" spans="1:2" x14ac:dyDescent="0.3">
      <c r="A126" t="s">
        <v>359</v>
      </c>
      <c r="B126" cm="1">
        <f t="array" ref="B126">MIN(IF('data_automotive-data-formats_20'!Z$3:'data_automotive-data-formats_20'!Z$58&gt;0, 'data_automotive-data-formats_20'!Z$3:'data_automotive-data-formats_20'!Z$58))</f>
        <v>1</v>
      </c>
    </row>
    <row r="127" spans="1:2" x14ac:dyDescent="0.3">
      <c r="A127" t="s">
        <v>360</v>
      </c>
      <c r="B127">
        <f>COUNTIF('data_automotive-data-formats_20'!Z$3:'data_automotive-data-formats_20'!Z$58, "-9")</f>
        <v>3</v>
      </c>
    </row>
    <row r="129" spans="1:2" x14ac:dyDescent="0.3">
      <c r="A129" s="2" t="s">
        <v>135</v>
      </c>
    </row>
    <row r="130" spans="1:2" x14ac:dyDescent="0.3">
      <c r="A130" t="s">
        <v>357</v>
      </c>
      <c r="B130">
        <f>AVERAGEIF('data_automotive-data-formats_20'!AA$3:'data_automotive-data-formats_20'!AA$58,"&lt;&gt;-9")</f>
        <v>1.6538461538461537</v>
      </c>
    </row>
    <row r="131" spans="1:2" x14ac:dyDescent="0.3">
      <c r="A131" t="s">
        <v>358</v>
      </c>
      <c r="B131" cm="1">
        <f t="array" ref="B131">MAX(IF('data_automotive-data-formats_20'!AA$3:'data_automotive-data-formats_20'!AA$58&gt;0, 'data_automotive-data-formats_20'!AA$3:'data_automotive-data-formats_20'!AA$58))</f>
        <v>3</v>
      </c>
    </row>
    <row r="132" spans="1:2" x14ac:dyDescent="0.3">
      <c r="A132" t="s">
        <v>359</v>
      </c>
      <c r="B132" cm="1">
        <f t="array" ref="B132">MIN(IF('data_automotive-data-formats_20'!AA$3:'data_automotive-data-formats_20'!AA$58&gt;0, 'data_automotive-data-formats_20'!AA$3:'data_automotive-data-formats_20'!AA$58))</f>
        <v>1</v>
      </c>
    </row>
    <row r="133" spans="1:2" x14ac:dyDescent="0.3">
      <c r="A133" t="s">
        <v>360</v>
      </c>
      <c r="B133">
        <f>COUNTIF('data_automotive-data-formats_20'!AA$3:'data_automotive-data-formats_20'!AA$58, "-9")</f>
        <v>4</v>
      </c>
    </row>
    <row r="135" spans="1:2" x14ac:dyDescent="0.3">
      <c r="A135" s="2" t="s">
        <v>136</v>
      </c>
    </row>
    <row r="136" spans="1:2" x14ac:dyDescent="0.3">
      <c r="A136" t="s">
        <v>357</v>
      </c>
      <c r="B136">
        <f>AVERAGEIF('data_automotive-data-formats_20'!AB$3:'data_automotive-data-formats_20'!AB$58,"&lt;&gt;-9")</f>
        <v>1.8867924528301887</v>
      </c>
    </row>
    <row r="137" spans="1:2" x14ac:dyDescent="0.3">
      <c r="A137" t="s">
        <v>358</v>
      </c>
      <c r="B137" cm="1">
        <f t="array" ref="B137">MAX(IF('data_automotive-data-formats_20'!AB$3:'data_automotive-data-formats_20'!AB$58&gt;0, 'data_automotive-data-formats_20'!AB$3:'data_automotive-data-formats_20'!AB$58))</f>
        <v>3</v>
      </c>
    </row>
    <row r="138" spans="1:2" x14ac:dyDescent="0.3">
      <c r="A138" t="s">
        <v>359</v>
      </c>
      <c r="B138" cm="1">
        <f t="array" ref="B138">MIN(IF('data_automotive-data-formats_20'!AB$3:'data_automotive-data-formats_20'!AB$58&gt;0, 'data_automotive-data-formats_20'!AB$3:'data_automotive-data-formats_20'!AB$58))</f>
        <v>1</v>
      </c>
    </row>
    <row r="139" spans="1:2" x14ac:dyDescent="0.3">
      <c r="A139" t="s">
        <v>360</v>
      </c>
      <c r="B139">
        <f>COUNTIF('data_automotive-data-formats_20'!AB$3:'data_automotive-data-formats_20'!AB$58, "-9")</f>
        <v>3</v>
      </c>
    </row>
    <row r="141" spans="1:2" x14ac:dyDescent="0.3">
      <c r="A141" s="2" t="s">
        <v>137</v>
      </c>
    </row>
    <row r="142" spans="1:2" x14ac:dyDescent="0.3">
      <c r="A142" t="s">
        <v>357</v>
      </c>
      <c r="B142">
        <f>AVERAGEIF('data_automotive-data-formats_20'!AC$3:'data_automotive-data-formats_20'!AC$58,"&lt;&gt;-9")</f>
        <v>1.8867924528301887</v>
      </c>
    </row>
    <row r="143" spans="1:2" x14ac:dyDescent="0.3">
      <c r="A143" t="s">
        <v>358</v>
      </c>
      <c r="B143" cm="1">
        <f t="array" ref="B143">MAX(IF('data_automotive-data-formats_20'!AC$3:'data_automotive-data-formats_20'!AC$58&gt;0, 'data_automotive-data-formats_20'!AC$3:'data_automotive-data-formats_20'!AC$58))</f>
        <v>3</v>
      </c>
    </row>
    <row r="144" spans="1:2" x14ac:dyDescent="0.3">
      <c r="A144" t="s">
        <v>359</v>
      </c>
      <c r="B144" cm="1">
        <f t="array" ref="B144">MIN(IF('data_automotive-data-formats_20'!AC$3:'data_automotive-data-formats_20'!AC$58&gt;0, 'data_automotive-data-formats_20'!AC$3:'data_automotive-data-formats_20'!AC$58))</f>
        <v>1</v>
      </c>
    </row>
    <row r="145" spans="1:2" x14ac:dyDescent="0.3">
      <c r="A145" t="s">
        <v>360</v>
      </c>
      <c r="B145">
        <f>COUNTIF('data_automotive-data-formats_20'!AC$3:'data_automotive-data-formats_20'!AC$58, "-9")</f>
        <v>3</v>
      </c>
    </row>
    <row r="147" spans="1:2" x14ac:dyDescent="0.3">
      <c r="A147" s="2" t="s">
        <v>138</v>
      </c>
    </row>
    <row r="148" spans="1:2" x14ac:dyDescent="0.3">
      <c r="A148" t="s">
        <v>357</v>
      </c>
      <c r="B148">
        <f>AVERAGEIF('data_automotive-data-formats_20'!AD$3:'data_automotive-data-formats_20'!AD$58,"&lt;&gt;-9")</f>
        <v>1.8113207547169812</v>
      </c>
    </row>
    <row r="149" spans="1:2" x14ac:dyDescent="0.3">
      <c r="A149" t="s">
        <v>358</v>
      </c>
      <c r="B149" cm="1">
        <f t="array" ref="B149">MAX(IF('data_automotive-data-formats_20'!AD$3:'data_automotive-data-formats_20'!AD$58&gt;0, 'data_automotive-data-formats_20'!AD$3:'data_automotive-data-formats_20'!AD$58))</f>
        <v>3</v>
      </c>
    </row>
    <row r="150" spans="1:2" x14ac:dyDescent="0.3">
      <c r="A150" t="s">
        <v>359</v>
      </c>
      <c r="B150" cm="1">
        <f t="array" ref="B150">MIN(IF('data_automotive-data-formats_20'!AD$3:'data_automotive-data-formats_20'!AD$58&gt;0, 'data_automotive-data-formats_20'!AD$3:'data_automotive-data-formats_20'!AD$58))</f>
        <v>1</v>
      </c>
    </row>
    <row r="151" spans="1:2" x14ac:dyDescent="0.3">
      <c r="A151" t="s">
        <v>360</v>
      </c>
      <c r="B151">
        <f>COUNTIF('data_automotive-data-formats_20'!AD$3:'data_automotive-data-formats_20'!AD$58, "-9")</f>
        <v>3</v>
      </c>
    </row>
    <row r="153" spans="1:2" x14ac:dyDescent="0.3">
      <c r="A153" s="2" t="s">
        <v>139</v>
      </c>
    </row>
    <row r="154" spans="1:2" x14ac:dyDescent="0.3">
      <c r="A154" t="s">
        <v>357</v>
      </c>
      <c r="B154">
        <f>AVERAGEIF('data_automotive-data-formats_20'!AE$3:'data_automotive-data-formats_20'!AE$58,"&lt;&gt;-9")</f>
        <v>2.358490566037736</v>
      </c>
    </row>
    <row r="155" spans="1:2" x14ac:dyDescent="0.3">
      <c r="A155" t="s">
        <v>358</v>
      </c>
      <c r="B155" cm="1">
        <f t="array" ref="B155">MAX(IF('data_automotive-data-formats_20'!AE$3:'data_automotive-data-formats_20'!AE$58&gt;0, 'data_automotive-data-formats_20'!AE$3:'data_automotive-data-formats_20'!AE$58))</f>
        <v>3</v>
      </c>
    </row>
    <row r="156" spans="1:2" x14ac:dyDescent="0.3">
      <c r="A156" t="s">
        <v>359</v>
      </c>
      <c r="B156" cm="1">
        <f t="array" ref="B156">MIN(IF('data_automotive-data-formats_20'!AE$3:'data_automotive-data-formats_20'!AE$58&gt;0, 'data_automotive-data-formats_20'!AE$3:'data_automotive-data-formats_20'!AE$58))</f>
        <v>1</v>
      </c>
    </row>
    <row r="157" spans="1:2" x14ac:dyDescent="0.3">
      <c r="A157" t="s">
        <v>360</v>
      </c>
      <c r="B157">
        <f>COUNTIF('data_automotive-data-formats_20'!AE$3:'data_automotive-data-formats_20'!AE$58, "-9")</f>
        <v>3</v>
      </c>
    </row>
    <row r="159" spans="1:2" x14ac:dyDescent="0.3">
      <c r="A159" s="2" t="s">
        <v>140</v>
      </c>
    </row>
    <row r="160" spans="1:2" x14ac:dyDescent="0.3">
      <c r="A160" t="s">
        <v>357</v>
      </c>
      <c r="B160">
        <f>AVERAGEIF('data_automotive-data-formats_20'!AF$3:'data_automotive-data-formats_20'!AF$58,"&lt;&gt;-9")</f>
        <v>1.5849056603773586</v>
      </c>
    </row>
    <row r="161" spans="1:2" x14ac:dyDescent="0.3">
      <c r="A161" t="s">
        <v>358</v>
      </c>
      <c r="B161" cm="1">
        <f t="array" ref="B161">MAX(IF('data_automotive-data-formats_20'!AF$3:'data_automotive-data-formats_20'!AF$58&gt;0, 'data_automotive-data-formats_20'!AF$3:'data_automotive-data-formats_20'!AF$58))</f>
        <v>3</v>
      </c>
    </row>
    <row r="162" spans="1:2" x14ac:dyDescent="0.3">
      <c r="A162" t="s">
        <v>359</v>
      </c>
      <c r="B162" cm="1">
        <f t="array" ref="B162">MIN(IF('data_automotive-data-formats_20'!AF$3:'data_automotive-data-formats_20'!AF$58&gt;0, 'data_automotive-data-formats_20'!AF$3:'data_automotive-data-formats_20'!AF$58))</f>
        <v>1</v>
      </c>
    </row>
    <row r="163" spans="1:2" x14ac:dyDescent="0.3">
      <c r="A163" t="s">
        <v>360</v>
      </c>
      <c r="B163">
        <f>COUNTIF('data_automotive-data-formats_20'!AF$3:'data_automotive-data-formats_20'!AF$58, "-9")</f>
        <v>3</v>
      </c>
    </row>
    <row r="165" spans="1:2" x14ac:dyDescent="0.3">
      <c r="A165" s="2" t="s">
        <v>141</v>
      </c>
    </row>
    <row r="166" spans="1:2" x14ac:dyDescent="0.3">
      <c r="A166" t="s">
        <v>357</v>
      </c>
      <c r="B166">
        <f>AVERAGEIF('data_automotive-data-formats_20'!AG$3:'data_automotive-data-formats_20'!AG$58,"&lt;&gt;-9")</f>
        <v>1.5283018867924529</v>
      </c>
    </row>
    <row r="167" spans="1:2" x14ac:dyDescent="0.3">
      <c r="A167" t="s">
        <v>358</v>
      </c>
      <c r="B167" cm="1">
        <f t="array" ref="B167">MAX(IF('data_automotive-data-formats_20'!AG$3:'data_automotive-data-formats_20'!AG$58&gt;0, 'data_automotive-data-formats_20'!AG$3:'data_automotive-data-formats_20'!AG$58))</f>
        <v>3</v>
      </c>
    </row>
    <row r="168" spans="1:2" x14ac:dyDescent="0.3">
      <c r="A168" t="s">
        <v>359</v>
      </c>
      <c r="B168" cm="1">
        <f t="array" ref="B168">MIN(IF('data_automotive-data-formats_20'!AG$3:'data_automotive-data-formats_20'!AG$58&gt;0, 'data_automotive-data-formats_20'!AG$3:'data_automotive-data-formats_20'!AG$58))</f>
        <v>1</v>
      </c>
    </row>
    <row r="169" spans="1:2" x14ac:dyDescent="0.3">
      <c r="A169" t="s">
        <v>360</v>
      </c>
      <c r="B169">
        <f>COUNTIF('data_automotive-data-formats_20'!AG$3:'data_automotive-data-formats_20'!AG$58, "-9")</f>
        <v>3</v>
      </c>
    </row>
    <row r="171" spans="1:2" x14ac:dyDescent="0.3">
      <c r="A171" s="2" t="s">
        <v>361</v>
      </c>
    </row>
    <row r="172" spans="1:2" x14ac:dyDescent="0.3">
      <c r="A172" s="3" t="s">
        <v>381</v>
      </c>
      <c r="B172">
        <f>SUM('data_automotive-data-formats_20'!AH$3:AH$58)</f>
        <v>24</v>
      </c>
    </row>
    <row r="173" spans="1:2" x14ac:dyDescent="0.3">
      <c r="A173" t="s">
        <v>366</v>
      </c>
      <c r="B173">
        <v>2</v>
      </c>
    </row>
    <row r="174" spans="1:2" x14ac:dyDescent="0.3">
      <c r="A174" t="s">
        <v>367</v>
      </c>
      <c r="B174">
        <v>2</v>
      </c>
    </row>
    <row r="175" spans="1:2" x14ac:dyDescent="0.3">
      <c r="A175" t="s">
        <v>368</v>
      </c>
      <c r="B175">
        <v>1</v>
      </c>
    </row>
    <row r="176" spans="1:2" x14ac:dyDescent="0.3">
      <c r="A176" t="s">
        <v>365</v>
      </c>
      <c r="B176">
        <v>1</v>
      </c>
    </row>
    <row r="177" spans="1:2" x14ac:dyDescent="0.3">
      <c r="A177" t="s">
        <v>233</v>
      </c>
      <c r="B177">
        <v>1</v>
      </c>
    </row>
    <row r="178" spans="1:2" x14ac:dyDescent="0.3">
      <c r="A178" t="s">
        <v>251</v>
      </c>
      <c r="B178">
        <v>1</v>
      </c>
    </row>
    <row r="179" spans="1:2" x14ac:dyDescent="0.3">
      <c r="A179" t="s">
        <v>369</v>
      </c>
      <c r="B179">
        <v>1</v>
      </c>
    </row>
    <row r="180" spans="1:2" x14ac:dyDescent="0.3">
      <c r="A180" t="s">
        <v>370</v>
      </c>
      <c r="B180">
        <v>1</v>
      </c>
    </row>
    <row r="181" spans="1:2" x14ac:dyDescent="0.3">
      <c r="A181" t="s">
        <v>271</v>
      </c>
      <c r="B181">
        <v>1</v>
      </c>
    </row>
    <row r="182" spans="1:2" x14ac:dyDescent="0.3">
      <c r="A182" t="s">
        <v>362</v>
      </c>
      <c r="B182">
        <v>1</v>
      </c>
    </row>
    <row r="183" spans="1:2" x14ac:dyDescent="0.3">
      <c r="A183" t="s">
        <v>363</v>
      </c>
      <c r="B183">
        <v>1</v>
      </c>
    </row>
    <row r="184" spans="1:2" x14ac:dyDescent="0.3">
      <c r="A184" t="s">
        <v>364</v>
      </c>
      <c r="B184">
        <v>2</v>
      </c>
    </row>
    <row r="185" spans="1:2" x14ac:dyDescent="0.3">
      <c r="A185" t="s">
        <v>371</v>
      </c>
      <c r="B185">
        <v>2</v>
      </c>
    </row>
    <row r="186" spans="1:2" x14ac:dyDescent="0.3">
      <c r="A186" t="s">
        <v>372</v>
      </c>
      <c r="B186">
        <v>1</v>
      </c>
    </row>
    <row r="187" spans="1:2" x14ac:dyDescent="0.3">
      <c r="A187" t="s">
        <v>293</v>
      </c>
      <c r="B187">
        <v>1</v>
      </c>
    </row>
    <row r="188" spans="1:2" x14ac:dyDescent="0.3">
      <c r="A188" t="s">
        <v>294</v>
      </c>
      <c r="B188">
        <v>1</v>
      </c>
    </row>
    <row r="189" spans="1:2" x14ac:dyDescent="0.3">
      <c r="A189" t="s">
        <v>340</v>
      </c>
      <c r="B189">
        <v>1</v>
      </c>
    </row>
    <row r="190" spans="1:2" x14ac:dyDescent="0.3">
      <c r="A190" t="s">
        <v>373</v>
      </c>
      <c r="B190">
        <v>1</v>
      </c>
    </row>
    <row r="191" spans="1:2" x14ac:dyDescent="0.3">
      <c r="A191" t="s">
        <v>374</v>
      </c>
      <c r="B191">
        <v>1</v>
      </c>
    </row>
    <row r="192" spans="1:2" x14ac:dyDescent="0.3">
      <c r="A192" t="s">
        <v>375</v>
      </c>
      <c r="B192">
        <v>1</v>
      </c>
    </row>
    <row r="193" spans="1:2" x14ac:dyDescent="0.3">
      <c r="A193" t="s">
        <v>376</v>
      </c>
      <c r="B193">
        <v>1</v>
      </c>
    </row>
    <row r="194" spans="1:2" x14ac:dyDescent="0.3">
      <c r="A194" t="s">
        <v>377</v>
      </c>
      <c r="B194">
        <v>1</v>
      </c>
    </row>
    <row r="195" spans="1:2" x14ac:dyDescent="0.3">
      <c r="A195" t="s">
        <v>378</v>
      </c>
    </row>
  </sheetData>
  <sortState xmlns:xlrd2="http://schemas.microsoft.com/office/spreadsheetml/2017/richdata2" ref="A2:B25">
    <sortCondition descending="1" ref="B2:B2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"/>
  <sheetViews>
    <sheetView workbookViewId="0">
      <selection activeCell="H14" sqref="H14"/>
    </sheetView>
  </sheetViews>
  <sheetFormatPr defaultRowHeight="14.4" x14ac:dyDescent="0.3"/>
  <cols>
    <col min="1" max="1" width="47.88671875" bestFit="1" customWidth="1"/>
    <col min="5" max="5" width="7.109375" bestFit="1" customWidth="1"/>
  </cols>
  <sheetData>
    <row r="1" spans="1:6" x14ac:dyDescent="0.3">
      <c r="A1" s="2" t="s">
        <v>436</v>
      </c>
      <c r="E1" s="2" t="s">
        <v>449</v>
      </c>
    </row>
    <row r="2" spans="1:6" x14ac:dyDescent="0.3">
      <c r="A2" t="s">
        <v>447</v>
      </c>
      <c r="B2">
        <v>2.2200000000000002</v>
      </c>
      <c r="E2">
        <v>1</v>
      </c>
      <c r="F2" t="s">
        <v>450</v>
      </c>
    </row>
    <row r="3" spans="1:6" x14ac:dyDescent="0.3">
      <c r="A3" t="s">
        <v>442</v>
      </c>
      <c r="B3">
        <v>2.02</v>
      </c>
      <c r="E3">
        <v>2</v>
      </c>
      <c r="F3" t="s">
        <v>451</v>
      </c>
    </row>
    <row r="4" spans="1:6" x14ac:dyDescent="0.3">
      <c r="A4" t="s">
        <v>439</v>
      </c>
      <c r="B4">
        <v>1.82</v>
      </c>
      <c r="E4">
        <v>3</v>
      </c>
      <c r="F4" t="s">
        <v>452</v>
      </c>
    </row>
    <row r="5" spans="1:6" x14ac:dyDescent="0.3">
      <c r="A5" t="s">
        <v>441</v>
      </c>
      <c r="B5">
        <v>1.64</v>
      </c>
    </row>
    <row r="6" spans="1:6" x14ac:dyDescent="0.3">
      <c r="A6" t="s">
        <v>443</v>
      </c>
      <c r="B6">
        <v>1.64</v>
      </c>
    </row>
    <row r="7" spans="1:6" x14ac:dyDescent="0.3">
      <c r="A7" t="s">
        <v>440</v>
      </c>
      <c r="B7">
        <v>1.62</v>
      </c>
    </row>
    <row r="8" spans="1:6" ht="13.8" customHeight="1" x14ac:dyDescent="0.3">
      <c r="A8" t="s">
        <v>437</v>
      </c>
      <c r="B8">
        <v>1.4</v>
      </c>
      <c r="E8">
        <f>AVERAGE(B2:B14)</f>
        <v>1.5503846153846155</v>
      </c>
    </row>
    <row r="9" spans="1:6" ht="13.8" customHeight="1" x14ac:dyDescent="0.3">
      <c r="A9" t="s">
        <v>458</v>
      </c>
      <c r="B9">
        <v>1.4</v>
      </c>
    </row>
    <row r="10" spans="1:6" x14ac:dyDescent="0.3">
      <c r="A10" t="s">
        <v>438</v>
      </c>
      <c r="B10">
        <v>1.375</v>
      </c>
    </row>
    <row r="11" spans="1:6" x14ac:dyDescent="0.3">
      <c r="A11" t="s">
        <v>444</v>
      </c>
      <c r="B11">
        <v>1.36</v>
      </c>
    </row>
    <row r="12" spans="1:6" x14ac:dyDescent="0.3">
      <c r="A12" t="s">
        <v>446</v>
      </c>
      <c r="B12">
        <v>1.36</v>
      </c>
    </row>
    <row r="13" spans="1:6" x14ac:dyDescent="0.3">
      <c r="A13" t="s">
        <v>448</v>
      </c>
      <c r="B13">
        <v>1.1599999999999999</v>
      </c>
    </row>
    <row r="14" spans="1:6" x14ac:dyDescent="0.3">
      <c r="A14" t="s">
        <v>445</v>
      </c>
      <c r="B14">
        <v>1.1399999999999999</v>
      </c>
    </row>
    <row r="16" spans="1:6" x14ac:dyDescent="0.3">
      <c r="A16" s="2" t="s">
        <v>147</v>
      </c>
      <c r="B16">
        <f>AVERAGEIF('data_automotive-data-formats_20'!AM$3:'data_automotive-data-formats_20'!AM$58,"&lt;&gt;-9")</f>
        <v>1.4</v>
      </c>
    </row>
    <row r="17" spans="1:2" x14ac:dyDescent="0.3">
      <c r="A17" t="s">
        <v>357</v>
      </c>
      <c r="B17" cm="1">
        <f t="array" ref="B17">MAX(IF('data_automotive-data-formats_20'!AM$3:'data_automotive-data-formats_20'!AM$58&gt;0, 'data_automotive-data-formats_20'!AM$3:'data_automotive-data-formats_20'!AM$58))</f>
        <v>3</v>
      </c>
    </row>
    <row r="18" spans="1:2" x14ac:dyDescent="0.3">
      <c r="A18" t="s">
        <v>358</v>
      </c>
      <c r="B18" cm="1">
        <f t="array" ref="B18">MIN(IF('data_automotive-data-formats_20'!AM$3:'data_automotive-data-formats_20'!AM$58&gt;0, 'data_automotive-data-formats_20'!AM$3:'data_automotive-data-formats_20'!AM$58))</f>
        <v>1</v>
      </c>
    </row>
    <row r="19" spans="1:2" x14ac:dyDescent="0.3">
      <c r="A19" t="s">
        <v>359</v>
      </c>
      <c r="B19">
        <f>COUNTIF('data_automotive-data-formats_20'!AM$3:'data_automotive-data-formats_20'!AM$58, "-9")</f>
        <v>4</v>
      </c>
    </row>
    <row r="20" spans="1:2" x14ac:dyDescent="0.3">
      <c r="A20" t="s">
        <v>360</v>
      </c>
    </row>
    <row r="22" spans="1:2" x14ac:dyDescent="0.3">
      <c r="A22" s="2" t="s">
        <v>148</v>
      </c>
      <c r="B22">
        <f>AVERAGEIF('data_automotive-data-formats_20'!AN$3:'data_automotive-data-formats_20'!AN$58,"&lt;&gt;-9")</f>
        <v>1.4</v>
      </c>
    </row>
    <row r="23" spans="1:2" x14ac:dyDescent="0.3">
      <c r="A23" t="s">
        <v>357</v>
      </c>
      <c r="B23" cm="1">
        <f t="array" ref="B23">MAX(IF('data_automotive-data-formats_20'!AN$3:'data_automotive-data-formats_20'!AN$58&gt;0, 'data_automotive-data-formats_20'!AN$3:'data_automotive-data-formats_20'!AN$58))</f>
        <v>3</v>
      </c>
    </row>
    <row r="24" spans="1:2" x14ac:dyDescent="0.3">
      <c r="A24" t="s">
        <v>358</v>
      </c>
      <c r="B24" cm="1">
        <f t="array" ref="B24">MIN(IF('data_automotive-data-formats_20'!AN$3:'data_automotive-data-formats_20'!AN$58&gt;0, 'data_automotive-data-formats_20'!AN$3:'data_automotive-data-formats_20'!AN$58))</f>
        <v>1</v>
      </c>
    </row>
    <row r="25" spans="1:2" x14ac:dyDescent="0.3">
      <c r="A25" t="s">
        <v>359</v>
      </c>
      <c r="B25">
        <f>COUNTIF('data_automotive-data-formats_20'!AN$3:'data_automotive-data-formats_20'!AN$58, "-9")</f>
        <v>4</v>
      </c>
    </row>
    <row r="26" spans="1:2" x14ac:dyDescent="0.3">
      <c r="A26" t="s">
        <v>360</v>
      </c>
    </row>
    <row r="28" spans="1:2" x14ac:dyDescent="0.3">
      <c r="A28" s="2" t="s">
        <v>149</v>
      </c>
      <c r="B28">
        <f>AVERAGEIF('data_automotive-data-formats_20'!AO$3:'data_automotive-data-formats_20'!AO$58,"&lt;&gt;-9")</f>
        <v>1.375</v>
      </c>
    </row>
    <row r="29" spans="1:2" x14ac:dyDescent="0.3">
      <c r="A29" t="s">
        <v>357</v>
      </c>
      <c r="B29" cm="1">
        <f t="array" ref="B29">MAX(IF('data_automotive-data-formats_20'!AO$3:'data_automotive-data-formats_20'!AO$58&gt;0, 'data_automotive-data-formats_20'!AO$3:'data_automotive-data-formats_20'!AO$58))</f>
        <v>3</v>
      </c>
    </row>
    <row r="30" spans="1:2" x14ac:dyDescent="0.3">
      <c r="A30" t="s">
        <v>358</v>
      </c>
      <c r="B30" cm="1">
        <f t="array" ref="B30">MIN(IF('data_automotive-data-formats_20'!AO$3:'data_automotive-data-formats_20'!AO$58&gt;0, 'data_automotive-data-formats_20'!AO$3:'data_automotive-data-formats_20'!AO$58))</f>
        <v>1</v>
      </c>
    </row>
    <row r="31" spans="1:2" x14ac:dyDescent="0.3">
      <c r="A31" t="s">
        <v>359</v>
      </c>
      <c r="B31">
        <f>COUNTIF('data_automotive-data-formats_20'!AO$3:'data_automotive-data-formats_20'!AO$58, "-9")</f>
        <v>6</v>
      </c>
    </row>
    <row r="32" spans="1:2" x14ac:dyDescent="0.3">
      <c r="A32" t="s">
        <v>360</v>
      </c>
    </row>
    <row r="34" spans="1:2" x14ac:dyDescent="0.3">
      <c r="A34" s="2" t="s">
        <v>150</v>
      </c>
      <c r="B34">
        <f>AVERAGEIF('data_automotive-data-formats_20'!AP$3:'data_automotive-data-formats_20'!AP$58,"&lt;&gt;-9")</f>
        <v>1.82</v>
      </c>
    </row>
    <row r="35" spans="1:2" x14ac:dyDescent="0.3">
      <c r="A35" t="s">
        <v>357</v>
      </c>
      <c r="B35" cm="1">
        <f t="array" ref="B35">MAX(IF('data_automotive-data-formats_20'!AP$3:'data_automotive-data-formats_20'!AP$58&gt;0, 'data_automotive-data-formats_20'!AP$3:'data_automotive-data-formats_20'!AP$58))</f>
        <v>3</v>
      </c>
    </row>
    <row r="36" spans="1:2" x14ac:dyDescent="0.3">
      <c r="A36" t="s">
        <v>358</v>
      </c>
      <c r="B36" cm="1">
        <f t="array" ref="B36">MIN(IF('data_automotive-data-formats_20'!AP$3:'data_automotive-data-formats_20'!AP$58&gt;0, 'data_automotive-data-formats_20'!AP$3:'data_automotive-data-formats_20'!AP$58))</f>
        <v>1</v>
      </c>
    </row>
    <row r="37" spans="1:2" x14ac:dyDescent="0.3">
      <c r="A37" t="s">
        <v>359</v>
      </c>
      <c r="B37">
        <f>COUNTIF('data_automotive-data-formats_20'!AP$3:'data_automotive-data-formats_20'!AP$58, "-9")</f>
        <v>4</v>
      </c>
    </row>
    <row r="38" spans="1:2" x14ac:dyDescent="0.3">
      <c r="A38" t="s">
        <v>360</v>
      </c>
    </row>
    <row r="40" spans="1:2" x14ac:dyDescent="0.3">
      <c r="A40" s="2" t="s">
        <v>151</v>
      </c>
      <c r="B40">
        <f>AVERAGEIF('data_automotive-data-formats_20'!AQ$3:'data_automotive-data-formats_20'!AQ$58,"&lt;&gt;-9")</f>
        <v>1.62</v>
      </c>
    </row>
    <row r="41" spans="1:2" x14ac:dyDescent="0.3">
      <c r="A41" t="s">
        <v>357</v>
      </c>
      <c r="B41" cm="1">
        <f t="array" ref="B41">MAX(IF('data_automotive-data-formats_20'!AQ$3:'data_automotive-data-formats_20'!AQ$58&gt;0, 'data_automotive-data-formats_20'!AQ$3:'data_automotive-data-formats_20'!AQ$58))</f>
        <v>3</v>
      </c>
    </row>
    <row r="42" spans="1:2" x14ac:dyDescent="0.3">
      <c r="A42" t="s">
        <v>358</v>
      </c>
      <c r="B42" cm="1">
        <f t="array" ref="B42">MIN(IF('data_automotive-data-formats_20'!AQ$3:'data_automotive-data-formats_20'!AQ$58&gt;0, 'data_automotive-data-formats_20'!AQ$3:'data_automotive-data-formats_20'!AQ$58))</f>
        <v>1</v>
      </c>
    </row>
    <row r="43" spans="1:2" x14ac:dyDescent="0.3">
      <c r="A43" t="s">
        <v>359</v>
      </c>
      <c r="B43">
        <f>COUNTIF('data_automotive-data-formats_20'!AQ$3:'data_automotive-data-formats_20'!AQ$58, "-9")</f>
        <v>4</v>
      </c>
    </row>
    <row r="44" spans="1:2" x14ac:dyDescent="0.3">
      <c r="A44" t="s">
        <v>360</v>
      </c>
    </row>
    <row r="46" spans="1:2" x14ac:dyDescent="0.3">
      <c r="A46" s="2" t="s">
        <v>152</v>
      </c>
      <c r="B46">
        <f>AVERAGEIF('data_automotive-data-formats_20'!AR$3:'data_automotive-data-formats_20'!AR$58,"&lt;&gt;-9")</f>
        <v>1.64</v>
      </c>
    </row>
    <row r="47" spans="1:2" x14ac:dyDescent="0.3">
      <c r="A47" t="s">
        <v>357</v>
      </c>
      <c r="B47" cm="1">
        <f t="array" ref="B47">MAX(IF('data_automotive-data-formats_20'!AR$3:'data_automotive-data-formats_20'!AR$58&gt;0, 'data_automotive-data-formats_20'!AR$3:'data_automotive-data-formats_20'!AR$58))</f>
        <v>3</v>
      </c>
    </row>
    <row r="48" spans="1:2" x14ac:dyDescent="0.3">
      <c r="A48" t="s">
        <v>358</v>
      </c>
      <c r="B48" cm="1">
        <f t="array" ref="B48">MIN(IF('data_automotive-data-formats_20'!AR$3:'data_automotive-data-formats_20'!AR$58&gt;0, 'data_automotive-data-formats_20'!AR$3:'data_automotive-data-formats_20'!AR$58))</f>
        <v>1</v>
      </c>
    </row>
    <row r="49" spans="1:2" x14ac:dyDescent="0.3">
      <c r="A49" t="s">
        <v>359</v>
      </c>
      <c r="B49">
        <f>COUNTIF('data_automotive-data-formats_20'!AR$3:'data_automotive-data-formats_20'!AR$58, "-9")</f>
        <v>4</v>
      </c>
    </row>
    <row r="50" spans="1:2" x14ac:dyDescent="0.3">
      <c r="A50" t="s">
        <v>360</v>
      </c>
    </row>
    <row r="52" spans="1:2" x14ac:dyDescent="0.3">
      <c r="A52" s="2" t="s">
        <v>153</v>
      </c>
      <c r="B52">
        <f>AVERAGEIF('data_automotive-data-formats_20'!AS$3:'data_automotive-data-formats_20'!AS$58,"&lt;&gt;-9")</f>
        <v>2.02</v>
      </c>
    </row>
    <row r="53" spans="1:2" x14ac:dyDescent="0.3">
      <c r="A53" t="s">
        <v>357</v>
      </c>
      <c r="B53" cm="1">
        <f t="array" ref="B53">MAX(IF('data_automotive-data-formats_20'!AS$3:'data_automotive-data-formats_20'!AS$58&gt;0, 'data_automotive-data-formats_20'!AS$3:'data_automotive-data-formats_20'!AS$58))</f>
        <v>3</v>
      </c>
    </row>
    <row r="54" spans="1:2" x14ac:dyDescent="0.3">
      <c r="A54" t="s">
        <v>358</v>
      </c>
      <c r="B54" cm="1">
        <f t="array" ref="B54">MIN(IF('data_automotive-data-formats_20'!AS$3:'data_automotive-data-formats_20'!AS$58&gt;0, 'data_automotive-data-formats_20'!AS$3:'data_automotive-data-formats_20'!AS$58))</f>
        <v>1</v>
      </c>
    </row>
    <row r="55" spans="1:2" x14ac:dyDescent="0.3">
      <c r="A55" t="s">
        <v>359</v>
      </c>
      <c r="B55">
        <f>COUNTIF('data_automotive-data-formats_20'!AS$3:'data_automotive-data-formats_20'!AS$58, "-9")</f>
        <v>4</v>
      </c>
    </row>
    <row r="56" spans="1:2" x14ac:dyDescent="0.3">
      <c r="A56" t="s">
        <v>360</v>
      </c>
    </row>
    <row r="58" spans="1:2" x14ac:dyDescent="0.3">
      <c r="A58" s="2" t="s">
        <v>154</v>
      </c>
      <c r="B58">
        <f>AVERAGEIF('data_automotive-data-formats_20'!AT$3:'data_automotive-data-formats_20'!AT$58,"&lt;&gt;-9")</f>
        <v>1.64</v>
      </c>
    </row>
    <row r="59" spans="1:2" x14ac:dyDescent="0.3">
      <c r="A59" t="s">
        <v>357</v>
      </c>
      <c r="B59" cm="1">
        <f t="array" ref="B59">MAX(IF('data_automotive-data-formats_20'!AT$3:'data_automotive-data-formats_20'!AT$58&gt;0, 'data_automotive-data-formats_20'!AT$3:'data_automotive-data-formats_20'!AT$58))</f>
        <v>3</v>
      </c>
    </row>
    <row r="60" spans="1:2" x14ac:dyDescent="0.3">
      <c r="A60" t="s">
        <v>358</v>
      </c>
      <c r="B60" cm="1">
        <f t="array" ref="B60">MIN(IF('data_automotive-data-formats_20'!AT$3:'data_automotive-data-formats_20'!AT$58&gt;0, 'data_automotive-data-formats_20'!AT$3:'data_automotive-data-formats_20'!AT$58))</f>
        <v>1</v>
      </c>
    </row>
    <row r="61" spans="1:2" x14ac:dyDescent="0.3">
      <c r="A61" t="s">
        <v>359</v>
      </c>
      <c r="B61">
        <f>COUNTIF('data_automotive-data-formats_20'!AT$3:'data_automotive-data-formats_20'!AT$58, "-9")</f>
        <v>4</v>
      </c>
    </row>
    <row r="62" spans="1:2" x14ac:dyDescent="0.3">
      <c r="A62" t="s">
        <v>360</v>
      </c>
    </row>
    <row r="64" spans="1:2" x14ac:dyDescent="0.3">
      <c r="A64" s="2" t="s">
        <v>155</v>
      </c>
      <c r="B64">
        <f>AVERAGEIF('data_automotive-data-formats_20'!AU$3:'data_automotive-data-formats_20'!AU$58,"&lt;&gt;-9")</f>
        <v>1.36</v>
      </c>
    </row>
    <row r="65" spans="1:2" x14ac:dyDescent="0.3">
      <c r="A65" t="s">
        <v>357</v>
      </c>
      <c r="B65" cm="1">
        <f t="array" ref="B65">MAX(IF('data_automotive-data-formats_20'!AU$3:'data_automotive-data-formats_20'!AU$58&gt;0, 'data_automotive-data-formats_20'!AU$3:'data_automotive-data-formats_20'!AU$58))</f>
        <v>3</v>
      </c>
    </row>
    <row r="66" spans="1:2" x14ac:dyDescent="0.3">
      <c r="A66" t="s">
        <v>358</v>
      </c>
      <c r="B66" cm="1">
        <f t="array" ref="B66">MIN(IF('data_automotive-data-formats_20'!AU$3:'data_automotive-data-formats_20'!AU$58&gt;0, 'data_automotive-data-formats_20'!AU$3:'data_automotive-data-formats_20'!AU$58))</f>
        <v>1</v>
      </c>
    </row>
    <row r="67" spans="1:2" x14ac:dyDescent="0.3">
      <c r="A67" t="s">
        <v>359</v>
      </c>
      <c r="B67">
        <f>COUNTIF('data_automotive-data-formats_20'!AU$3:'data_automotive-data-formats_20'!AU$58, "-9")</f>
        <v>4</v>
      </c>
    </row>
    <row r="68" spans="1:2" x14ac:dyDescent="0.3">
      <c r="A68" t="s">
        <v>360</v>
      </c>
    </row>
    <row r="70" spans="1:2" x14ac:dyDescent="0.3">
      <c r="A70" s="2" t="s">
        <v>156</v>
      </c>
      <c r="B70">
        <f>AVERAGEIF('data_automotive-data-formats_20'!AV$3:'data_automotive-data-formats_20'!AV$58,"&lt;&gt;-9")</f>
        <v>1.1399999999999999</v>
      </c>
    </row>
    <row r="71" spans="1:2" x14ac:dyDescent="0.3">
      <c r="A71" t="s">
        <v>357</v>
      </c>
      <c r="B71" cm="1">
        <f t="array" ref="B71">MAX(IF('data_automotive-data-formats_20'!AV$3:'data_automotive-data-formats_20'!AV$58&gt;0, 'data_automotive-data-formats_20'!AV$3:'data_automotive-data-formats_20'!AV$58))</f>
        <v>3</v>
      </c>
    </row>
    <row r="72" spans="1:2" x14ac:dyDescent="0.3">
      <c r="A72" t="s">
        <v>358</v>
      </c>
      <c r="B72" cm="1">
        <f t="array" ref="B72">MIN(IF('data_automotive-data-formats_20'!AV$3:'data_automotive-data-formats_20'!AV$58&gt;0, 'data_automotive-data-formats_20'!AV$3:'data_automotive-data-formats_20'!AV$58))</f>
        <v>1</v>
      </c>
    </row>
    <row r="73" spans="1:2" x14ac:dyDescent="0.3">
      <c r="A73" t="s">
        <v>359</v>
      </c>
      <c r="B73">
        <f>COUNTIF('data_automotive-data-formats_20'!AV$3:'data_automotive-data-formats_20'!AV$58, "-9")</f>
        <v>4</v>
      </c>
    </row>
    <row r="74" spans="1:2" x14ac:dyDescent="0.3">
      <c r="A74" t="s">
        <v>360</v>
      </c>
    </row>
    <row r="76" spans="1:2" x14ac:dyDescent="0.3">
      <c r="A76" s="2" t="s">
        <v>157</v>
      </c>
      <c r="B76">
        <f>AVERAGEIF('data_automotive-data-formats_20'!AW$3:'data_automotive-data-formats_20'!AW$58,"&lt;&gt;-9")</f>
        <v>1.36</v>
      </c>
    </row>
    <row r="77" spans="1:2" x14ac:dyDescent="0.3">
      <c r="A77" t="s">
        <v>357</v>
      </c>
      <c r="B77" cm="1">
        <f t="array" ref="B77">MAX(IF('data_automotive-data-formats_20'!AW$3:'data_automotive-data-formats_20'!AW$58&gt;0, 'data_automotive-data-formats_20'!AW$3:'data_automotive-data-formats_20'!AW$58))</f>
        <v>3</v>
      </c>
    </row>
    <row r="78" spans="1:2" x14ac:dyDescent="0.3">
      <c r="A78" t="s">
        <v>358</v>
      </c>
      <c r="B78" cm="1">
        <f t="array" ref="B78">MIN(IF('data_automotive-data-formats_20'!AW$3:'data_automotive-data-formats_20'!AW$58&gt;0, 'data_automotive-data-formats_20'!AW$3:'data_automotive-data-formats_20'!AW$58))</f>
        <v>1</v>
      </c>
    </row>
    <row r="79" spans="1:2" x14ac:dyDescent="0.3">
      <c r="A79" t="s">
        <v>359</v>
      </c>
      <c r="B79">
        <f>COUNTIF('data_automotive-data-formats_20'!AW$3:'data_automotive-data-formats_20'!AW$58, "-9")</f>
        <v>4</v>
      </c>
    </row>
    <row r="80" spans="1:2" x14ac:dyDescent="0.3">
      <c r="A80" t="s">
        <v>360</v>
      </c>
    </row>
    <row r="81" spans="1:3" x14ac:dyDescent="0.3">
      <c r="C81" s="3"/>
    </row>
    <row r="82" spans="1:3" x14ac:dyDescent="0.3">
      <c r="A82" s="2" t="s">
        <v>158</v>
      </c>
      <c r="B82">
        <f>AVERAGEIF('data_automotive-data-formats_20'!AX$3:'data_automotive-data-formats_20'!AX$58,"&lt;&gt;-9")</f>
        <v>1.1599999999999999</v>
      </c>
    </row>
    <row r="83" spans="1:3" x14ac:dyDescent="0.3">
      <c r="A83" t="s">
        <v>357</v>
      </c>
      <c r="B83" cm="1">
        <f t="array" ref="B83">MAX(IF('data_automotive-data-formats_20'!AX$3:'data_automotive-data-formats_20'!AX$58&gt;0, 'data_automotive-data-formats_20'!AX$3:'data_automotive-data-formats_20'!AX$58))</f>
        <v>3</v>
      </c>
    </row>
    <row r="84" spans="1:3" x14ac:dyDescent="0.3">
      <c r="A84" t="s">
        <v>358</v>
      </c>
      <c r="B84" cm="1">
        <f t="array" ref="B84">MIN(IF('data_automotive-data-formats_20'!AX$3:'data_automotive-data-formats_20'!AX$58&gt;0, 'data_automotive-data-formats_20'!AX$3:'data_automotive-data-formats_20'!AX$58))</f>
        <v>1</v>
      </c>
    </row>
    <row r="85" spans="1:3" x14ac:dyDescent="0.3">
      <c r="A85" t="s">
        <v>359</v>
      </c>
      <c r="B85">
        <f>COUNTIF('data_automotive-data-formats_20'!AX$3:'data_automotive-data-formats_20'!AX$58, "-9")</f>
        <v>4</v>
      </c>
    </row>
    <row r="86" spans="1:3" x14ac:dyDescent="0.3">
      <c r="A86" t="s">
        <v>360</v>
      </c>
    </row>
    <row r="88" spans="1:3" x14ac:dyDescent="0.3">
      <c r="A88" s="2" t="s">
        <v>159</v>
      </c>
      <c r="B88">
        <f>AVERAGEIF('data_automotive-data-formats_20'!AY$3:'data_automotive-data-formats_20'!AY$58,"&lt;&gt;-9")</f>
        <v>2.2200000000000002</v>
      </c>
    </row>
    <row r="89" spans="1:3" x14ac:dyDescent="0.3">
      <c r="A89" t="s">
        <v>357</v>
      </c>
      <c r="B89" cm="1">
        <f t="array" ref="B89">MAX(IF('data_automotive-data-formats_20'!AY$3:'data_automotive-data-formats_20'!AY$58&gt;0, 'data_automotive-data-formats_20'!AY$3:'data_automotive-data-formats_20'!AY$58))</f>
        <v>3</v>
      </c>
    </row>
    <row r="90" spans="1:3" x14ac:dyDescent="0.3">
      <c r="A90" t="s">
        <v>358</v>
      </c>
      <c r="B90" cm="1">
        <f t="array" ref="B90">MIN(IF('data_automotive-data-formats_20'!AY$3:'data_automotive-data-formats_20'!AY$58&gt;0, 'data_automotive-data-formats_20'!AY$3:'data_automotive-data-formats_20'!AY$58))</f>
        <v>1</v>
      </c>
    </row>
    <row r="91" spans="1:3" x14ac:dyDescent="0.3">
      <c r="A91" t="s">
        <v>359</v>
      </c>
      <c r="B91">
        <f>COUNTIF('data_automotive-data-formats_20'!AY$3:'data_automotive-data-formats_20'!AY$58, "-9")</f>
        <v>4</v>
      </c>
    </row>
    <row r="92" spans="1:3" x14ac:dyDescent="0.3">
      <c r="A92" t="s">
        <v>360</v>
      </c>
    </row>
    <row r="94" spans="1:3" x14ac:dyDescent="0.3">
      <c r="A94" s="2" t="s">
        <v>379</v>
      </c>
      <c r="B94">
        <f>SUM('data_automotive-data-formats_20'!AZ$3:AZ$58)</f>
        <v>5</v>
      </c>
    </row>
    <row r="95" spans="1:3" x14ac:dyDescent="0.3">
      <c r="A95" s="3" t="s">
        <v>383</v>
      </c>
      <c r="B95">
        <v>1</v>
      </c>
    </row>
    <row r="96" spans="1:3" x14ac:dyDescent="0.3">
      <c r="A96" t="s">
        <v>320</v>
      </c>
      <c r="B96">
        <v>1</v>
      </c>
    </row>
    <row r="97" spans="1:2" x14ac:dyDescent="0.3">
      <c r="A97" t="s">
        <v>380</v>
      </c>
      <c r="B97">
        <v>1</v>
      </c>
    </row>
    <row r="98" spans="1:2" x14ac:dyDescent="0.3">
      <c r="A98" t="s">
        <v>343</v>
      </c>
      <c r="B98">
        <v>1</v>
      </c>
    </row>
    <row r="99" spans="1:2" x14ac:dyDescent="0.3">
      <c r="A99" t="s">
        <v>329</v>
      </c>
      <c r="B99">
        <v>1</v>
      </c>
    </row>
    <row r="100" spans="1:2" x14ac:dyDescent="0.3">
      <c r="A100" t="s">
        <v>341</v>
      </c>
    </row>
  </sheetData>
  <sortState xmlns:xlrd2="http://schemas.microsoft.com/office/spreadsheetml/2017/richdata2" ref="A2:B14">
    <sortCondition descending="1" ref="B2:B1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8"/>
  <sheetViews>
    <sheetView tabSelected="1" topLeftCell="A28" workbookViewId="0">
      <selection activeCell="A44" sqref="A44:XFD44"/>
    </sheetView>
  </sheetViews>
  <sheetFormatPr defaultRowHeight="14.4" x14ac:dyDescent="0.3"/>
  <cols>
    <col min="1" max="1" width="81.5546875" bestFit="1" customWidth="1"/>
  </cols>
  <sheetData>
    <row r="1" spans="1:2" x14ac:dyDescent="0.3">
      <c r="A1" s="2" t="s">
        <v>456</v>
      </c>
    </row>
    <row r="2" spans="1:2" x14ac:dyDescent="0.3">
      <c r="A2" s="3" t="s">
        <v>385</v>
      </c>
      <c r="B2">
        <v>13</v>
      </c>
    </row>
    <row r="3" spans="1:2" x14ac:dyDescent="0.3">
      <c r="A3" s="3" t="s">
        <v>386</v>
      </c>
      <c r="B3">
        <v>13</v>
      </c>
    </row>
    <row r="4" spans="1:2" x14ac:dyDescent="0.3">
      <c r="A4" s="3" t="s">
        <v>384</v>
      </c>
      <c r="B4">
        <v>11</v>
      </c>
    </row>
    <row r="5" spans="1:2" x14ac:dyDescent="0.3">
      <c r="A5" s="3" t="s">
        <v>389</v>
      </c>
      <c r="B5">
        <v>6</v>
      </c>
    </row>
    <row r="6" spans="1:2" x14ac:dyDescent="0.3">
      <c r="A6" s="3" t="s">
        <v>392</v>
      </c>
      <c r="B6">
        <v>6</v>
      </c>
    </row>
    <row r="7" spans="1:2" x14ac:dyDescent="0.3">
      <c r="A7" s="3" t="s">
        <v>382</v>
      </c>
      <c r="B7">
        <v>5</v>
      </c>
    </row>
    <row r="8" spans="1:2" x14ac:dyDescent="0.3">
      <c r="A8" s="3" t="s">
        <v>387</v>
      </c>
      <c r="B8">
        <v>5</v>
      </c>
    </row>
    <row r="9" spans="1:2" x14ac:dyDescent="0.3">
      <c r="A9" s="3" t="s">
        <v>390</v>
      </c>
      <c r="B9">
        <v>4</v>
      </c>
    </row>
    <row r="10" spans="1:2" x14ac:dyDescent="0.3">
      <c r="A10" s="3" t="s">
        <v>393</v>
      </c>
      <c r="B10">
        <v>3</v>
      </c>
    </row>
    <row r="11" spans="1:2" x14ac:dyDescent="0.3">
      <c r="A11" s="3" t="s">
        <v>388</v>
      </c>
      <c r="B11">
        <v>2</v>
      </c>
    </row>
    <row r="12" spans="1:2" x14ac:dyDescent="0.3">
      <c r="A12" s="3" t="s">
        <v>391</v>
      </c>
      <c r="B12">
        <v>2</v>
      </c>
    </row>
    <row r="14" spans="1:2" x14ac:dyDescent="0.3">
      <c r="A14" s="2" t="s">
        <v>382</v>
      </c>
      <c r="B14">
        <f>SUM('data_automotive-data-formats_20'!BD$3:BD$58)</f>
        <v>5</v>
      </c>
    </row>
    <row r="15" spans="1:2" x14ac:dyDescent="0.3">
      <c r="A15" s="3" t="s">
        <v>383</v>
      </c>
      <c r="B15">
        <v>1</v>
      </c>
    </row>
    <row r="16" spans="1:2" x14ac:dyDescent="0.3">
      <c r="A16" t="s">
        <v>224</v>
      </c>
      <c r="B16">
        <v>1</v>
      </c>
    </row>
    <row r="17" spans="1:2" x14ac:dyDescent="0.3">
      <c r="A17" t="s">
        <v>235</v>
      </c>
      <c r="B17">
        <v>1</v>
      </c>
    </row>
    <row r="18" spans="1:2" x14ac:dyDescent="0.3">
      <c r="A18" t="s">
        <v>234</v>
      </c>
      <c r="B18">
        <v>1</v>
      </c>
    </row>
    <row r="19" spans="1:2" x14ac:dyDescent="0.3">
      <c r="A19" t="s">
        <v>345</v>
      </c>
      <c r="B19">
        <v>1</v>
      </c>
    </row>
    <row r="20" spans="1:2" x14ac:dyDescent="0.3">
      <c r="A20" t="s">
        <v>344</v>
      </c>
    </row>
    <row r="22" spans="1:2" x14ac:dyDescent="0.3">
      <c r="A22" s="2" t="s">
        <v>384</v>
      </c>
      <c r="B22">
        <f>SUM('data_automotive-data-formats_20'!BG$3:BG$58)</f>
        <v>11</v>
      </c>
    </row>
    <row r="23" spans="1:2" x14ac:dyDescent="0.3">
      <c r="A23" s="3" t="s">
        <v>383</v>
      </c>
      <c r="B23">
        <v>1</v>
      </c>
    </row>
    <row r="24" spans="1:2" x14ac:dyDescent="0.3">
      <c r="A24" t="s">
        <v>236</v>
      </c>
      <c r="B24">
        <v>1</v>
      </c>
    </row>
    <row r="25" spans="1:2" x14ac:dyDescent="0.3">
      <c r="A25" t="s">
        <v>237</v>
      </c>
      <c r="B25">
        <v>1</v>
      </c>
    </row>
    <row r="26" spans="1:2" x14ac:dyDescent="0.3">
      <c r="A26" t="s">
        <v>307</v>
      </c>
      <c r="B26">
        <v>2</v>
      </c>
    </row>
    <row r="27" spans="1:2" x14ac:dyDescent="0.3">
      <c r="A27" t="s">
        <v>261</v>
      </c>
      <c r="B27">
        <v>1</v>
      </c>
    </row>
    <row r="28" spans="1:2" x14ac:dyDescent="0.3">
      <c r="A28" t="s">
        <v>306</v>
      </c>
      <c r="B28">
        <v>1</v>
      </c>
    </row>
    <row r="29" spans="1:2" x14ac:dyDescent="0.3">
      <c r="A29" t="s">
        <v>315</v>
      </c>
      <c r="B29">
        <v>1</v>
      </c>
    </row>
    <row r="30" spans="1:2" x14ac:dyDescent="0.3">
      <c r="A30" t="s">
        <v>314</v>
      </c>
      <c r="B30">
        <v>1</v>
      </c>
    </row>
    <row r="31" spans="1:2" x14ac:dyDescent="0.3">
      <c r="A31" t="s">
        <v>278</v>
      </c>
      <c r="B31">
        <v>1</v>
      </c>
    </row>
    <row r="32" spans="1:2" x14ac:dyDescent="0.3">
      <c r="A32" t="s">
        <v>305</v>
      </c>
      <c r="B32">
        <v>1</v>
      </c>
    </row>
    <row r="33" spans="1:2" x14ac:dyDescent="0.3">
      <c r="A33" t="s">
        <v>263</v>
      </c>
    </row>
    <row r="35" spans="1:2" x14ac:dyDescent="0.3">
      <c r="A35" s="2" t="s">
        <v>385</v>
      </c>
      <c r="B35">
        <f>SUM('data_automotive-data-formats_20'!BK$3:BK$58)</f>
        <v>13</v>
      </c>
    </row>
    <row r="36" spans="1:2" x14ac:dyDescent="0.3">
      <c r="A36" s="3" t="s">
        <v>383</v>
      </c>
      <c r="B36">
        <v>1</v>
      </c>
    </row>
    <row r="37" spans="1:2" x14ac:dyDescent="0.3">
      <c r="A37" t="s">
        <v>225</v>
      </c>
      <c r="B37">
        <v>1</v>
      </c>
    </row>
    <row r="38" spans="1:2" x14ac:dyDescent="0.3">
      <c r="A38" t="s">
        <v>239</v>
      </c>
      <c r="B38">
        <v>1</v>
      </c>
    </row>
    <row r="39" spans="1:2" x14ac:dyDescent="0.3">
      <c r="A39" t="s">
        <v>240</v>
      </c>
      <c r="B39">
        <v>2</v>
      </c>
    </row>
    <row r="40" spans="1:2" x14ac:dyDescent="0.3">
      <c r="A40" t="s">
        <v>241</v>
      </c>
      <c r="B40">
        <v>1</v>
      </c>
    </row>
    <row r="41" spans="1:2" x14ac:dyDescent="0.3">
      <c r="A41" t="s">
        <v>238</v>
      </c>
      <c r="B41">
        <v>1</v>
      </c>
    </row>
    <row r="42" spans="1:2" x14ac:dyDescent="0.3">
      <c r="A42" t="s">
        <v>262</v>
      </c>
      <c r="B42">
        <v>2</v>
      </c>
    </row>
    <row r="43" spans="1:2" x14ac:dyDescent="0.3">
      <c r="A43" t="s">
        <v>263</v>
      </c>
      <c r="B43">
        <v>1</v>
      </c>
    </row>
    <row r="44" spans="1:2" x14ac:dyDescent="0.3">
      <c r="A44" t="s">
        <v>309</v>
      </c>
      <c r="B44">
        <v>1</v>
      </c>
    </row>
    <row r="45" spans="1:2" x14ac:dyDescent="0.3">
      <c r="A45" t="s">
        <v>308</v>
      </c>
      <c r="B45">
        <v>1</v>
      </c>
    </row>
    <row r="46" spans="1:2" x14ac:dyDescent="0.3">
      <c r="A46" t="s">
        <v>337</v>
      </c>
      <c r="B46">
        <v>1</v>
      </c>
    </row>
    <row r="47" spans="1:2" x14ac:dyDescent="0.3">
      <c r="A47" t="s">
        <v>346</v>
      </c>
    </row>
    <row r="49" spans="1:2" x14ac:dyDescent="0.3">
      <c r="A49" s="2" t="s">
        <v>386</v>
      </c>
      <c r="B49">
        <f>SUM('data_automotive-data-formats_20'!BP$3:BP$58)</f>
        <v>13</v>
      </c>
    </row>
    <row r="50" spans="1:2" x14ac:dyDescent="0.3">
      <c r="A50" s="3" t="s">
        <v>383</v>
      </c>
      <c r="B50">
        <v>1</v>
      </c>
    </row>
    <row r="51" spans="1:2" x14ac:dyDescent="0.3">
      <c r="A51" t="s">
        <v>226</v>
      </c>
      <c r="B51">
        <v>1</v>
      </c>
    </row>
    <row r="52" spans="1:2" x14ac:dyDescent="0.3">
      <c r="A52" t="s">
        <v>243</v>
      </c>
      <c r="B52">
        <v>1</v>
      </c>
    </row>
    <row r="53" spans="1:2" x14ac:dyDescent="0.3">
      <c r="A53" t="s">
        <v>244</v>
      </c>
      <c r="B53">
        <v>1</v>
      </c>
    </row>
    <row r="54" spans="1:2" x14ac:dyDescent="0.3">
      <c r="A54" t="s">
        <v>242</v>
      </c>
      <c r="B54">
        <v>1</v>
      </c>
    </row>
    <row r="55" spans="1:2" x14ac:dyDescent="0.3">
      <c r="A55" t="s">
        <v>265</v>
      </c>
      <c r="B55">
        <v>1</v>
      </c>
    </row>
    <row r="56" spans="1:2" x14ac:dyDescent="0.3">
      <c r="A56" t="s">
        <v>266</v>
      </c>
      <c r="B56">
        <v>1</v>
      </c>
    </row>
    <row r="57" spans="1:2" x14ac:dyDescent="0.3">
      <c r="A57" t="s">
        <v>264</v>
      </c>
      <c r="B57">
        <v>1</v>
      </c>
    </row>
    <row r="58" spans="1:2" x14ac:dyDescent="0.3">
      <c r="A58" t="s">
        <v>279</v>
      </c>
      <c r="B58">
        <v>1</v>
      </c>
    </row>
    <row r="59" spans="1:2" x14ac:dyDescent="0.3">
      <c r="A59" t="s">
        <v>297</v>
      </c>
      <c r="B59">
        <v>1</v>
      </c>
    </row>
    <row r="60" spans="1:2" x14ac:dyDescent="0.3">
      <c r="A60" t="s">
        <v>301</v>
      </c>
      <c r="B60">
        <v>1</v>
      </c>
    </row>
    <row r="61" spans="1:2" x14ac:dyDescent="0.3">
      <c r="A61" t="s">
        <v>310</v>
      </c>
      <c r="B61">
        <v>1</v>
      </c>
    </row>
    <row r="62" spans="1:2" x14ac:dyDescent="0.3">
      <c r="A62" t="s">
        <v>316</v>
      </c>
      <c r="B62">
        <v>1</v>
      </c>
    </row>
    <row r="63" spans="1:2" x14ac:dyDescent="0.3">
      <c r="A63" t="s">
        <v>346</v>
      </c>
    </row>
    <row r="65" spans="1:2" x14ac:dyDescent="0.3">
      <c r="A65" s="2" t="s">
        <v>387</v>
      </c>
      <c r="B65">
        <f>SUM('data_automotive-data-formats_20'!BT$3:BT$58)</f>
        <v>5</v>
      </c>
    </row>
    <row r="66" spans="1:2" x14ac:dyDescent="0.3">
      <c r="A66" s="3" t="s">
        <v>383</v>
      </c>
      <c r="B66">
        <v>1</v>
      </c>
    </row>
    <row r="67" spans="1:2" x14ac:dyDescent="0.3">
      <c r="A67" t="s">
        <v>227</v>
      </c>
      <c r="B67">
        <v>1</v>
      </c>
    </row>
    <row r="68" spans="1:2" x14ac:dyDescent="0.3">
      <c r="A68" t="s">
        <v>331</v>
      </c>
      <c r="B68">
        <v>1</v>
      </c>
    </row>
    <row r="69" spans="1:2" x14ac:dyDescent="0.3">
      <c r="A69" t="s">
        <v>330</v>
      </c>
      <c r="B69">
        <v>1</v>
      </c>
    </row>
    <row r="70" spans="1:2" x14ac:dyDescent="0.3">
      <c r="A70" t="s">
        <v>348</v>
      </c>
      <c r="B70">
        <v>1</v>
      </c>
    </row>
    <row r="71" spans="1:2" x14ac:dyDescent="0.3">
      <c r="A71" t="s">
        <v>347</v>
      </c>
    </row>
    <row r="73" spans="1:2" x14ac:dyDescent="0.3">
      <c r="A73" s="2" t="s">
        <v>388</v>
      </c>
      <c r="B73">
        <f>SUM('data_automotive-data-formats_20'!BW$3:BW$58)</f>
        <v>2</v>
      </c>
    </row>
    <row r="74" spans="1:2" x14ac:dyDescent="0.3">
      <c r="A74" s="3" t="s">
        <v>383</v>
      </c>
      <c r="B74">
        <v>1</v>
      </c>
    </row>
    <row r="75" spans="1:2" x14ac:dyDescent="0.3">
      <c r="A75" t="s">
        <v>224</v>
      </c>
      <c r="B75">
        <v>1</v>
      </c>
    </row>
    <row r="76" spans="1:2" x14ac:dyDescent="0.3">
      <c r="A76" t="s">
        <v>267</v>
      </c>
    </row>
    <row r="78" spans="1:2" x14ac:dyDescent="0.3">
      <c r="A78" s="2" t="s">
        <v>389</v>
      </c>
      <c r="B78">
        <f>SUM('data_automotive-data-formats_20'!BY$3:BY$58)</f>
        <v>6</v>
      </c>
    </row>
    <row r="79" spans="1:2" x14ac:dyDescent="0.3">
      <c r="A79" s="3" t="s">
        <v>383</v>
      </c>
      <c r="B79">
        <v>1</v>
      </c>
    </row>
    <row r="80" spans="1:2" x14ac:dyDescent="0.3">
      <c r="A80" t="s">
        <v>224</v>
      </c>
      <c r="B80">
        <v>1</v>
      </c>
    </row>
    <row r="81" spans="1:2" x14ac:dyDescent="0.3">
      <c r="A81" t="s">
        <v>246</v>
      </c>
      <c r="B81">
        <v>1</v>
      </c>
    </row>
    <row r="82" spans="1:2" x14ac:dyDescent="0.3">
      <c r="A82" t="s">
        <v>247</v>
      </c>
      <c r="B82">
        <v>1</v>
      </c>
    </row>
    <row r="83" spans="1:2" x14ac:dyDescent="0.3">
      <c r="A83" t="s">
        <v>245</v>
      </c>
      <c r="B83">
        <v>1</v>
      </c>
    </row>
    <row r="84" spans="1:2" x14ac:dyDescent="0.3">
      <c r="A84" t="s">
        <v>268</v>
      </c>
      <c r="B84">
        <v>1</v>
      </c>
    </row>
    <row r="85" spans="1:2" x14ac:dyDescent="0.3">
      <c r="A85" t="s">
        <v>349</v>
      </c>
    </row>
    <row r="87" spans="1:2" x14ac:dyDescent="0.3">
      <c r="A87" s="2" t="s">
        <v>390</v>
      </c>
      <c r="B87">
        <f>SUM('data_automotive-data-formats_20'!CC$3:CC$58)</f>
        <v>4</v>
      </c>
    </row>
    <row r="88" spans="1:2" x14ac:dyDescent="0.3">
      <c r="A88" s="3" t="s">
        <v>383</v>
      </c>
      <c r="B88">
        <v>1</v>
      </c>
    </row>
    <row r="89" spans="1:2" x14ac:dyDescent="0.3">
      <c r="A89" t="s">
        <v>224</v>
      </c>
      <c r="B89">
        <v>1</v>
      </c>
    </row>
    <row r="90" spans="1:2" x14ac:dyDescent="0.3">
      <c r="A90" t="s">
        <v>317</v>
      </c>
      <c r="B90">
        <v>1</v>
      </c>
    </row>
    <row r="91" spans="1:2" x14ac:dyDescent="0.3">
      <c r="A91" t="s">
        <v>338</v>
      </c>
      <c r="B91">
        <v>1</v>
      </c>
    </row>
    <row r="92" spans="1:2" x14ac:dyDescent="0.3">
      <c r="A92" t="s">
        <v>350</v>
      </c>
    </row>
    <row r="94" spans="1:2" x14ac:dyDescent="0.3">
      <c r="A94" s="2" t="s">
        <v>391</v>
      </c>
      <c r="B94">
        <f>SUM('data_automotive-data-formats_20'!CE$3:CE$58)</f>
        <v>2</v>
      </c>
    </row>
    <row r="95" spans="1:2" x14ac:dyDescent="0.3">
      <c r="A95" s="3" t="s">
        <v>383</v>
      </c>
      <c r="B95">
        <v>1</v>
      </c>
    </row>
    <row r="96" spans="1:2" x14ac:dyDescent="0.3">
      <c r="A96" t="s">
        <v>302</v>
      </c>
      <c r="B96">
        <v>1</v>
      </c>
    </row>
    <row r="97" spans="1:2" x14ac:dyDescent="0.3">
      <c r="A97" t="s">
        <v>303</v>
      </c>
    </row>
    <row r="99" spans="1:2" x14ac:dyDescent="0.3">
      <c r="A99" s="2" t="s">
        <v>392</v>
      </c>
      <c r="B99">
        <f>SUM('data_automotive-data-formats_20'!CH$3:CH$58)</f>
        <v>6</v>
      </c>
    </row>
    <row r="100" spans="1:2" x14ac:dyDescent="0.3">
      <c r="A100" s="3" t="s">
        <v>383</v>
      </c>
      <c r="B100">
        <v>1</v>
      </c>
    </row>
    <row r="101" spans="1:2" x14ac:dyDescent="0.3">
      <c r="A101" t="s">
        <v>225</v>
      </c>
      <c r="B101">
        <v>1</v>
      </c>
    </row>
    <row r="102" spans="1:2" x14ac:dyDescent="0.3">
      <c r="A102" t="s">
        <v>228</v>
      </c>
      <c r="B102">
        <v>1</v>
      </c>
    </row>
    <row r="103" spans="1:2" x14ac:dyDescent="0.3">
      <c r="A103" t="s">
        <v>311</v>
      </c>
      <c r="B103">
        <v>1</v>
      </c>
    </row>
    <row r="104" spans="1:2" x14ac:dyDescent="0.3">
      <c r="A104" t="s">
        <v>312</v>
      </c>
      <c r="B104">
        <v>1</v>
      </c>
    </row>
    <row r="105" spans="1:2" x14ac:dyDescent="0.3">
      <c r="A105" t="s">
        <v>351</v>
      </c>
      <c r="B105">
        <v>1</v>
      </c>
    </row>
    <row r="106" spans="1:2" x14ac:dyDescent="0.3">
      <c r="A106" t="s">
        <v>352</v>
      </c>
    </row>
    <row r="108" spans="1:2" x14ac:dyDescent="0.3">
      <c r="A108" s="2" t="s">
        <v>393</v>
      </c>
      <c r="B108">
        <f>SUM('data_automotive-data-formats_20'!CK$3:CK$58)</f>
        <v>3</v>
      </c>
    </row>
    <row r="109" spans="1:2" x14ac:dyDescent="0.3">
      <c r="A109" s="3" t="s">
        <v>383</v>
      </c>
      <c r="B109">
        <v>1</v>
      </c>
    </row>
    <row r="110" spans="1:2" x14ac:dyDescent="0.3">
      <c r="A110" t="s">
        <v>313</v>
      </c>
      <c r="B110">
        <v>1</v>
      </c>
    </row>
    <row r="111" spans="1:2" x14ac:dyDescent="0.3">
      <c r="A111" t="s">
        <v>353</v>
      </c>
      <c r="B111">
        <v>1</v>
      </c>
    </row>
    <row r="112" spans="1:2" x14ac:dyDescent="0.3">
      <c r="A112" t="s">
        <v>354</v>
      </c>
    </row>
    <row r="114" spans="1:2" x14ac:dyDescent="0.3">
      <c r="A114" s="2" t="s">
        <v>457</v>
      </c>
      <c r="B114">
        <f>SUM('data_automotive-data-formats_20'!CN$3:CN$58)</f>
        <v>3</v>
      </c>
    </row>
    <row r="115" spans="1:2" x14ac:dyDescent="0.3">
      <c r="A115" s="3" t="s">
        <v>383</v>
      </c>
      <c r="B115">
        <v>1</v>
      </c>
    </row>
    <row r="116" spans="1:2" x14ac:dyDescent="0.3">
      <c r="A116" t="s">
        <v>304</v>
      </c>
      <c r="B116">
        <v>1</v>
      </c>
    </row>
    <row r="117" spans="1:2" x14ac:dyDescent="0.3">
      <c r="A117" t="s">
        <v>322</v>
      </c>
      <c r="B117">
        <v>1</v>
      </c>
    </row>
    <row r="118" spans="1:2" x14ac:dyDescent="0.3">
      <c r="A118" t="s">
        <v>355</v>
      </c>
      <c r="B118">
        <v>1</v>
      </c>
    </row>
  </sheetData>
  <sortState xmlns:xlrd2="http://schemas.microsoft.com/office/spreadsheetml/2017/richdata2" ref="A2:B12">
    <sortCondition descending="1" ref="B2:B1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data_automotive-data-formats_20</vt:lpstr>
      <vt:lpstr>Statistics</vt:lpstr>
      <vt:lpstr>Experience</vt:lpstr>
      <vt:lpstr>Known Data Formats</vt:lpstr>
      <vt:lpstr>Known Tools</vt:lpstr>
      <vt:lpstr>Data Formats for Autom.Comp.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Gomez Buquerin</dc:creator>
  <cp:lastModifiedBy>Kevin Gomez Buquerin</cp:lastModifiedBy>
  <dcterms:created xsi:type="dcterms:W3CDTF">2021-05-10T17:48:23Z</dcterms:created>
  <dcterms:modified xsi:type="dcterms:W3CDTF">2021-06-21T06:24:24Z</dcterms:modified>
</cp:coreProperties>
</file>