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wjdrh\OneDrive\바탕 화면\PVPlus\"/>
    </mc:Choice>
  </mc:AlternateContent>
  <xr:revisionPtr revIDLastSave="0" documentId="13_ncr:1_{23E1455F-8CE4-469C-937D-72E545DFF390}" xr6:coauthVersionLast="47" xr6:coauthVersionMax="47" xr10:uidLastSave="{00000000-0000-0000-0000-000000000000}"/>
  <bookViews>
    <workbookView xWindow="-120" yWindow="-120" windowWidth="29040" windowHeight="15720" firstSheet="5" activeTab="5" xr2:uid="{00000000-000D-0000-FFFF-FFFF00000000}"/>
  </bookViews>
  <sheets>
    <sheet name="1.UI구성" sheetId="2" r:id="rId1"/>
    <sheet name="2.Variables" sheetId="14" r:id="rId2"/>
    <sheet name="2.1.S1~S10" sheetId="27" r:id="rId3"/>
    <sheet name="3.Functions" sheetId="15" r:id="rId4"/>
    <sheet name="4.Layout" sheetId="16" r:id="rId5"/>
    <sheet name="5.Rate" sheetId="17" r:id="rId6"/>
    <sheet name="6.Expense" sheetId="18" r:id="rId7"/>
    <sheet name="7.VarChg" sheetId="19" r:id="rId8"/>
    <sheet name="8.SInfo" sheetId="12" r:id="rId9"/>
    <sheet name="9.PVTypes" sheetId="10" r:id="rId10"/>
    <sheet name="10.Rider" sheetId="20" r:id="rId11"/>
    <sheet name="11.ChkExprs" sheetId="24" r:id="rId12"/>
    <sheet name="Commutation" sheetId="29" r:id="rId13"/>
    <sheet name="12.LTFHelper" sheetId="26" r:id="rId14"/>
    <sheet name="13.검증Tip" sheetId="22" r:id="rId15"/>
    <sheet name="검증순서" sheetId="25" r:id="rId16"/>
    <sheet name="개선점1" sheetId="23" r:id="rId17"/>
    <sheet name="Company" sheetId="11" r:id="rId18"/>
    <sheet name="Sheet1" sheetId="28" r:id="rId19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8" l="1"/>
  <c r="E4" i="28" s="1"/>
  <c r="E5" i="28" s="1"/>
  <c r="E6" i="28" s="1"/>
  <c r="E7" i="28" s="1"/>
  <c r="E8" i="28" s="1"/>
  <c r="D3" i="28"/>
  <c r="D4" i="28" s="1"/>
  <c r="D5" i="28" s="1"/>
  <c r="D6" i="28" s="1"/>
  <c r="D7" i="28" s="1"/>
  <c r="D8" i="28" s="1"/>
  <c r="J62" i="27" l="1"/>
  <c r="J61" i="27"/>
  <c r="J60" i="27"/>
  <c r="E61" i="27"/>
  <c r="E62" i="27"/>
  <c r="E60" i="27"/>
  <c r="E15" i="15"/>
  <c r="G10" i="17"/>
  <c r="F10" i="17" s="1"/>
  <c r="G9" i="17"/>
  <c r="F9" i="17" s="1"/>
  <c r="G8" i="17"/>
  <c r="F8" i="17" s="1"/>
  <c r="G7" i="17"/>
  <c r="F7" i="17" s="1"/>
  <c r="G82" i="16"/>
  <c r="G81" i="16"/>
  <c r="G80" i="16"/>
  <c r="G79" i="16"/>
  <c r="G78" i="16"/>
  <c r="G77" i="16"/>
  <c r="G76" i="16"/>
  <c r="G75" i="16"/>
  <c r="G71" i="16"/>
  <c r="G70" i="16"/>
  <c r="G69" i="16"/>
  <c r="G61" i="16" l="1"/>
  <c r="G59" i="16"/>
  <c r="G57" i="16"/>
  <c r="G56" i="16"/>
  <c r="G55" i="16"/>
  <c r="G54" i="16"/>
  <c r="G53" i="16"/>
  <c r="G52" i="16"/>
  <c r="G51" i="16"/>
  <c r="G50" i="16"/>
  <c r="G45" i="16"/>
  <c r="H46" i="12" l="1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</calcChain>
</file>

<file path=xl/sharedStrings.xml><?xml version="1.0" encoding="utf-8"?>
<sst xmlns="http://schemas.openxmlformats.org/spreadsheetml/2006/main" count="2066" uniqueCount="1153">
  <si>
    <r>
      <rPr>
        <b/>
        <sz val="14"/>
        <color theme="1"/>
        <rFont val="맑은 고딕"/>
        <family val="3"/>
        <charset val="129"/>
        <scheme val="minor"/>
      </rPr>
      <t>5</t>
    </r>
    <r>
      <rPr>
        <sz val="14"/>
        <color theme="1"/>
        <rFont val="맑은 고딕"/>
        <family val="2"/>
        <scheme val="minor"/>
      </rPr>
      <t>. 검증대상이 되는 상품코드</t>
    </r>
    <phoneticPr fontId="3" type="noConversion"/>
  </si>
  <si>
    <r>
      <rPr>
        <b/>
        <sz val="14"/>
        <color theme="1"/>
        <rFont val="맑은 고딕"/>
        <family val="3"/>
        <charset val="129"/>
        <scheme val="minor"/>
      </rPr>
      <t>6</t>
    </r>
    <r>
      <rPr>
        <sz val="14"/>
        <color theme="1"/>
        <rFont val="맑은 고딕"/>
        <family val="2"/>
        <scheme val="minor"/>
      </rPr>
      <t xml:space="preserve">. 회사명 및 구분자 입력설정. </t>
    </r>
    <phoneticPr fontId="3" type="noConversion"/>
  </si>
  <si>
    <t>구분자는 CheckBox 해제시 고정폭 레이아웃 적용, 선택시 구분자분할 레이아웃을 적용</t>
    <phoneticPr fontId="3" type="noConversion"/>
  </si>
  <si>
    <t>고정폭 레이아웃 ex)</t>
    <phoneticPr fontId="3" type="noConversion"/>
  </si>
  <si>
    <t xml:space="preserve">LA02035   CLA05444004       01        *         30 30 *         *         01        *         *         1         02        0  *         *         15 99991231190001011000000                       3                                                                          </t>
    <phoneticPr fontId="3" type="noConversion"/>
  </si>
  <si>
    <t>L0029P;1;20233;LA8480;1;1;;;;;;;;;;;2;;2021-07-01;9999-12-31;;;;;1000000;661;0;0;0;7859;0;0;0;0;0;0;0;0;0;0;0;0;0;0;0;0;0;0;0;2021-07-01</t>
    <phoneticPr fontId="3" type="noConversion"/>
  </si>
  <si>
    <t>구분자(;) 분할 레이아웃 ex)</t>
    <phoneticPr fontId="3" type="noConversion"/>
  </si>
  <si>
    <r>
      <rPr>
        <b/>
        <sz val="14"/>
        <color theme="1"/>
        <rFont val="맑은 고딕"/>
        <family val="3"/>
        <charset val="129"/>
        <scheme val="minor"/>
      </rPr>
      <t>7</t>
    </r>
    <r>
      <rPr>
        <sz val="14"/>
        <color theme="1"/>
        <rFont val="맑은 고딕"/>
        <family val="2"/>
        <scheme val="minor"/>
      </rPr>
      <t>. 테이블 종류 선택</t>
    </r>
    <phoneticPr fontId="3" type="noConversion"/>
  </si>
  <si>
    <t>이를 위해 엑셀시트 Sinfo에 입력된 정보를 계산하는 작업을 진행</t>
    <phoneticPr fontId="3" type="noConversion"/>
  </si>
  <si>
    <t>그 외 오류건이 발생했을 경우 디버깅 용도로 활용가능</t>
    <phoneticPr fontId="3" type="noConversion"/>
  </si>
  <si>
    <r>
      <rPr>
        <b/>
        <sz val="14"/>
        <color theme="1"/>
        <rFont val="맑은 고딕"/>
        <family val="3"/>
        <charset val="129"/>
        <scheme val="minor"/>
      </rPr>
      <t>9</t>
    </r>
    <r>
      <rPr>
        <sz val="14"/>
        <color theme="1"/>
        <rFont val="맑은 고딕"/>
        <family val="2"/>
        <scheme val="minor"/>
      </rPr>
      <t>. 샘플건(1건) 검증을 위해 사용 됨. 샘플검증 화면으로 넘거가기 전 테이블 유형을 일치시키는 작업이 선행되어야 함.</t>
    </r>
    <phoneticPr fontId="3" type="noConversion"/>
  </si>
  <si>
    <r>
      <rPr>
        <b/>
        <sz val="14"/>
        <color theme="1"/>
        <rFont val="맑은 고딕"/>
        <family val="3"/>
        <charset val="129"/>
        <scheme val="minor"/>
      </rPr>
      <t>X.</t>
    </r>
    <r>
      <rPr>
        <sz val="14"/>
        <color theme="1"/>
        <rFont val="맑은 고딕"/>
        <family val="2"/>
        <scheme val="minor"/>
      </rPr>
      <t xml:space="preserve"> 오른쪽 위의 X버튼을 눌렀을 경우 </t>
    </r>
    <r>
      <rPr>
        <sz val="14"/>
        <color theme="1"/>
        <rFont val="맑은 고딕"/>
        <family val="3"/>
        <charset val="129"/>
        <scheme val="minor"/>
      </rPr>
      <t>파일경로 및 상품코드 값 등의 기본 설정을 저장. Save버튼이 따로 없으므로  X눌러 껐다 켜서 저장을 진행</t>
    </r>
    <phoneticPr fontId="3" type="noConversion"/>
  </si>
  <si>
    <t>가변1</t>
    <phoneticPr fontId="8" type="noConversion"/>
  </si>
  <si>
    <t>가변2</t>
    <phoneticPr fontId="8" type="noConversion"/>
  </si>
  <si>
    <t>-</t>
    <phoneticPr fontId="8" type="noConversion"/>
  </si>
  <si>
    <t>n</t>
    <phoneticPr fontId="8" type="noConversion"/>
  </si>
  <si>
    <t>m</t>
    <phoneticPr fontId="8" type="noConversion"/>
  </si>
  <si>
    <t>S비율</t>
    <phoneticPr fontId="8" type="noConversion"/>
  </si>
  <si>
    <t>변수명</t>
    <phoneticPr fontId="8" type="noConversion"/>
  </si>
  <si>
    <t>값</t>
    <phoneticPr fontId="8" type="noConversion"/>
  </si>
  <si>
    <t>GP2</t>
  </si>
  <si>
    <t>GP3</t>
  </si>
  <si>
    <t>GP4</t>
  </si>
  <si>
    <t>GP5</t>
  </si>
  <si>
    <t>NP2</t>
  </si>
  <si>
    <t>NP3</t>
  </si>
  <si>
    <t>NP4</t>
  </si>
  <si>
    <t>NP5</t>
  </si>
  <si>
    <t>NP6</t>
  </si>
  <si>
    <t>설명</t>
    <phoneticPr fontId="8" type="noConversion"/>
  </si>
  <si>
    <t>상품코드</t>
    <phoneticPr fontId="8" type="noConversion"/>
  </si>
  <si>
    <t>담보코드</t>
    <phoneticPr fontId="8" type="noConversion"/>
  </si>
  <si>
    <t>Start</t>
    <phoneticPr fontId="8" type="noConversion"/>
  </si>
  <si>
    <t>Length</t>
    <phoneticPr fontId="8" type="noConversion"/>
  </si>
  <si>
    <t>Index</t>
    <phoneticPr fontId="8" type="noConversion"/>
  </si>
  <si>
    <t>FactorName</t>
    <phoneticPr fontId="8" type="noConversion"/>
  </si>
  <si>
    <t>RiderCode</t>
  </si>
  <si>
    <t>Check</t>
  </si>
  <si>
    <t>GP6</t>
  </si>
  <si>
    <t>Base</t>
  </si>
  <si>
    <t>F1</t>
  </si>
  <si>
    <t>F2</t>
  </si>
  <si>
    <t>F3</t>
  </si>
  <si>
    <t>F4</t>
  </si>
  <si>
    <t>F5</t>
  </si>
  <si>
    <t>S1</t>
  </si>
  <si>
    <t>Jong</t>
  </si>
  <si>
    <t>Age</t>
  </si>
  <si>
    <t>m</t>
  </si>
  <si>
    <t>n</t>
  </si>
  <si>
    <t>A001</t>
    <phoneticPr fontId="3" type="noConversion"/>
  </si>
  <si>
    <t>F5</t>
    <phoneticPr fontId="3" type="noConversion"/>
  </si>
  <si>
    <t>A002</t>
    <phoneticPr fontId="3" type="noConversion"/>
  </si>
  <si>
    <t>C001</t>
    <phoneticPr fontId="3" type="noConversion"/>
  </si>
  <si>
    <t>위험률Key</t>
    <phoneticPr fontId="8" type="noConversion"/>
  </si>
  <si>
    <t>위험률형태</t>
    <phoneticPr fontId="8" type="noConversion"/>
  </si>
  <si>
    <t>위험률명</t>
    <phoneticPr fontId="8" type="noConversion"/>
  </si>
  <si>
    <t>적용년월</t>
    <phoneticPr fontId="8" type="noConversion"/>
  </si>
  <si>
    <t>기간</t>
    <phoneticPr fontId="8" type="noConversion"/>
  </si>
  <si>
    <t>성별(F1)</t>
    <phoneticPr fontId="8" type="noConversion"/>
  </si>
  <si>
    <t>급수(F2)</t>
    <phoneticPr fontId="8" type="noConversion"/>
  </si>
  <si>
    <t>운전(F3)</t>
    <phoneticPr fontId="8" type="noConversion"/>
  </si>
  <si>
    <t>금액(F4)</t>
    <phoneticPr fontId="8" type="noConversion"/>
  </si>
  <si>
    <t>가입/사고연령(F5)</t>
    <phoneticPr fontId="8" type="noConversion"/>
  </si>
  <si>
    <t>가변1(F6)</t>
    <phoneticPr fontId="8" type="noConversion"/>
  </si>
  <si>
    <t>가변2(F7)</t>
    <phoneticPr fontId="8" type="noConversion"/>
  </si>
  <si>
    <t>가변3(F8)</t>
    <phoneticPr fontId="8" type="noConversion"/>
  </si>
  <si>
    <t>가변4(F9)</t>
    <phoneticPr fontId="8" type="noConversion"/>
  </si>
  <si>
    <t>정기사망</t>
    <phoneticPr fontId="8" type="noConversion"/>
  </si>
  <si>
    <t>000000</t>
    <phoneticPr fontId="8" type="noConversion"/>
  </si>
  <si>
    <t>질병통원의료비365일(10만원)(100%)</t>
  </si>
  <si>
    <t>202101</t>
    <phoneticPr fontId="8" type="noConversion"/>
  </si>
  <si>
    <t>질병통원의료비365일(10만원)(2)</t>
  </si>
  <si>
    <t>조건1</t>
    <phoneticPr fontId="8" type="noConversion"/>
  </si>
  <si>
    <t>조건2</t>
    <phoneticPr fontId="8" type="noConversion"/>
  </si>
  <si>
    <t>조건3</t>
    <phoneticPr fontId="8" type="noConversion"/>
  </si>
  <si>
    <t>조건4</t>
    <phoneticPr fontId="8" type="noConversion"/>
  </si>
  <si>
    <t>α_P</t>
    <phoneticPr fontId="8" type="noConversion"/>
  </si>
  <si>
    <t>α2_P</t>
    <phoneticPr fontId="8" type="noConversion"/>
  </si>
  <si>
    <t>α_S</t>
    <phoneticPr fontId="8" type="noConversion"/>
  </si>
  <si>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scheme val="minor"/>
      </rPr>
      <t>_</t>
    </r>
    <r>
      <rPr>
        <sz val="11"/>
        <color theme="1"/>
        <rFont val="Calibri"/>
        <family val="2"/>
      </rPr>
      <t>P20</t>
    </r>
    <phoneticPr fontId="8" type="noConversion"/>
  </si>
  <si>
    <t>β_P</t>
    <phoneticPr fontId="8" type="noConversion"/>
  </si>
  <si>
    <t>β_S</t>
  </si>
  <si>
    <t>β'_S</t>
    <phoneticPr fontId="8" type="noConversion"/>
  </si>
  <si>
    <t>γ</t>
    <phoneticPr fontId="8" type="noConversion"/>
  </si>
  <si>
    <t>ce</t>
    <phoneticPr fontId="8" type="noConversion"/>
  </si>
  <si>
    <t>Refund_S</t>
    <phoneticPr fontId="8" type="noConversion"/>
  </si>
  <si>
    <t>Refund_P</t>
    <phoneticPr fontId="8" type="noConversion"/>
  </si>
  <si>
    <t>LA01937</t>
  </si>
  <si>
    <t>CLA05444</t>
  </si>
  <si>
    <t>S1=0</t>
  </si>
  <si>
    <t>m=20</t>
  </si>
  <si>
    <t>m=10</t>
  </si>
  <si>
    <t>S1&gt;0</t>
  </si>
  <si>
    <t>m=19</t>
  </si>
  <si>
    <t>m=18</t>
  </si>
  <si>
    <t>m=17</t>
  </si>
  <si>
    <t>m=16</t>
  </si>
  <si>
    <t>m=15</t>
  </si>
  <si>
    <t>m=14</t>
  </si>
  <si>
    <t>m=13</t>
  </si>
  <si>
    <t>m=12</t>
  </si>
  <si>
    <t>m=11</t>
  </si>
  <si>
    <t>m=9</t>
  </si>
  <si>
    <t>m=8</t>
  </si>
  <si>
    <t>m=7</t>
  </si>
  <si>
    <t>m=6</t>
  </si>
  <si>
    <t>m=5</t>
  </si>
  <si>
    <t>m=4</t>
  </si>
  <si>
    <t>m=3</t>
  </si>
  <si>
    <t>m=2</t>
  </si>
  <si>
    <t>m=1</t>
  </si>
  <si>
    <t>Max(S1-1,0)</t>
  </si>
  <si>
    <t>S5</t>
  </si>
  <si>
    <t>Base</t>
    <phoneticPr fontId="3" type="noConversion"/>
  </si>
  <si>
    <t>Freq</t>
    <phoneticPr fontId="3" type="noConversion"/>
  </si>
  <si>
    <t>S5</t>
    <phoneticPr fontId="3" type="noConversion"/>
  </si>
  <si>
    <t>t0</t>
    <phoneticPr fontId="3" type="noConversion"/>
  </si>
  <si>
    <t>Age-S1*n</t>
    <phoneticPr fontId="3" type="noConversion"/>
  </si>
  <si>
    <t>S1*n</t>
    <phoneticPr fontId="3" type="noConversion"/>
  </si>
  <si>
    <t>F7</t>
    <phoneticPr fontId="3" type="noConversion"/>
  </si>
  <si>
    <t>F6</t>
    <phoneticPr fontId="3" type="noConversion"/>
  </si>
  <si>
    <t>F6+2</t>
    <phoneticPr fontId="3" type="noConversion"/>
  </si>
  <si>
    <t>F7+3</t>
    <phoneticPr fontId="3" type="noConversion"/>
  </si>
  <si>
    <t>F6*2</t>
    <phoneticPr fontId="3" type="noConversion"/>
  </si>
  <si>
    <t>최종 값: F6=15, F7=30</t>
    <phoneticPr fontId="3" type="noConversion"/>
  </si>
  <si>
    <t>Min_S GroupKey</t>
    <phoneticPr fontId="8" type="noConversion"/>
  </si>
  <si>
    <t>GroupKey1</t>
    <phoneticPr fontId="8" type="noConversion"/>
  </si>
  <si>
    <t>GroupKey2</t>
    <phoneticPr fontId="8" type="noConversion"/>
  </si>
  <si>
    <t>GroupKey3</t>
    <phoneticPr fontId="8" type="noConversion"/>
  </si>
  <si>
    <t>x</t>
    <phoneticPr fontId="8" type="noConversion"/>
  </si>
  <si>
    <t>VarAdd</t>
    <phoneticPr fontId="8" type="noConversion"/>
  </si>
  <si>
    <t>위험보험료</t>
    <phoneticPr fontId="8" type="noConversion"/>
  </si>
  <si>
    <t>정기보험위험보험료</t>
    <phoneticPr fontId="8" type="noConversion"/>
  </si>
  <si>
    <t>S</t>
    <phoneticPr fontId="8" type="noConversion"/>
  </si>
  <si>
    <t>Min_S</t>
    <phoneticPr fontId="8" type="noConversion"/>
  </si>
  <si>
    <t>ErrorMessage</t>
    <phoneticPr fontId="8" type="noConversion"/>
  </si>
  <si>
    <t>Pr(1)</t>
    <phoneticPr fontId="8" type="noConversion"/>
  </si>
  <si>
    <t>PrTerm(1)</t>
    <phoneticPr fontId="8" type="noConversion"/>
  </si>
  <si>
    <t>Pr(1)/PrTerm(1)</t>
    <phoneticPr fontId="8" type="noConversion"/>
  </si>
  <si>
    <t>A003</t>
    <phoneticPr fontId="3" type="noConversion"/>
  </si>
  <si>
    <t>A004</t>
    <phoneticPr fontId="3" type="noConversion"/>
  </si>
  <si>
    <t>F7-3</t>
    <phoneticPr fontId="3" type="noConversion"/>
  </si>
  <si>
    <t>B002</t>
    <phoneticPr fontId="3" type="noConversion"/>
  </si>
  <si>
    <t>PVType</t>
    <phoneticPr fontId="8" type="noConversion"/>
  </si>
  <si>
    <t>한화,DB</t>
    <phoneticPr fontId="8" type="noConversion"/>
  </si>
  <si>
    <t>현대</t>
    <phoneticPr fontId="8" type="noConversion"/>
  </si>
  <si>
    <t>삼성</t>
    <phoneticPr fontId="8" type="noConversion"/>
  </si>
  <si>
    <t>회사별 표준해약공제액 라운드처리</t>
    <phoneticPr fontId="8" type="noConversion"/>
  </si>
  <si>
    <t>회사명</t>
    <phoneticPr fontId="8" type="noConversion"/>
  </si>
  <si>
    <t>단일/연령/실손</t>
    <phoneticPr fontId="8" type="noConversion"/>
  </si>
  <si>
    <t>위험보험료(S분자)</t>
    <phoneticPr fontId="8" type="noConversion"/>
  </si>
  <si>
    <t>정기보험위험보험료(S분모)</t>
    <phoneticPr fontId="8" type="noConversion"/>
  </si>
  <si>
    <t>단일률</t>
    <phoneticPr fontId="8" type="noConversion"/>
  </si>
  <si>
    <t>연령률</t>
    <phoneticPr fontId="8" type="noConversion"/>
  </si>
  <si>
    <t>실손(표준화이후)</t>
    <phoneticPr fontId="8" type="noConversion"/>
  </si>
  <si>
    <t>RoundDown((Pr(1)*Amount),2)/Amount</t>
    <phoneticPr fontId="8" type="noConversion"/>
  </si>
  <si>
    <t>PrTerm(1)</t>
  </si>
  <si>
    <t>(RoundDown((Pr(1)*Amount),2)/Amount)/PrTerm(1)</t>
  </si>
  <si>
    <t>Round(Pr(12)*Amount,0)/Amount</t>
  </si>
  <si>
    <t>Round(PrTerm(12),7)</t>
  </si>
  <si>
    <t>Round(Pr(12)*Amount,0)/Amount/Round(PrTerm(12),7)</t>
  </si>
  <si>
    <t>NP_STD20</t>
    <phoneticPr fontId="3" type="noConversion"/>
  </si>
  <si>
    <t>비고</t>
    <phoneticPr fontId="3" type="noConversion"/>
  </si>
  <si>
    <t>Round(NP_STD20*Amount,0)/Amount</t>
    <phoneticPr fontId="3" type="noConversion"/>
  </si>
  <si>
    <t>RoundDown(NP_STD20*Amount,2)/Amount</t>
    <phoneticPr fontId="3" type="noConversion"/>
  </si>
  <si>
    <t>7년 이후 표준해약공제액값 0</t>
    <phoneticPr fontId="3" type="noConversion"/>
  </si>
  <si>
    <t>S산출시 연납위험보험료 사용</t>
    <phoneticPr fontId="3" type="noConversion"/>
  </si>
  <si>
    <t>기준연납순보험료</t>
    <phoneticPr fontId="3" type="noConversion"/>
  </si>
  <si>
    <t>Stype</t>
    <phoneticPr fontId="3" type="noConversion"/>
  </si>
  <si>
    <t>표준해약공제액</t>
    <phoneticPr fontId="3" type="noConversion"/>
  </si>
  <si>
    <t>Round((0.01*S비율 + 0.05*Min(n,20)*기준연납순보험료)*가입금액,0)</t>
    <phoneticPr fontId="3" type="noConversion"/>
  </si>
  <si>
    <t>Round((0.15*기준연납순보험료 + 0.05*Min(n,20)*기준연납순보험료)*가입금액,0)</t>
    <phoneticPr fontId="3" type="noConversion"/>
  </si>
  <si>
    <t>RoundDown((0.01*S비율 + 0.05*Min(n,20)*기준연납순보험료)*가입금액,0)</t>
    <phoneticPr fontId="3" type="noConversion"/>
  </si>
  <si>
    <t>RoundDown((0.15*기준연납순보험료 + 0.05*Min(n,20)*기준연납순보험료)*가입금액,0)</t>
    <phoneticPr fontId="3" type="noConversion"/>
  </si>
  <si>
    <t>Round((0.45*기준연납위험보험료 + 0.05*Min(n,20)*기준연납순보험료)*가입금액,0)</t>
    <phoneticPr fontId="3" type="noConversion"/>
  </si>
  <si>
    <t>RoundDown((0.45*기준연납위험보험료 + 0.05*Min(n,20)*기준연납순보험료)*가입금액,0)</t>
    <phoneticPr fontId="3" type="noConversion"/>
  </si>
  <si>
    <t>주2) 판매경로가 온라인 다이렉트인 경우 표준해약공제액의 70% 적용</t>
    <phoneticPr fontId="3" type="noConversion"/>
  </si>
  <si>
    <t>주3) 신표준화 이전 실손보험(2017.4 이전 판매 상품)의 경우 SType 1을 따름</t>
    <phoneticPr fontId="3" type="noConversion"/>
  </si>
  <si>
    <t>한화손보 S비율 그룹설정</t>
    <phoneticPr fontId="3" type="noConversion"/>
  </si>
  <si>
    <t>세만기</t>
    <phoneticPr fontId="3" type="noConversion"/>
  </si>
  <si>
    <t>연만기(갱신형, 최초계약)</t>
    <phoneticPr fontId="3" type="noConversion"/>
  </si>
  <si>
    <t>연만기(갱신용, 갱신계약)</t>
    <phoneticPr fontId="3" type="noConversion"/>
  </si>
  <si>
    <t>Min(만기A, 만기B, 만기C)</t>
    <phoneticPr fontId="3" type="noConversion"/>
  </si>
  <si>
    <t>만기A, 만기B, 만기C 각각</t>
    <phoneticPr fontId="3" type="noConversion"/>
  </si>
  <si>
    <t>구분</t>
    <phoneticPr fontId="8" type="noConversion"/>
  </si>
  <si>
    <t>20.5 이전 판매상품</t>
    <phoneticPr fontId="8" type="noConversion"/>
  </si>
  <si>
    <t>20.5 이후 판매상품</t>
    <phoneticPr fontId="8" type="noConversion"/>
  </si>
  <si>
    <t>회사별 저해지 상품 처리 기준</t>
    <phoneticPr fontId="3" type="noConversion"/>
  </si>
  <si>
    <t>한화</t>
    <phoneticPr fontId="3" type="noConversion"/>
  </si>
  <si>
    <t>표준형 준비금</t>
    <phoneticPr fontId="8" type="noConversion"/>
  </si>
  <si>
    <t>표준형 예정신계약비</t>
    <phoneticPr fontId="8" type="noConversion"/>
  </si>
  <si>
    <t>표준형 표준해약공제액</t>
    <phoneticPr fontId="8" type="noConversion"/>
  </si>
  <si>
    <t>표준형 해약환급금</t>
    <phoneticPr fontId="8" type="noConversion"/>
  </si>
  <si>
    <t>기준연납순보험료</t>
    <phoneticPr fontId="8" type="noConversion"/>
  </si>
  <si>
    <t>현대</t>
    <phoneticPr fontId="3" type="noConversion"/>
  </si>
  <si>
    <t>KB</t>
    <phoneticPr fontId="3" type="noConversion"/>
  </si>
  <si>
    <t>한화, KB</t>
    <phoneticPr fontId="3" type="noConversion"/>
  </si>
  <si>
    <t>Round(V,0)</t>
    <phoneticPr fontId="3" type="noConversion"/>
  </si>
  <si>
    <t>12*영업보험료*Alpha_P + 가입금액*Alpha_S</t>
    <phoneticPr fontId="3" type="noConversion"/>
  </si>
  <si>
    <t>Round(STDALPHA,0)</t>
    <phoneticPr fontId="3" type="noConversion"/>
  </si>
  <si>
    <t>Max(Round(W,0),0)</t>
    <phoneticPr fontId="3" type="noConversion"/>
  </si>
  <si>
    <t>V</t>
    <phoneticPr fontId="3" type="noConversion"/>
  </si>
  <si>
    <t>STDALPHA</t>
    <phoneticPr fontId="3" type="noConversion"/>
  </si>
  <si>
    <t>Max(W,0)</t>
    <phoneticPr fontId="3" type="noConversion"/>
  </si>
  <si>
    <t>n 보험기간의 기수표 사용</t>
    <phoneticPr fontId="3" type="noConversion"/>
  </si>
  <si>
    <t>Min(n, 20) 보험기간의 기수표 사용</t>
    <phoneticPr fontId="3" type="noConversion"/>
  </si>
  <si>
    <t>주1) 보험기간이 달라지게 되면 표준형 준비금 값이 달라지기 때문에 표준형 상품과 달리 기수표 값이 변하게 됩니다.</t>
    <phoneticPr fontId="3" type="noConversion"/>
  </si>
  <si>
    <t>기본형</t>
    <phoneticPr fontId="8" type="noConversion"/>
  </si>
  <si>
    <r>
      <t>가입금액비례 납후유지비(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scheme val="minor"/>
      </rPr>
      <t>'_S) 적용</t>
    </r>
    <phoneticPr fontId="8" type="noConversion"/>
  </si>
  <si>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scheme val="minor"/>
      </rPr>
      <t>'_P</t>
    </r>
    <phoneticPr fontId="3" type="noConversion"/>
  </si>
  <si>
    <r>
      <t>영업보험료비례 납후유지비(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scheme val="minor"/>
      </rPr>
      <t>'_P) 적용</t>
    </r>
    <phoneticPr fontId="8" type="noConversion"/>
  </si>
  <si>
    <t>비고</t>
    <phoneticPr fontId="8" type="noConversion"/>
  </si>
  <si>
    <r>
      <t xml:space="preserve">10년이내: 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scheme val="minor"/>
      </rPr>
      <t>'_S, 10년 이후: 가변1</t>
    </r>
    <phoneticPr fontId="3" type="noConversion"/>
  </si>
  <si>
    <r>
      <t>가입금액비례 납후유지비(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scheme val="minor"/>
      </rPr>
      <t>'_S) 경과기간별 적용</t>
    </r>
    <phoneticPr fontId="8" type="noConversion"/>
  </si>
  <si>
    <t>기준연납순보험료(α_P20)을 순보험료 비례로 적용</t>
    <phoneticPr fontId="3" type="noConversion"/>
  </si>
  <si>
    <t>가입금액비례 만기환급금 적용</t>
    <phoneticPr fontId="3" type="noConversion"/>
  </si>
  <si>
    <t>환급비율: Refund_S</t>
    <phoneticPr fontId="3" type="noConversion"/>
  </si>
  <si>
    <t>영업보험료 할인율1: Refund_S, 할인율2: Refund_P</t>
    <phoneticPr fontId="3" type="noConversion"/>
  </si>
  <si>
    <t>0시점 Rate값을 순보험료로 적용</t>
    <phoneticPr fontId="8" type="noConversion"/>
  </si>
  <si>
    <t>월만기 모성담보</t>
    <phoneticPr fontId="3" type="noConversion"/>
  </si>
  <si>
    <t>기납입보험료 환급형</t>
    <phoneticPr fontId="3" type="noConversion"/>
  </si>
  <si>
    <t>현대 (무)하이라이프퍼펙트패키지보험</t>
    <phoneticPr fontId="3" type="noConversion"/>
  </si>
  <si>
    <t>납입면제율 산출형</t>
    <phoneticPr fontId="3" type="noConversion"/>
  </si>
  <si>
    <t>납입면제 기간 확장형</t>
    <phoneticPr fontId="3" type="noConversion"/>
  </si>
  <si>
    <t>삼성</t>
    <phoneticPr fontId="3" type="noConversion"/>
  </si>
  <si>
    <t>납후손조사비율(ce')과 합계 값 사용</t>
    <phoneticPr fontId="3" type="noConversion"/>
  </si>
  <si>
    <t>PVTypes</t>
    <phoneticPr fontId="8" type="noConversion"/>
  </si>
  <si>
    <t>구조</t>
    <phoneticPr fontId="3" type="noConversion"/>
  </si>
  <si>
    <t>Min_S GroupKey</t>
  </si>
  <si>
    <t>상품코드</t>
  </si>
  <si>
    <t>담보코드</t>
  </si>
  <si>
    <t>GroupKey1</t>
  </si>
  <si>
    <t>GroupKey2</t>
  </si>
  <si>
    <t>GroupKey3</t>
  </si>
  <si>
    <t>x</t>
  </si>
  <si>
    <t>성별(F1)</t>
  </si>
  <si>
    <t>급수(F2)</t>
  </si>
  <si>
    <t>운전(F3)</t>
  </si>
  <si>
    <t>금액(F4)</t>
  </si>
  <si>
    <t>가변1(F6)</t>
  </si>
  <si>
    <t>가변2(F7)</t>
  </si>
  <si>
    <t>가변3(F8)</t>
  </si>
  <si>
    <t>가변4(F9)</t>
  </si>
  <si>
    <t>VarAdd</t>
  </si>
  <si>
    <t>위험보험료</t>
  </si>
  <si>
    <t>정기보험위험보험료</t>
  </si>
  <si>
    <t>S</t>
  </si>
  <si>
    <t>Min_S</t>
  </si>
  <si>
    <t>ErrorMessage</t>
  </si>
  <si>
    <t>컬럼</t>
    <phoneticPr fontId="3" type="noConversion"/>
  </si>
  <si>
    <t>설명</t>
    <phoneticPr fontId="3" type="noConversion"/>
  </si>
  <si>
    <t>Min_S 산출을 위한 그룹의 Key</t>
    <phoneticPr fontId="3" type="noConversion"/>
  </si>
  <si>
    <t>Key: "상품코드|담보코드|GroupKey1|GroupKey2|GroupKey3"</t>
    <phoneticPr fontId="3" type="noConversion"/>
  </si>
  <si>
    <t>개요</t>
    <phoneticPr fontId="3" type="noConversion"/>
  </si>
  <si>
    <t>기준연령은 연령별 위험률을 사용하는 담보의 표준해약공제액 산출을 위한 가입금액(S비율)을 계산하거나</t>
    <phoneticPr fontId="3" type="noConversion"/>
  </si>
  <si>
    <t>신계약비 한도체크 및 보험료 및 해약환급금 공시 등에 이용됩니다.</t>
    <phoneticPr fontId="3" type="noConversion"/>
  </si>
  <si>
    <t>해당 시트는 담보별 기준연령의 중요 요율을 산출하기 위해 만들어 졌습니다.</t>
    <phoneticPr fontId="3" type="noConversion"/>
  </si>
  <si>
    <t>조정방법</t>
    <phoneticPr fontId="8" type="noConversion"/>
  </si>
  <si>
    <t>MG</t>
    <phoneticPr fontId="3" type="noConversion"/>
  </si>
  <si>
    <t>회사별 라인구성</t>
    <phoneticPr fontId="3" type="noConversion"/>
  </si>
  <si>
    <t>V테이블</t>
    <phoneticPr fontId="3" type="noConversion"/>
  </si>
  <si>
    <t>DB</t>
    <phoneticPr fontId="3" type="noConversion"/>
  </si>
  <si>
    <t>*(asterisk) -&gt; 0</t>
    <phoneticPr fontId="3" type="noConversion"/>
  </si>
  <si>
    <t>표준해약공제액 테이블 여부</t>
    <phoneticPr fontId="3" type="noConversion"/>
  </si>
  <si>
    <t>AIG</t>
    <phoneticPr fontId="3" type="noConversion"/>
  </si>
  <si>
    <t>수협</t>
    <phoneticPr fontId="3" type="noConversion"/>
  </si>
  <si>
    <t>KB,MG,AIG,수협</t>
    <phoneticPr fontId="8" type="noConversion"/>
  </si>
  <si>
    <t>끝에 공백(space) 10개 추가</t>
    <phoneticPr fontId="3" type="noConversion"/>
  </si>
  <si>
    <t>전기간</t>
    <phoneticPr fontId="3" type="noConversion"/>
  </si>
  <si>
    <t>단일기간</t>
    <phoneticPr fontId="3" type="noConversion"/>
  </si>
  <si>
    <t>X</t>
    <phoneticPr fontId="3" type="noConversion"/>
  </si>
  <si>
    <t>O</t>
    <phoneticPr fontId="3" type="noConversion"/>
  </si>
  <si>
    <t>기준연령 요건</t>
    <phoneticPr fontId="3" type="noConversion"/>
  </si>
  <si>
    <t>Case1. 연만기</t>
    <phoneticPr fontId="3" type="noConversion"/>
  </si>
  <si>
    <t>Case2. 세만기</t>
    <phoneticPr fontId="3" type="noConversion"/>
  </si>
  <si>
    <t>1) 전기납 및 월납 조건으로 남자가 만 40세에 보험에 가입하는 경우를 말한다.</t>
    <phoneticPr fontId="3" type="noConversion"/>
  </si>
  <si>
    <t>2) 남자가 만 40세에 보험에 가입할 수 없을 경우 가입연령의 중간연령을 가입시기로 한다.</t>
    <phoneticPr fontId="3" type="noConversion"/>
  </si>
  <si>
    <t>1) 최장기납 및 월납 조건으로 남자가 중간연령에 보험에 가입하는 경우를 말한다.</t>
    <phoneticPr fontId="3" type="noConversion"/>
  </si>
  <si>
    <t>주1) 치매, 간병 및 장기요양보험(입원, 통원 제외)은 S비율 값을 0으로 설정</t>
    <phoneticPr fontId="3" type="noConversion"/>
  </si>
  <si>
    <t>연령</t>
    <phoneticPr fontId="3" type="noConversion"/>
  </si>
  <si>
    <t>실보험기간</t>
    <phoneticPr fontId="3" type="noConversion"/>
  </si>
  <si>
    <t>실납입기간</t>
    <phoneticPr fontId="3" type="noConversion"/>
  </si>
  <si>
    <t>S비율 값이 상품코드+담보코드 조합 이외에 세분화 될 경우 사용한다.</t>
    <phoneticPr fontId="3" type="noConversion"/>
  </si>
  <si>
    <t xml:space="preserve">위험률Key를 구성하기 위한 위험률 변수
</t>
    <phoneticPr fontId="3" type="noConversion"/>
  </si>
  <si>
    <t>가입/사고연령(F5)</t>
    <phoneticPr fontId="3" type="noConversion"/>
  </si>
  <si>
    <t>빈칸일 경우 디폴트 값은 1이다.
단, 가입/사고연령(F5)의 디폴트 값은 x</t>
    <phoneticPr fontId="3" type="noConversion"/>
  </si>
  <si>
    <t>Age-&gt;x</t>
    <phoneticPr fontId="3" type="noConversion"/>
  </si>
  <si>
    <t>n-&gt;n, n_Actual-&gt;n</t>
    <phoneticPr fontId="3" type="noConversion"/>
  </si>
  <si>
    <t>m-&gt;m, m_Actual-&gt;m</t>
    <phoneticPr fontId="3" type="noConversion"/>
  </si>
  <si>
    <t>세분화 방식은 회사마다 상품판매시기마다 다르며
세분화 기준으로 종구분, 만기, 납입주기 등이 있을 수 있다.</t>
    <phoneticPr fontId="3" type="noConversion"/>
  </si>
  <si>
    <t>위험률 변수 이외에 추가적인 변수를 할당하기 위해 사용한다.
할당 방식: 변수명1-&gt;값1, 변수명2-&gt;값2 …
ex) Jong-&gt;2, S5-&gt;2</t>
    <phoneticPr fontId="3" type="noConversion"/>
  </si>
  <si>
    <t>Sinfo시트는 테이블에서 라인을 읽어 요율을 계산하는 것이 아닌 
라인을 직접 생성해서 요율을 계산하게 된다. 모든 변수를 SInfo시트의
컬럼으로 놓을 수 없기 때문에 S1~S9 등 변수는 해당 컬럼에서 
값을 할당하여 사용한다.
또한 Sinfo시트는 VarChg의 영향을 받지 않는다.</t>
    <phoneticPr fontId="3" type="noConversion"/>
  </si>
  <si>
    <t>S비율을 산출하기 위한 위험보험료</t>
    <phoneticPr fontId="3" type="noConversion"/>
  </si>
  <si>
    <t>S비율을 산출하기 위한 정기보험위험보험료</t>
    <phoneticPr fontId="3" type="noConversion"/>
  </si>
  <si>
    <t>Company 시트 참조</t>
    <phoneticPr fontId="3" type="noConversion"/>
  </si>
  <si>
    <t>Company 시트 참조, Rate시트의 첫 행에 있는 위험률 사용</t>
    <phoneticPr fontId="3" type="noConversion"/>
  </si>
  <si>
    <t>위험보험료/정기보험위험보험료</t>
    <phoneticPr fontId="3" type="noConversion"/>
  </si>
  <si>
    <t>Min_S GroupKey로 그룹화 된 S비율 값의 최소값</t>
    <phoneticPr fontId="3" type="noConversion"/>
  </si>
  <si>
    <t>계산에 실패했을 경우 에러메세지를 표시한다.</t>
    <phoneticPr fontId="3" type="noConversion"/>
  </si>
  <si>
    <t>기준연령 입력 예시</t>
    <phoneticPr fontId="3" type="noConversion"/>
  </si>
  <si>
    <t>담보코드</t>
    <phoneticPr fontId="3" type="noConversion"/>
  </si>
  <si>
    <t>가입연령</t>
    <phoneticPr fontId="3" type="noConversion"/>
  </si>
  <si>
    <t>ex1) 연만기</t>
    <phoneticPr fontId="3" type="noConversion"/>
  </si>
  <si>
    <t>가입금액</t>
    <phoneticPr fontId="3" type="noConversion"/>
  </si>
  <si>
    <t>A</t>
    <phoneticPr fontId="3" type="noConversion"/>
  </si>
  <si>
    <t>보험기간</t>
    <phoneticPr fontId="3" type="noConversion"/>
  </si>
  <si>
    <t>납입기간</t>
    <phoneticPr fontId="3" type="noConversion"/>
  </si>
  <si>
    <t>35~45</t>
    <phoneticPr fontId="3" type="noConversion"/>
  </si>
  <si>
    <t>38~48</t>
    <phoneticPr fontId="3" type="noConversion"/>
  </si>
  <si>
    <t>45~55</t>
    <phoneticPr fontId="3" type="noConversion"/>
  </si>
  <si>
    <t>1,2,3</t>
    <phoneticPr fontId="3" type="noConversion"/>
  </si>
  <si>
    <t>상해급수(F2)</t>
    <phoneticPr fontId="3" type="noConversion"/>
  </si>
  <si>
    <t>ex2) 세만기</t>
    <phoneticPr fontId="3" type="noConversion"/>
  </si>
  <si>
    <t>B</t>
    <phoneticPr fontId="3" type="noConversion"/>
  </si>
  <si>
    <t>100세</t>
    <phoneticPr fontId="3" type="noConversion"/>
  </si>
  <si>
    <t>90세</t>
    <phoneticPr fontId="3" type="noConversion"/>
  </si>
  <si>
    <t>80세</t>
    <phoneticPr fontId="3" type="noConversion"/>
  </si>
  <si>
    <t>10,20,30</t>
    <phoneticPr fontId="3" type="noConversion"/>
  </si>
  <si>
    <t>40~60</t>
    <phoneticPr fontId="3" type="noConversion"/>
  </si>
  <si>
    <t>50~70</t>
    <phoneticPr fontId="3" type="noConversion"/>
  </si>
  <si>
    <t>60~80</t>
    <phoneticPr fontId="3" type="noConversion"/>
  </si>
  <si>
    <t>금액(F4)</t>
    <phoneticPr fontId="3" type="noConversion"/>
  </si>
  <si>
    <t>성별</t>
    <phoneticPr fontId="3" type="noConversion"/>
  </si>
  <si>
    <t>1,2</t>
    <phoneticPr fontId="3" type="noConversion"/>
  </si>
  <si>
    <t>ex3) 세만기 1종, 2종 구분</t>
    <phoneticPr fontId="3" type="noConversion"/>
  </si>
  <si>
    <t>종구분</t>
    <phoneticPr fontId="3" type="noConversion"/>
  </si>
  <si>
    <t>C</t>
    <phoneticPr fontId="3" type="noConversion"/>
  </si>
  <si>
    <t>ProductA</t>
    <phoneticPr fontId="3" type="noConversion"/>
  </si>
  <si>
    <t>45~56</t>
    <phoneticPr fontId="3" type="noConversion"/>
  </si>
  <si>
    <t>50~60</t>
    <phoneticPr fontId="3" type="noConversion"/>
  </si>
  <si>
    <t>55~60</t>
    <phoneticPr fontId="3" type="noConversion"/>
  </si>
  <si>
    <t>10,20</t>
    <phoneticPr fontId="3" type="noConversion"/>
  </si>
  <si>
    <t>Jong-&gt;1</t>
    <phoneticPr fontId="3" type="noConversion"/>
  </si>
  <si>
    <t>Jong-&gt;2</t>
    <phoneticPr fontId="3" type="noConversion"/>
  </si>
  <si>
    <t>Pr(1)</t>
    <phoneticPr fontId="3" type="noConversion"/>
  </si>
  <si>
    <t>PrTerm(1)</t>
    <phoneticPr fontId="3" type="noConversion"/>
  </si>
  <si>
    <t>Pr(1)/PrTerm(1)</t>
    <phoneticPr fontId="3" type="noConversion"/>
  </si>
  <si>
    <t>주2) 담보코드 A에서 상해급수가 빈칸인 이유는 1급일때 Min_S를 갖기 때문이다.</t>
    <phoneticPr fontId="3" type="noConversion"/>
  </si>
  <si>
    <t>주1) 담보코드 A의 성별이 빈칸이므로 기본값으로 1(남자)를 할당</t>
    <phoneticPr fontId="3" type="noConversion"/>
  </si>
  <si>
    <t>주3) 중간연령은 소수점 첫번째 자리에서 반올림</t>
    <phoneticPr fontId="3" type="noConversion"/>
  </si>
  <si>
    <t>기준연령 계산 값 확인</t>
    <phoneticPr fontId="3" type="noConversion"/>
  </si>
  <si>
    <t>1. Sinfo를 계산 할 상품코드를 입력한다.</t>
    <phoneticPr fontId="3" type="noConversion"/>
  </si>
  <si>
    <t>2. 프로그램 우측 중단의 S계산을 클릭한다.</t>
    <phoneticPr fontId="3" type="noConversion"/>
  </si>
  <si>
    <t>3. 이동탭의 Sinfo계산값을 선택한다.</t>
    <phoneticPr fontId="3" type="noConversion"/>
  </si>
  <si>
    <t xml:space="preserve">4. 텍스트 파일이 열리며 위험보험료, 정기보험위험보험료, S, Min_S등 계산 값을 확인 할 수 있다. </t>
    <phoneticPr fontId="3" type="noConversion"/>
  </si>
  <si>
    <t>C'</t>
    <phoneticPr fontId="3" type="noConversion"/>
  </si>
  <si>
    <t>S3-&gt;1, Jong-&gt;1</t>
    <phoneticPr fontId="3" type="noConversion"/>
  </si>
  <si>
    <t>S3-&gt;1, Jong-&gt;2</t>
    <phoneticPr fontId="3" type="noConversion"/>
  </si>
  <si>
    <t>주4) 담보코드 C와 C'은 동일한 결과를 반환한다.</t>
    <phoneticPr fontId="3" type="noConversion"/>
  </si>
  <si>
    <t>5. Data 폴더의 EvaluatedSInfo.txt을 열어서 확인 하는 것도 가능하다.</t>
    <phoneticPr fontId="3" type="noConversion"/>
  </si>
  <si>
    <t>PV산출에 이용되는 변수에 대해 다룹니다.</t>
    <phoneticPr fontId="3" type="noConversion"/>
  </si>
  <si>
    <t>변수명</t>
    <phoneticPr fontId="3" type="noConversion"/>
  </si>
  <si>
    <t>자료형</t>
    <phoneticPr fontId="3" type="noConversion"/>
  </si>
  <si>
    <t>F1</t>
    <phoneticPr fontId="3" type="noConversion"/>
  </si>
  <si>
    <t>F2</t>
    <phoneticPr fontId="3" type="noConversion"/>
  </si>
  <si>
    <t>F6</t>
  </si>
  <si>
    <t>F7</t>
  </si>
  <si>
    <t>F8</t>
  </si>
  <si>
    <t>F9</t>
  </si>
  <si>
    <t>F10</t>
  </si>
  <si>
    <t>int</t>
    <phoneticPr fontId="3" type="noConversion"/>
  </si>
  <si>
    <t>S1</t>
    <phoneticPr fontId="3" type="noConversion"/>
  </si>
  <si>
    <t>S2</t>
    <phoneticPr fontId="3" type="noConversion"/>
  </si>
  <si>
    <t>S3</t>
  </si>
  <si>
    <t>S4</t>
  </si>
  <si>
    <t>S6</t>
  </si>
  <si>
    <t>S7</t>
  </si>
  <si>
    <t>S8</t>
  </si>
  <si>
    <t>n</t>
    <phoneticPr fontId="3" type="noConversion"/>
  </si>
  <si>
    <t>m</t>
    <phoneticPr fontId="3" type="noConversion"/>
  </si>
  <si>
    <t>Age</t>
    <phoneticPr fontId="3" type="noConversion"/>
  </si>
  <si>
    <t>Jong</t>
    <phoneticPr fontId="3" type="noConversion"/>
  </si>
  <si>
    <t>ElapseYear</t>
    <phoneticPr fontId="3" type="noConversion"/>
  </si>
  <si>
    <t>RiderCode</t>
    <phoneticPr fontId="3" type="noConversion"/>
  </si>
  <si>
    <t>TempStr1</t>
    <phoneticPr fontId="3" type="noConversion"/>
  </si>
  <si>
    <t>TempStr2</t>
    <phoneticPr fontId="3" type="noConversion"/>
  </si>
  <si>
    <t>i</t>
    <phoneticPr fontId="3" type="noConversion"/>
  </si>
  <si>
    <t>v</t>
    <phoneticPr fontId="3" type="noConversion"/>
  </si>
  <si>
    <t>ii</t>
    <phoneticPr fontId="3" type="noConversion"/>
  </si>
  <si>
    <t>vv</t>
    <phoneticPr fontId="3" type="noConversion"/>
  </si>
  <si>
    <t>t</t>
    <phoneticPr fontId="3" type="noConversion"/>
  </si>
  <si>
    <t>Amount</t>
    <phoneticPr fontId="3" type="noConversion"/>
  </si>
  <si>
    <t>NP0</t>
    <phoneticPr fontId="3" type="noConversion"/>
  </si>
  <si>
    <t>NP1</t>
    <phoneticPr fontId="3" type="noConversion"/>
  </si>
  <si>
    <t>GP0</t>
    <phoneticPr fontId="3" type="noConversion"/>
  </si>
  <si>
    <t>GP1</t>
    <phoneticPr fontId="3" type="noConversion"/>
  </si>
  <si>
    <t>V1</t>
    <phoneticPr fontId="3" type="noConversion"/>
  </si>
  <si>
    <t>VWhole</t>
    <phoneticPr fontId="3" type="noConversion"/>
  </si>
  <si>
    <t>ALPHA</t>
    <phoneticPr fontId="3" type="noConversion"/>
  </si>
  <si>
    <t>급수</t>
    <phoneticPr fontId="3" type="noConversion"/>
  </si>
  <si>
    <t>운전</t>
    <phoneticPr fontId="3" type="noConversion"/>
  </si>
  <si>
    <t>의미</t>
    <phoneticPr fontId="3" type="noConversion"/>
  </si>
  <si>
    <t>사고연령</t>
    <phoneticPr fontId="3" type="noConversion"/>
  </si>
  <si>
    <t>가변1</t>
    <phoneticPr fontId="3" type="noConversion"/>
  </si>
  <si>
    <t>가변2</t>
    <phoneticPr fontId="3" type="noConversion"/>
  </si>
  <si>
    <t>가변3</t>
    <phoneticPr fontId="3" type="noConversion"/>
  </si>
  <si>
    <t>가변4</t>
    <phoneticPr fontId="3" type="noConversion"/>
  </si>
  <si>
    <t>갱신구분</t>
    <phoneticPr fontId="3" type="noConversion"/>
  </si>
  <si>
    <t>표준체구분</t>
    <phoneticPr fontId="3" type="noConversion"/>
  </si>
  <si>
    <t>준비금구분</t>
    <phoneticPr fontId="3" type="noConversion"/>
  </si>
  <si>
    <t>해지구분</t>
    <phoneticPr fontId="3" type="noConversion"/>
  </si>
  <si>
    <t>납입주기</t>
    <phoneticPr fontId="3" type="noConversion"/>
  </si>
  <si>
    <t>준비금경과기간</t>
    <phoneticPr fontId="3" type="noConversion"/>
  </si>
  <si>
    <t>string</t>
    <phoneticPr fontId="3" type="noConversion"/>
  </si>
  <si>
    <t>임시문자열1</t>
    <phoneticPr fontId="3" type="noConversion"/>
  </si>
  <si>
    <t>임시문자열2</t>
    <phoneticPr fontId="3" type="noConversion"/>
  </si>
  <si>
    <t>double</t>
    <phoneticPr fontId="3" type="noConversion"/>
  </si>
  <si>
    <t>예정이율</t>
    <phoneticPr fontId="3" type="noConversion"/>
  </si>
  <si>
    <t>예정할인율</t>
    <phoneticPr fontId="3" type="noConversion"/>
  </si>
  <si>
    <t>평균공시이율</t>
    <phoneticPr fontId="3" type="noConversion"/>
  </si>
  <si>
    <t>평균공시할인율</t>
    <phoneticPr fontId="3" type="noConversion"/>
  </si>
  <si>
    <t>납방별순보험료</t>
    <phoneticPr fontId="3" type="noConversion"/>
  </si>
  <si>
    <t>일시납순보험료</t>
    <phoneticPr fontId="3" type="noConversion"/>
  </si>
  <si>
    <t>연납순보험료</t>
    <phoneticPr fontId="3" type="noConversion"/>
  </si>
  <si>
    <t>6월납순보험료</t>
    <phoneticPr fontId="3" type="noConversion"/>
  </si>
  <si>
    <t>3월납순보험료</t>
    <phoneticPr fontId="3" type="noConversion"/>
  </si>
  <si>
    <t>2월납순보험료</t>
    <phoneticPr fontId="3" type="noConversion"/>
  </si>
  <si>
    <t>월납순보험료</t>
    <phoneticPr fontId="3" type="noConversion"/>
  </si>
  <si>
    <t>일시납영업보험료</t>
  </si>
  <si>
    <t>연납영업보험료</t>
  </si>
  <si>
    <t>6월납영업보험료</t>
  </si>
  <si>
    <t>3월납영업보험료</t>
  </si>
  <si>
    <t>2월납영업보험료</t>
  </si>
  <si>
    <t>월납영업보험료</t>
  </si>
  <si>
    <t>납방별베타순보험료</t>
  </si>
  <si>
    <t>일시납베타순보험료</t>
  </si>
  <si>
    <t>연납베타순보험료</t>
  </si>
  <si>
    <t>6월납베타순보험료</t>
  </si>
  <si>
    <t>3월납베타순보험료</t>
  </si>
  <si>
    <t>2월납베타순보험료</t>
  </si>
  <si>
    <t>월납베타순보험료</t>
  </si>
  <si>
    <t>기말준비금</t>
    <phoneticPr fontId="3" type="noConversion"/>
  </si>
  <si>
    <t>전기준비금</t>
    <phoneticPr fontId="3" type="noConversion"/>
  </si>
  <si>
    <t>예정신계약비</t>
    <phoneticPr fontId="3" type="noConversion"/>
  </si>
  <si>
    <t>산출값</t>
    <phoneticPr fontId="3" type="noConversion"/>
  </si>
  <si>
    <t>남자, 여자</t>
    <phoneticPr fontId="3" type="noConversion"/>
  </si>
  <si>
    <t>상해 1~3급</t>
    <phoneticPr fontId="3" type="noConversion"/>
  </si>
  <si>
    <t>자가용, 영업용, 비운전자</t>
    <phoneticPr fontId="3" type="noConversion"/>
  </si>
  <si>
    <t>한도</t>
    <phoneticPr fontId="3" type="noConversion"/>
  </si>
  <si>
    <t>1천만원 한도, 3천만원 한도 등</t>
    <phoneticPr fontId="3" type="noConversion"/>
  </si>
  <si>
    <t>12:연납, 6:6월납, 3:3월납, 2:2월납, 1:월납</t>
    <phoneticPr fontId="3" type="noConversion"/>
  </si>
  <si>
    <t>(1+i)^-1</t>
    <phoneticPr fontId="3" type="noConversion"/>
  </si>
  <si>
    <t>(1+ii)^-1</t>
    <phoneticPr fontId="3" type="noConversion"/>
  </si>
  <si>
    <t>계산 옵션</t>
    <phoneticPr fontId="3" type="noConversion"/>
  </si>
  <si>
    <t>0: 최초계약
1+: 갱신계약</t>
    <phoneticPr fontId="3" type="noConversion"/>
  </si>
  <si>
    <t>주1) 최초계약과 갱신계약에서 발생 할 수 있는 차이점은 신계약비, 초년도 암보험의 90일 면책기간, 초년도 감액 등이 있다.</t>
    <phoneticPr fontId="3" type="noConversion"/>
  </si>
  <si>
    <t>주2)  피보험자의 건강 상태에 따른 표준체, 건강체, 표준하체 세 가지의 분류가 있다.</t>
    <phoneticPr fontId="3" type="noConversion"/>
  </si>
  <si>
    <t>건강체 위험률은 표준체 위험률에 연령별로 (1-할인율)을 곱하여 산출한다. 따라서 보험료 및 준비금은 할인된 위험률로 산출 된다.</t>
    <phoneticPr fontId="3" type="noConversion"/>
  </si>
  <si>
    <t>1. 표준체 위험률을 적용하여 표준체 순보험료와 영업보험료를 산출한다.</t>
    <phoneticPr fontId="3" type="noConversion"/>
  </si>
  <si>
    <t>3. 이때 (표준하체 순보험료 - 표준체 순보험료)는 할증부분에 대한 단위 순보험료가 된다.</t>
    <phoneticPr fontId="3" type="noConversion"/>
  </si>
  <si>
    <t xml:space="preserve">2. 표준체 위험률의 3배를 적용하여 표준하체의 단위 순보험료를 산출한다. </t>
    <phoneticPr fontId="3" type="noConversion"/>
  </si>
  <si>
    <t>6. 준비금도 동일한 방식으로 계산된다.</t>
    <phoneticPr fontId="3" type="noConversion"/>
  </si>
  <si>
    <t>주3) 만기는 세만기와 연만기로 나뉘어지며 특별한 경우 월만기를 사용하기도 한다. 세만기는 만기가 되는 연령을 의미하며 실보험기간은 (세만기 - 가입연령)이 된다.</t>
    <phoneticPr fontId="3" type="noConversion"/>
  </si>
  <si>
    <t>주4) 준비금은 (지출현가 - 수입현가)로 구성되는데 수입현가는 일반적으로 연납을 가정하고 있다. 그러나 일부 만기환급 상품 등에서 납방별 가정을 사용하기도 한다.</t>
    <phoneticPr fontId="3" type="noConversion"/>
  </si>
  <si>
    <t xml:space="preserve">건강체는 비흡연자 등 건강한 피보험자에 해당하며 위험률을 할인한다. 표준하체(특별조건부특약)는 고혈압, 당뇨 등 병력이 있는 피보험자에 해당하며 위험률을 할증한다. 그 외 일반적인 피보험자는 표준체에 해당한다. </t>
    <phoneticPr fontId="3" type="noConversion"/>
  </si>
  <si>
    <t>표준하체는 건강체와 다르게 피보험자의 상태에 따라 위험지수a(100~500)가 결정되며 이 할증지수에 따라 보험료 및 준비금이 결정된다. 과정은 다음과 같다.</t>
    <phoneticPr fontId="3" type="noConversion"/>
  </si>
  <si>
    <t>5. 여기서 할증부분에 대해서는 사업비를 부과하지 않으며, PV테이블에서의 보험료 값은 3에서의 산출 값이다. 그러나 일부 회사의 경우 2의 값을 사용하기도 한다.</t>
    <phoneticPr fontId="3" type="noConversion"/>
  </si>
  <si>
    <t>위험률</t>
    <phoneticPr fontId="3" type="noConversion"/>
  </si>
  <si>
    <t>4. 계약자가 실제로 내는 보험료는 표준부분과 할증부분으로 나뉘며 (표준체 영업보험료 + (a-100)/(300-100)*할증부분에 대한 단위 순보험료)로 계산된다.</t>
    <phoneticPr fontId="3" type="noConversion"/>
  </si>
  <si>
    <t>주5) 무해지 및 저해지 상품은 해지환급금이 없거나 적은 상품을 의미한다. 이율, 위험률, 사업비 가정 이외에 해지율 가정이 추가적으로 들어가 계산되며 표준형 보다 보험료가 낮다.</t>
    <phoneticPr fontId="3" type="noConversion"/>
  </si>
  <si>
    <t>i) 기준연령</t>
    <phoneticPr fontId="3" type="noConversion"/>
  </si>
  <si>
    <t>c) 표준해약공제액</t>
    <phoneticPr fontId="3" type="noConversion"/>
  </si>
  <si>
    <t>b) 예정신계약비</t>
    <phoneticPr fontId="3" type="noConversion"/>
  </si>
  <si>
    <t>a) 준비금</t>
    <phoneticPr fontId="3" type="noConversion"/>
  </si>
  <si>
    <t>ii) 표준해약공제액 산출을 위한 가입금액(S비율)</t>
    <phoneticPr fontId="3" type="noConversion"/>
  </si>
  <si>
    <t>i) 예정 신계약 사업비율</t>
    <phoneticPr fontId="3" type="noConversion"/>
  </si>
  <si>
    <t>1) 표준형 준비금</t>
    <phoneticPr fontId="3" type="noConversion"/>
  </si>
  <si>
    <t>2) 표준형의 해지환급금</t>
    <phoneticPr fontId="3" type="noConversion"/>
  </si>
  <si>
    <t>즉, 저해지 상품의 보험료 및 준비금을 산출 하기 위해 필요한 표준형 정보는 아래와 같다. 즉, S5=0 일때 아래의 정보를 계산 할 수 있도록 설정이 필요하다. 단, 납입중 무해지일 경우 환급금이 0이므로 표준형 준비금만 산출하면 된다.</t>
    <phoneticPr fontId="3" type="noConversion"/>
  </si>
  <si>
    <t>저해지 상품은 해지가 발생했을때 기시, 기말 해지환급금(납입자) 및 준비금(납입면제자)의 평균값에서 저해지 지급비율 만큼 해지급부로 지급한다. 준비금 및 환급금은 표준형을 기준으로 한다.</t>
    <phoneticPr fontId="3" type="noConversion"/>
  </si>
  <si>
    <t>P테이블</t>
    <phoneticPr fontId="3" type="noConversion"/>
  </si>
  <si>
    <t>2. 납입주기 마다 한 라인을 구성하여 순보험료(NP0) 및 영업보험료(GP0)를 표기한다. 이 경우 Freq변수에 따라 해당 보험료값이 결정된다.</t>
    <phoneticPr fontId="3" type="noConversion"/>
  </si>
  <si>
    <t>1. 준비금 경과기간(ElapseYear) 마다 연시준비금(V0), 연말준비금(V1)을 한 라인에 표기한다.</t>
    <phoneticPr fontId="3" type="noConversion"/>
  </si>
  <si>
    <t>검증 결과 값을 저장하기 위해 사용한다. 회사 마다 테이블에서 산출값 별로 라인을 나누는 기준이 다른데 보통 아래 유형 중 하나에 해당한다.</t>
    <phoneticPr fontId="3" type="noConversion"/>
  </si>
  <si>
    <t>1. 모든 또는 일부(연납, 월납) 납입주기에 해당하는 순보험료(NP1 ~ NP6) 및 영업보험료(GP1 ~ GP6)를 한 라인에 표기한다.</t>
    <phoneticPr fontId="3" type="noConversion"/>
  </si>
  <si>
    <t>3. 일부 회사의 경우 순보험료는 생략하고 영업보험료만 있을 수도 있다. 또한 할인이 있을 경우 할인된 영업보험료 값이 있을 수도 있다.</t>
    <phoneticPr fontId="3" type="noConversion"/>
  </si>
  <si>
    <t>2. 모든 준비금 경과기간에 대해 전기준비금(VWhole)을 한 라인에 이어서 표기한다. 이 경우 ElapseYear변수를 사용하지 않는다.</t>
    <phoneticPr fontId="3" type="noConversion"/>
  </si>
  <si>
    <t>3. 납방별 준비금을 사용 할 경우 연시준비금(V0), 연말준비금(V1) 값은 Freq변수에 따라 결정된다.</t>
    <phoneticPr fontId="3" type="noConversion"/>
  </si>
  <si>
    <t xml:space="preserve">4. 준비금 테이블에 순보험료가 있을경우 P테이블의 룰을 추가적으로 따른다. </t>
    <phoneticPr fontId="3" type="noConversion"/>
  </si>
  <si>
    <t>5. 납후유지비가 있을 경우 순보험료대신 베타순보험료를 사용한다.</t>
    <phoneticPr fontId="3" type="noConversion"/>
  </si>
  <si>
    <t>7. 예정신계약비는 V테이블에 있을 수도 있고 없을 수도 있다. 표준해약공제액은 V테이블에 있을 수 있고 표준준비금테이블이라는 곳에 따로 있을 수도 있다.</t>
    <phoneticPr fontId="3" type="noConversion"/>
  </si>
  <si>
    <t>회사마다 아래의 산출 값을 모두 계산하는 것은 아니며 테이블에 있는 값에 대해서만 검증을 시행한다.</t>
    <phoneticPr fontId="3" type="noConversion"/>
  </si>
  <si>
    <t>Layout, VarChg 및 SInfo시트에서 변수 값 할당이 가능합니다.</t>
    <phoneticPr fontId="3" type="noConversion"/>
  </si>
  <si>
    <t>PV산출에 이용되는 함수에 대해 다룹니다. 함수는 다양한 조건에서 PV계산을 가능하게 해 줍니다.</t>
    <phoneticPr fontId="3" type="noConversion"/>
  </si>
  <si>
    <t>함수는 PVPlus C#코드의 helper클래스에서 추가 할 수 있습니다.</t>
    <phoneticPr fontId="3" type="noConversion"/>
  </si>
  <si>
    <t>함수명</t>
    <phoneticPr fontId="8" type="noConversion"/>
  </si>
  <si>
    <t>리턴타입</t>
    <phoneticPr fontId="8" type="noConversion"/>
  </si>
  <si>
    <t>함수목록</t>
    <phoneticPr fontId="8" type="noConversion"/>
  </si>
  <si>
    <t>T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</si>
  <si>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If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bool</t>
    </r>
    <r>
      <rPr>
        <sz val="11"/>
        <color theme="1"/>
        <rFont val="맑은 고딕"/>
        <family val="2"/>
        <scheme val="minor"/>
      </rPr>
      <t xml:space="preserve"> condition, 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val1, 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val2)</t>
    </r>
    <phoneticPr fontId="8" type="noConversion"/>
  </si>
  <si>
    <r>
      <rPr>
        <sz val="11"/>
        <color theme="7" tint="-0.499984740745262"/>
        <rFont val="맑은 고딕"/>
        <family val="3"/>
        <charset val="129"/>
        <scheme val="minor"/>
      </rPr>
      <t>Choose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n, 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val1, 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val2, …)</t>
    </r>
    <phoneticPr fontId="8" type="noConversion"/>
  </si>
  <si>
    <r>
      <rPr>
        <sz val="11"/>
        <color theme="7" tint="-0.499984740745262"/>
        <rFont val="맑은 고딕"/>
        <family val="3"/>
        <charset val="129"/>
        <scheme val="minor"/>
      </rPr>
      <t>D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d1, 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d2, …)</t>
    </r>
    <phoneticPr fontId="8" type="noConversion"/>
  </si>
  <si>
    <r>
      <rPr>
        <sz val="11"/>
        <color theme="7" tint="-0.499984740745262"/>
        <rFont val="맑은 고딕"/>
        <family val="3"/>
        <charset val="129"/>
        <scheme val="minor"/>
      </rPr>
      <t>U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d1, 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d2, …)</t>
    </r>
    <phoneticPr fontId="8" type="noConversion"/>
  </si>
  <si>
    <r>
      <rPr>
        <sz val="11"/>
        <color theme="7" tint="-0.499984740745262"/>
        <rFont val="맑은 고딕"/>
        <family val="3"/>
        <charset val="129"/>
        <scheme val="minor"/>
      </rPr>
      <t>ProductNameContains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string</t>
    </r>
    <r>
      <rPr>
        <sz val="11"/>
        <color theme="1"/>
        <rFont val="맑은 고딕"/>
        <family val="2"/>
        <scheme val="minor"/>
      </rPr>
      <t xml:space="preserve"> s)</t>
    </r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</si>
  <si>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RiderNameContains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string</t>
    </r>
    <r>
      <rPr>
        <sz val="11"/>
        <color theme="1"/>
        <rFont val="맑은 고딕"/>
        <family val="2"/>
        <scheme val="minor"/>
      </rPr>
      <t xml:space="preserve"> s)</t>
    </r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</si>
  <si>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S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k)</t>
    </r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</si>
  <si>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V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t)</t>
    </r>
    <phoneticPr fontId="8" type="noConversion"/>
  </si>
  <si>
    <r>
      <rPr>
        <sz val="11"/>
        <color theme="7" tint="-0.499984740745262"/>
        <rFont val="맑은 고딕"/>
        <family val="3"/>
        <charset val="129"/>
        <scheme val="minor"/>
      </rPr>
      <t>W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t)</t>
    </r>
    <phoneticPr fontId="8" type="noConversion"/>
  </si>
  <si>
    <t>bool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</si>
  <si>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Ax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string</t>
    </r>
    <r>
      <rPr>
        <sz val="11"/>
        <color theme="1"/>
        <rFont val="맑은 고딕"/>
        <family val="2"/>
        <scheme val="minor"/>
      </rPr>
      <t xml:space="preserve"> riderCode,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Age,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n)</t>
    </r>
    <phoneticPr fontId="3" type="noConversion"/>
  </si>
  <si>
    <t>주1) 초년도 감액지급과 면책기간은 보통 산출방법서 순보험료 또는 준비금 수식에 명시되어 있지만 약관의 지급내용과 일치하는지 반드시 확인하는 절차를 거쳐야한다.</t>
    <phoneticPr fontId="3" type="noConversion"/>
  </si>
  <si>
    <t>주2) 위험보험료를 산출 할 때 다른 담보의 일시납 순보험료와 연계된 경우가 종종 있다. 예를들어, 전이암 담보의 급부는 원발암이 발생 할 경우 만기까지 전이암에 대한 일시납 보험료가 된다.</t>
    <phoneticPr fontId="3" type="noConversion"/>
  </si>
  <si>
    <t>주3) S2는 표준하체의 요율을 계산하는 변수이며 1 또는 2일때 S(k)를 k로 계산 후 S(k)를 1로 다시 한번 계산하여 차이를 계산한다. 일반적으로 S(3)을 사용한다.</t>
    <phoneticPr fontId="3" type="noConversion"/>
  </si>
  <si>
    <t>주4) V, W함수는 저해지 상품의 해지급부를 계산하는데 이용한다.</t>
    <phoneticPr fontId="3" type="noConversion"/>
  </si>
  <si>
    <t>함수적용예시</t>
    <phoneticPr fontId="8" type="noConversion"/>
  </si>
  <si>
    <t>(1+Max(0.05*t,1))*q1</t>
    <phoneticPr fontId="3" type="noConversion"/>
  </si>
  <si>
    <t>예시</t>
    <phoneticPr fontId="8" type="noConversion"/>
  </si>
  <si>
    <t>5% 체증형, 최대 2배</t>
    <phoneticPr fontId="3" type="noConversion"/>
  </si>
  <si>
    <t>종별 다른 위험률 적용</t>
    <phoneticPr fontId="3" type="noConversion"/>
  </si>
  <si>
    <t>납입기간별 사업비가 다를때</t>
    <phoneticPr fontId="3" type="noConversion"/>
  </si>
  <si>
    <t>U(0.75)*D(0.5)*q1</t>
    <phoneticPr fontId="3" type="noConversion"/>
  </si>
  <si>
    <t>초년도 면책기간90일, 지급금액 50%</t>
    <phoneticPr fontId="3" type="noConversion"/>
  </si>
  <si>
    <t>연산자</t>
    <phoneticPr fontId="3" type="noConversion"/>
  </si>
  <si>
    <t>기호</t>
    <phoneticPr fontId="3" type="noConversion"/>
  </si>
  <si>
    <t>+</t>
    <phoneticPr fontId="3" type="noConversion"/>
  </si>
  <si>
    <t>-</t>
    <phoneticPr fontId="3" type="noConversion"/>
  </si>
  <si>
    <t>*</t>
    <phoneticPr fontId="3" type="noConversion"/>
  </si>
  <si>
    <t>/</t>
    <phoneticPr fontId="3" type="noConversion"/>
  </si>
  <si>
    <t>%</t>
    <phoneticPr fontId="3" type="noConversion"/>
  </si>
  <si>
    <t>^</t>
    <phoneticPr fontId="3" type="noConversion"/>
  </si>
  <si>
    <t>AND</t>
    <phoneticPr fontId="3" type="noConversion"/>
  </si>
  <si>
    <t>OR</t>
    <phoneticPr fontId="3" type="noConversion"/>
  </si>
  <si>
    <t>숫자의 뺄셈에 사용된다.</t>
    <phoneticPr fontId="3" type="noConversion"/>
  </si>
  <si>
    <t>숫자의 곱셈에 사용된다.</t>
    <phoneticPr fontId="3" type="noConversion"/>
  </si>
  <si>
    <t>숫자의 나눗셈에 사용된다. 단, 정수를 정수로 나눌 경우 결과 값은 정수로 나온다. 1/2=0, 3/2=1, 3.0/2.0=1.5</t>
    <phoneticPr fontId="3" type="noConversion"/>
  </si>
  <si>
    <t>나눗셈 연산 후 나머지를 반환한다. 11%3=2, 15%2=1</t>
    <phoneticPr fontId="3" type="noConversion"/>
  </si>
  <si>
    <t>숫자 및 문자열의 덧셈 사용된다. 1+1=2, "a"+"b"="ab", "a"+3="a3"</t>
    <phoneticPr fontId="3" type="noConversion"/>
  </si>
  <si>
    <t>승수 연산을 한다. 2^2=4, 16^(1/2)=1, 16^(1.0/2.0)=4.0</t>
    <phoneticPr fontId="3" type="noConversion"/>
  </si>
  <si>
    <t>OR 논리연산자 (1=1 OR 2=3) = True</t>
    <phoneticPr fontId="3" type="noConversion"/>
  </si>
  <si>
    <t>AND 논리연산자. (1=1 AND 2=2) = True</t>
    <phoneticPr fontId="3" type="noConversion"/>
  </si>
  <si>
    <t>If(Jong=1 OR Jong=3, q1, q2)</t>
    <phoneticPr fontId="3" type="noConversion"/>
  </si>
  <si>
    <t>Ifs(m&lt;15, 0.5, m=15, 0.45, 0)</t>
    <phoneticPr fontId="3" type="noConversion"/>
  </si>
  <si>
    <t>IfAge+t&lt;15, q2, q1+q2)</t>
    <phoneticPr fontId="3" type="noConversion"/>
  </si>
  <si>
    <t>경과연령 15세 이상에 따른 사망담보 보장</t>
    <phoneticPr fontId="3" type="noConversion"/>
  </si>
  <si>
    <t>테이블 정보를 변수에 할당하는 과정은 레이아웃을 통해 이루어 집니다.</t>
    <phoneticPr fontId="3" type="noConversion"/>
  </si>
  <si>
    <t>테이블의 종류에 따라 P(보험료), V(준비금), S(표준준비금) 3개의 레이아웃이 존재합니다.</t>
    <phoneticPr fontId="3" type="noConversion"/>
  </si>
  <si>
    <t>Start</t>
  </si>
  <si>
    <t>Length</t>
  </si>
  <si>
    <t>Index</t>
  </si>
  <si>
    <t>FactorName</t>
  </si>
  <si>
    <t>Ex1) 구분자 분할 테이블</t>
    <phoneticPr fontId="3" type="noConversion"/>
  </si>
  <si>
    <t>RiderCode</t>
    <phoneticPr fontId="8" type="noConversion"/>
  </si>
  <si>
    <t>Check</t>
    <phoneticPr fontId="8" type="noConversion"/>
  </si>
  <si>
    <t>GP6</t>
    <phoneticPr fontId="8" type="noConversion"/>
  </si>
  <si>
    <t>GP2</t>
    <phoneticPr fontId="8" type="noConversion"/>
  </si>
  <si>
    <t>Base</t>
    <phoneticPr fontId="8" type="noConversion"/>
  </si>
  <si>
    <t>F1</t>
    <phoneticPr fontId="8" type="noConversion"/>
  </si>
  <si>
    <t>F2</t>
    <phoneticPr fontId="8" type="noConversion"/>
  </si>
  <si>
    <t>F3</t>
    <phoneticPr fontId="8" type="noConversion"/>
  </si>
  <si>
    <t>F4</t>
    <phoneticPr fontId="8" type="noConversion"/>
  </si>
  <si>
    <t>F5</t>
    <phoneticPr fontId="8" type="noConversion"/>
  </si>
  <si>
    <t>S1</t>
    <phoneticPr fontId="8" type="noConversion"/>
  </si>
  <si>
    <t>S2</t>
    <phoneticPr fontId="8" type="noConversion"/>
  </si>
  <si>
    <t>Age</t>
    <phoneticPr fontId="8" type="noConversion"/>
  </si>
  <si>
    <t>Freq</t>
    <phoneticPr fontId="8" type="noConversion"/>
  </si>
  <si>
    <t>Value</t>
    <phoneticPr fontId="3" type="noConversion"/>
  </si>
  <si>
    <t>L0002P;1;631;LB5050;1;1;;;1;79;;;;;;;;;2021-07-01;9999-12-31;;;;;100000;550;0;0;0;6408;0;0;0;0;0;0;0;0;0;0;0;0;0;0;0;0;0;0;0;2021-07-01</t>
    <phoneticPr fontId="3" type="noConversion"/>
  </si>
  <si>
    <t>LB5050</t>
  </si>
  <si>
    <t>L0002P</t>
  </si>
  <si>
    <t>1. 고정폭 레이아웃은 Start(시작위치), Length(길이)를 통해 입력. 구분자 분할 레이아웃은 Index에 위치 값 입력.</t>
    <phoneticPr fontId="3" type="noConversion"/>
  </si>
  <si>
    <t>2. 첫번째 라인은 RiderCode 상품코드 태그를 사용하며 담보코드의 위치를 나타낸다.</t>
    <phoneticPr fontId="3" type="noConversion"/>
  </si>
  <si>
    <t>3. 두번째 라인부터는 Check 상품코드 태그를 사용하며 산출값 변수를 나타낸다.</t>
    <phoneticPr fontId="3" type="noConversion"/>
  </si>
  <si>
    <t>4. 모든 상품코드에 대해 레이아웃을 적용하기 위해 Base 상품코드 태그를 사용한다.</t>
    <phoneticPr fontId="3" type="noConversion"/>
  </si>
  <si>
    <t>5. 특정 상품에 레이아웃을 적용하려면 상품코드 태그에 상품코드 값을 입력한다.</t>
    <phoneticPr fontId="3" type="noConversion"/>
  </si>
  <si>
    <t>6. 특정 담보에 레이아웃을 적용하려면 상품코드 태그에 상품코드, 담보코드 태그에 담보코드를 입력한다.</t>
    <phoneticPr fontId="3" type="noConversion"/>
  </si>
  <si>
    <t>7. 4, 5, 6은 순서대로 덮어쓰는 방식(override)을 사용한다.</t>
    <phoneticPr fontId="3" type="noConversion"/>
  </si>
  <si>
    <t>9. Index가 공백이며 구분자 레이아웃일 경우 해당 라인을 인식하지 않는다.</t>
    <phoneticPr fontId="3" type="noConversion"/>
  </si>
  <si>
    <t>8. Start 또는 Length가 공백이며 고정폭 레이아웃일 경우 해당 라인을 인식하지 않는다.</t>
    <phoneticPr fontId="3" type="noConversion"/>
  </si>
  <si>
    <t>주1) 해당 예시는 고정폭 레이아웃을 가지는 P테이블이다.</t>
    <phoneticPr fontId="3" type="noConversion"/>
  </si>
  <si>
    <t>주2) 상품코드가 A001일때 F5는 70,3 위치를 인식한다.</t>
    <phoneticPr fontId="3" type="noConversion"/>
  </si>
  <si>
    <t>주4) 상품코드가 A002, 담보코드가 C001일때 F5는 103,3 위치를 인식한다.</t>
    <phoneticPr fontId="3" type="noConversion"/>
  </si>
  <si>
    <t>주3) 상품코드가 A002일때 F5는 100,3 위치를 인식한다.</t>
    <phoneticPr fontId="3" type="noConversion"/>
  </si>
  <si>
    <t>주5) 그 밖의 상품코드의 경우 F5는 84,10 위치를 인식한다.</t>
    <phoneticPr fontId="3" type="noConversion"/>
  </si>
  <si>
    <t>10. Start와 Index는 0부터 시작한다.</t>
    <phoneticPr fontId="3" type="noConversion"/>
  </si>
  <si>
    <t>적용예시</t>
    <phoneticPr fontId="3" type="noConversion"/>
  </si>
  <si>
    <t>주의사항</t>
    <phoneticPr fontId="3" type="noConversion"/>
  </si>
  <si>
    <t>1. 변수 타입과 레이아웃으로 읽어온 값의 타입이 일치하는지 확인해야한다.</t>
    <phoneticPr fontId="3" type="noConversion"/>
  </si>
  <si>
    <t>예를들어 Age는 int타입이지만 레이아웃으로 C1을 읽어 온다면 이는 string 타입이므로 오류를 발생시킨다.</t>
    <phoneticPr fontId="3" type="noConversion"/>
  </si>
  <si>
    <t>2. 위치나 인덱스 범위를 벗어날 경우 숫자타입의 변수는 0으로 인식한다.</t>
    <phoneticPr fontId="3" type="noConversion"/>
  </si>
  <si>
    <t>처음부터 위치나 인덱스를 벗어나지 않도록 레이아웃을 설계하는 방법이 가장 좋다.</t>
    <phoneticPr fontId="3" type="noConversion"/>
  </si>
  <si>
    <t>3. 전기준비금을 나타내는 VWhole변수는 0시점 준비금 값 위치만 입력한다.</t>
    <phoneticPr fontId="3" type="noConversion"/>
  </si>
  <si>
    <t>나머지 값은 보험기간 만큼 배열을 추가로 생성하여 한칸씩 또는 같은 폭으로 알아서 가져오게 된다.</t>
    <phoneticPr fontId="3" type="noConversion"/>
  </si>
  <si>
    <t>4. 그 밖에 레이아웃 오류가 발생 할 경우 테이블 텍스트 파일을 직접 열어 위치가 맞는지 다시 한번 확인해본다.</t>
    <phoneticPr fontId="3" type="noConversion"/>
  </si>
  <si>
    <t>Ex2) 고정폭 테이블</t>
    <phoneticPr fontId="3" type="noConversion"/>
  </si>
  <si>
    <t>GP0</t>
  </si>
  <si>
    <t>NP0</t>
  </si>
  <si>
    <t>Freq</t>
  </si>
  <si>
    <t>11962000030035203199399870     25216     25216     25216     50000         0</t>
  </si>
  <si>
    <t>해당 시트는 위험률을 입력하기 위해 만들어졌습니다.</t>
    <phoneticPr fontId="3" type="noConversion"/>
  </si>
  <si>
    <t>위험률Key를 통해 Rider시트에서 위험률을 연결하고 위험률변수(F1~F10)를 통해 특정위험률을 찾아옵니다.</t>
    <phoneticPr fontId="3" type="noConversion"/>
  </si>
  <si>
    <t>위험률Key</t>
  </si>
  <si>
    <t>위험률형태</t>
  </si>
  <si>
    <t>위험률명</t>
  </si>
  <si>
    <t>적용년월</t>
  </si>
  <si>
    <t>기간</t>
  </si>
  <si>
    <t>경과기간(0~130)</t>
    <phoneticPr fontId="3" type="noConversion"/>
  </si>
  <si>
    <t>위험률변수(F1~F9)</t>
    <phoneticPr fontId="3" type="noConversion"/>
  </si>
  <si>
    <t>위험률명 + 위험률형태 + 기간구분 + 적용년월</t>
    <phoneticPr fontId="3" type="noConversion"/>
  </si>
  <si>
    <t>위험률 개정 등 변경사항이 있을 경우 버전관리 차원에서 적용년월(YYYYMM)입력</t>
    <phoneticPr fontId="3" type="noConversion"/>
  </si>
  <si>
    <t>위험률변수. 위험률 팩터로 사용하지 않을 경우 공백으로 둔다.</t>
    <phoneticPr fontId="3" type="noConversion"/>
  </si>
  <si>
    <t>만약, 조건과 일치하는 라인이 없을 경우 위험률을 찾을 수 없으므로 오류건으로 분류된다.</t>
    <phoneticPr fontId="3" type="noConversion"/>
  </si>
  <si>
    <t>사업비 입력 방법에 대해서 알아봅니다.</t>
    <phoneticPr fontId="3" type="noConversion"/>
  </si>
  <si>
    <t>사업비는 영업보험료 계산 뿐만 아니라 신계약비 한도체크, 부가보험료 한도체크, 베타순보험료 계산 등에 사용 될 수 있습니다.</t>
    <phoneticPr fontId="3" type="noConversion"/>
  </si>
  <si>
    <t>보험료 할인 및 만기환급 지급률 또한 해당 시트에서 관리 할 수 있도록 설계하였습니다.</t>
    <phoneticPr fontId="3" type="noConversion"/>
  </si>
  <si>
    <t>사업비를 매칭하기 위한 상품코드이다.</t>
    <phoneticPr fontId="3" type="noConversion"/>
  </si>
  <si>
    <t>상품코드, 담보코드 이외의 추가 조건이다.
 주로 납입기간(m), 세만기(Age+n), 갱신구분(S1) 등이 이용된다.
조건1,2,3,4를 모두 만족해야 하며 공백일 경우 True처리된다.</t>
    <phoneticPr fontId="3" type="noConversion"/>
  </si>
  <si>
    <t>초년도 기준연납순보험료 비례 신계약비율</t>
    <phoneticPr fontId="3" type="noConversion"/>
  </si>
  <si>
    <t>초년도 가입금액 비례 신계약비율</t>
    <phoneticPr fontId="3" type="noConversion"/>
  </si>
  <si>
    <t>초년도 영업보험료 비례 신계약비율</t>
    <phoneticPr fontId="3" type="noConversion"/>
  </si>
  <si>
    <t>영업보험료 비례 신계약비율(납입마다 부과)</t>
    <phoneticPr fontId="3" type="noConversion"/>
  </si>
  <si>
    <t>가입금액 비례 납후유지비율</t>
    <phoneticPr fontId="3" type="noConversion"/>
  </si>
  <si>
    <t>가입금액 비례 유지비율</t>
    <phoneticPr fontId="3" type="noConversion"/>
  </si>
  <si>
    <t>영업보험료 비례 유지비율</t>
    <phoneticPr fontId="3" type="noConversion"/>
  </si>
  <si>
    <t>영업보험료 비례 납후유지비율(납후 손해조사비율과 합계 값을 사용)</t>
    <phoneticPr fontId="3" type="noConversion"/>
  </si>
  <si>
    <t>영업보험료비례 손해조사비율</t>
    <phoneticPr fontId="3" type="noConversion"/>
  </si>
  <si>
    <t>영업보험료비례 수금비율</t>
    <phoneticPr fontId="3" type="noConversion"/>
  </si>
  <si>
    <t>가입금액비례 만기 환급비율 또는 할인율1</t>
    <phoneticPr fontId="3" type="noConversion"/>
  </si>
  <si>
    <t>기납입보험료 만기 환급비율 또는 할인율2</t>
    <phoneticPr fontId="3" type="noConversion"/>
  </si>
  <si>
    <t>PVType에 따라 변동</t>
    <phoneticPr fontId="3" type="noConversion"/>
  </si>
  <si>
    <t>주2) 하나의 위험률Key에 여러 위험률 라인이 있을 수 있으며 위험률 변수 값과 조건이 일치하는 최초의 라인과 매칭된다.</t>
    <phoneticPr fontId="3" type="noConversion"/>
  </si>
  <si>
    <t>주3) 위험률 값이 공백일 경우 0으로 계산한다.</t>
    <phoneticPr fontId="3" type="noConversion"/>
  </si>
  <si>
    <t>주4) 위험률 입력시 행렬을 바꿔야 할 경우가 있는데 이 경우 Ctrl+C로 복사 후 Ctrl+Alt+V 입력 후 행렬바꾸기 옵션을 선택 후 붙여넣는다.</t>
    <phoneticPr fontId="3" type="noConversion"/>
  </si>
  <si>
    <t>주5) 위험률변수에 다른 F1~F5 이외에 다른 의미가 있을 경우 가변 위험률변수 F6~F9를 사용한다. 사용의미를 Layout이라 Rate시트에 메모로 남겨놓는다.</t>
    <phoneticPr fontId="3" type="noConversion"/>
  </si>
  <si>
    <r>
      <t xml:space="preserve">주1) 가장 앞 줄에는 정기사망위험률이 들어가야 하며 위험률Key는 "정기사망|100000000|1|000000" </t>
    </r>
    <r>
      <rPr>
        <b/>
        <sz val="11"/>
        <color rgb="FFFF0000"/>
        <rFont val="맑은 고딕"/>
        <family val="3"/>
        <charset val="129"/>
        <scheme val="minor"/>
      </rPr>
      <t>고정</t>
    </r>
    <r>
      <rPr>
        <b/>
        <sz val="11"/>
        <color theme="1"/>
        <rFont val="맑은 고딕"/>
        <family val="3"/>
        <charset val="129"/>
        <scheme val="minor"/>
      </rPr>
      <t>이여야 한다.</t>
    </r>
    <phoneticPr fontId="3" type="noConversion"/>
  </si>
  <si>
    <t>사업비를 매칭하기 위한 담보코드이다. 
공백일 경우 모든 담보코드에 대해 적용된다.
ExpenseRiderCode 변수값을 별도로 설정한다면 해당 값과 매칭한다.</t>
    <phoneticPr fontId="3" type="noConversion"/>
  </si>
  <si>
    <t>주1) 상품코드와 담보코드 값이 모두 있을 경우 1순위, 상품코드만 있을 경우 2순위로 탐색한다.</t>
    <phoneticPr fontId="3" type="noConversion"/>
  </si>
  <si>
    <t>주2) 상품코드 및 담보코드에 의한 탐색이 완료 될 경우 가장 윗 줄 부터 조건을 계산하여 참일경우 해당 사업비 라인을 반환한다.</t>
    <phoneticPr fontId="3" type="noConversion"/>
  </si>
  <si>
    <t>주3) 사업비 탐색에 실패 할 경우 오류건으로 처리된다.</t>
    <phoneticPr fontId="3" type="noConversion"/>
  </si>
  <si>
    <t>주4) 준비금만 검증시 사업비 계산이 필요 없을 경우 상품코드 값만 입력하고 나머지는 빈칸으로 두면 된다.</t>
    <phoneticPr fontId="3" type="noConversion"/>
  </si>
  <si>
    <t xml:space="preserve">주5) Refund컬럼은 PVType이 1일 경우 할인율, PVType이 2일 경우 환급비율로 계산된다. </t>
    <phoneticPr fontId="3" type="noConversion"/>
  </si>
  <si>
    <t>GenericExpression&lt;double&gt;</t>
    <phoneticPr fontId="3" type="noConversion"/>
  </si>
  <si>
    <t>주1) 자료형이 Expression 타입일 경우 값대신 수식을 넣을 수 있다.</t>
    <phoneticPr fontId="3" type="noConversion"/>
  </si>
  <si>
    <t>주7) 사업비값이 공백일 경우 0으로 처리한다.</t>
    <phoneticPr fontId="3" type="noConversion"/>
  </si>
  <si>
    <t>GenericExpression&lt;bool&gt;</t>
    <phoneticPr fontId="3" type="noConversion"/>
  </si>
  <si>
    <r>
      <t xml:space="preserve">주6) PVType이 15일 경우 </t>
    </r>
    <r>
      <rPr>
        <b/>
        <sz val="11"/>
        <color theme="1"/>
        <rFont val="Calibri"/>
        <family val="2"/>
        <charset val="161"/>
      </rPr>
      <t>α</t>
    </r>
    <r>
      <rPr>
        <b/>
        <sz val="11"/>
        <color theme="1"/>
        <rFont val="맑은 고딕"/>
        <family val="2"/>
        <scheme val="minor"/>
      </rPr>
      <t>_P20은 기준연납순보험료가 아닌 순보험료 비례로 바뀐다.</t>
    </r>
    <phoneticPr fontId="3" type="noConversion"/>
  </si>
  <si>
    <r>
      <t xml:space="preserve">주2) 최초 </t>
    </r>
    <r>
      <rPr>
        <b/>
        <sz val="11"/>
        <color theme="1"/>
        <rFont val="Calibri"/>
        <family val="2"/>
        <charset val="161"/>
      </rPr>
      <t>α</t>
    </r>
    <r>
      <rPr>
        <b/>
        <sz val="11"/>
        <color theme="1"/>
        <rFont val="맑은 고딕"/>
        <family val="2"/>
        <scheme val="minor"/>
      </rPr>
      <t xml:space="preserve">_P의 경우 Ifs(m=20,0.82,m=10,0.61,0), </t>
    </r>
    <r>
      <rPr>
        <b/>
        <sz val="11"/>
        <color theme="1"/>
        <rFont val="Calibri"/>
        <family val="2"/>
        <charset val="161"/>
      </rPr>
      <t>α</t>
    </r>
    <r>
      <rPr>
        <b/>
        <sz val="11"/>
        <color theme="1"/>
        <rFont val="맑은 고딕"/>
        <family val="2"/>
        <scheme val="minor"/>
      </rPr>
      <t>_S의 경우 Ifs(m=20,0.00007,m=10,0.00004,0)을 입력하면 1줄로 압축이 가능하다.</t>
    </r>
    <phoneticPr fontId="3" type="noConversion"/>
  </si>
  <si>
    <r>
      <t xml:space="preserve">주3) 갱신 </t>
    </r>
    <r>
      <rPr>
        <b/>
        <sz val="11"/>
        <color theme="1"/>
        <rFont val="Calibri"/>
        <family val="2"/>
        <charset val="161"/>
      </rPr>
      <t>α</t>
    </r>
    <r>
      <rPr>
        <b/>
        <sz val="11"/>
        <color theme="1"/>
        <rFont val="맑은 고딕"/>
        <family val="2"/>
        <scheme val="minor"/>
      </rPr>
      <t>_P의 경우 Choose(m,0.04,0.08,0.12,0.16…,0.57)을 입력하면 1줄로 압축이 가능하다.</t>
    </r>
    <phoneticPr fontId="3" type="noConversion"/>
  </si>
  <si>
    <t>Layout에서 읽어 온 변수값은 테이블에서 읽은 값입니다.</t>
    <phoneticPr fontId="3" type="noConversion"/>
  </si>
  <si>
    <t>그러나 실제로 프로그램이 값을 인식하기 위해 일부 변환 과정이 필요합니다.</t>
    <phoneticPr fontId="3" type="noConversion"/>
  </si>
  <si>
    <t>또한 테이블에 없는 변수정보를 추가로 넣어 줄 필요도 있습니다.</t>
    <phoneticPr fontId="3" type="noConversion"/>
  </si>
  <si>
    <t>VarChg(VariableChanger)시트는 변수 변환 및 추가 방법을 제공합니다.</t>
    <phoneticPr fontId="3" type="noConversion"/>
  </si>
  <si>
    <t>변수 변환을 적용할 상품코드. 모든 상품코드에 적용하려면 Base입력</t>
    <phoneticPr fontId="3" type="noConversion"/>
  </si>
  <si>
    <t>변수 변환을 적용할 담보코드. 모든 담보에 적용하려면 공백으로 둔다.</t>
    <phoneticPr fontId="3" type="noConversion"/>
  </si>
  <si>
    <t>변수 변환을 적용 할 변수명</t>
    <phoneticPr fontId="3" type="noConversion"/>
  </si>
  <si>
    <t>변수 변환을 적용 할 값</t>
    <phoneticPr fontId="3" type="noConversion"/>
  </si>
  <si>
    <t>DynamicExpression</t>
    <phoneticPr fontId="3" type="noConversion"/>
  </si>
  <si>
    <t>주1) 첫 라인부터 상품코드 + 담보코드 조건이 맞을 때 순차적으로 변환을 진행한다.</t>
    <phoneticPr fontId="3" type="noConversion"/>
  </si>
  <si>
    <t>주2) 값에 임의의 타입을 반환하는 수식을 넣을 수 있지만 변수명 타입과 일치하지 않을 경우 오류를 발생시킨다.</t>
    <phoneticPr fontId="3" type="noConversion"/>
  </si>
  <si>
    <t>주3) 실제 입력시 Base -&gt; 상품코드 -&gt; 상품코드 + 담보코드 순서로 입력 하는 것을 추천한다.</t>
    <phoneticPr fontId="3" type="noConversion"/>
  </si>
  <si>
    <t>If(Freq=12,1,12)</t>
    <phoneticPr fontId="3" type="noConversion"/>
  </si>
  <si>
    <t>Ex3) A001 상품의 1종은 저해지, 2종은 표준형일 경우</t>
    <phoneticPr fontId="3" type="noConversion"/>
  </si>
  <si>
    <t>Ex2) 납입주기가 월납:12, 연납:1 로 되어 있을 경우</t>
    <phoneticPr fontId="3" type="noConversion"/>
  </si>
  <si>
    <t>Ex1) 최초갱신 구분코드가 최초:1, 갱신:2, 세만기이므로 구분하지 않는경우:0 으로 있을 경우</t>
    <phoneticPr fontId="3" type="noConversion"/>
  </si>
  <si>
    <t>아래 적용예시는 테이블에 있는 변수 값을 레이아웃을 통해 읽어왔으나 프로그램 적용 규칙과 일치하지 않는 경우 적용방법이다.</t>
    <phoneticPr fontId="3" type="noConversion"/>
  </si>
  <si>
    <t>Ex4) A002 상품의 B001 담보의 최초가입연령(F5) 정보가 필요하나 갱신연령(Age)과 갱신회차(S1) 정보만 알고 있을 때</t>
    <phoneticPr fontId="3" type="noConversion"/>
  </si>
  <si>
    <t>B001</t>
    <phoneticPr fontId="3" type="noConversion"/>
  </si>
  <si>
    <t xml:space="preserve">주1) 위험률 기간구분 2의 최초가입연령별 위험률을 가정하여 t0값을 따로 설정하였다. </t>
    <phoneticPr fontId="3" type="noConversion"/>
  </si>
  <si>
    <t>If(Jong=1,2,0)</t>
    <phoneticPr fontId="3" type="noConversion"/>
  </si>
  <si>
    <t>Ex5) A002 상품의 B002 담보는 표준하체담보지만 테이블에 표준하체 구분이 없을 때</t>
    <phoneticPr fontId="3" type="noConversion"/>
  </si>
  <si>
    <t>Ex6) A002 상품의 B003 담보의 연령이 100세 이상일 때 연령을 2자리로 표현하기 위해 앞에 10을 C로 표현할때</t>
    <phoneticPr fontId="3" type="noConversion"/>
  </si>
  <si>
    <t>B003</t>
    <phoneticPr fontId="3" type="noConversion"/>
  </si>
  <si>
    <t>예를들어, 105세 -&gt; C5, 107세 -&gt; C7. 이 경우 타입을 일치시키기 위해 Layout에 연령을 Age대신 TempStr1에 먼저 저장한다.</t>
    <phoneticPr fontId="3" type="noConversion"/>
  </si>
  <si>
    <t>…</t>
    <phoneticPr fontId="3" type="noConversion"/>
  </si>
  <si>
    <t>If(TempStr1="C0", 100, Age)</t>
    <phoneticPr fontId="3" type="noConversion"/>
  </si>
  <si>
    <t>If(TempStr1="C1", 101, Age)</t>
    <phoneticPr fontId="3" type="noConversion"/>
  </si>
  <si>
    <t>If(TempStr1="C2", 102, Age)</t>
    <phoneticPr fontId="3" type="noConversion"/>
  </si>
  <si>
    <t>If(TempStr1="C9", 109, Age)</t>
    <phoneticPr fontId="3" type="noConversion"/>
  </si>
  <si>
    <t>Ex7) 상품코드 A003, 담보코드 B002일때</t>
    <phoneticPr fontId="3" type="noConversion"/>
  </si>
  <si>
    <t>GenericExpression&lt;string&gt;</t>
    <phoneticPr fontId="3" type="noConversion"/>
  </si>
  <si>
    <t>회사별 로직은 PVPlus 소스코드 Company.cs 의 ICompanyRule 인터페이스 또는 11.Company 시트 참조</t>
    <phoneticPr fontId="3" type="noConversion"/>
  </si>
  <si>
    <r>
      <rPr>
        <b/>
        <sz val="14"/>
        <color theme="1"/>
        <rFont val="맑은 고딕"/>
        <family val="3"/>
        <charset val="129"/>
        <scheme val="minor"/>
      </rPr>
      <t>2,3,4.</t>
    </r>
    <r>
      <rPr>
        <sz val="14"/>
        <color theme="1"/>
        <rFont val="맑은 고딕"/>
        <family val="2"/>
        <scheme val="minor"/>
      </rPr>
      <t xml:space="preserve"> 각각 보험료, 준비금, 표준해약공제액 테이블 경로.</t>
    </r>
    <phoneticPr fontId="3" type="noConversion"/>
  </si>
  <si>
    <r>
      <rPr>
        <b/>
        <sz val="14"/>
        <color theme="1"/>
        <rFont val="맑은 고딕"/>
        <family val="3"/>
        <charset val="129"/>
        <scheme val="minor"/>
      </rPr>
      <t>1</t>
    </r>
    <r>
      <rPr>
        <sz val="14"/>
        <color theme="1"/>
        <rFont val="맑은 고딕"/>
        <family val="2"/>
        <scheme val="minor"/>
      </rPr>
      <t xml:space="preserve">. 룰정보가 입력된 엑셀파일의 경로. </t>
    </r>
    <phoneticPr fontId="3" type="noConversion"/>
  </si>
  <si>
    <t>엑셀에서 Main 시트의 출력을 누르면 같은 위치에 Data폴더가 생성되며. Data폴더의 위치 참조용으로 쓰임</t>
    <phoneticPr fontId="3" type="noConversion"/>
  </si>
  <si>
    <r>
      <rPr>
        <b/>
        <sz val="14"/>
        <color theme="1"/>
        <rFont val="맑은 고딕"/>
        <family val="3"/>
        <charset val="129"/>
        <scheme val="minor"/>
      </rPr>
      <t>8.</t>
    </r>
    <r>
      <rPr>
        <sz val="14"/>
        <color theme="1"/>
        <rFont val="맑은 고딕"/>
        <family val="2"/>
        <scheme val="minor"/>
      </rPr>
      <t xml:space="preserve"> 연령별 위험률을 적용하는 담보의 경우 표준해약공제액 계산에 필요한 최소 S비율값이 필요</t>
    </r>
    <r>
      <rPr>
        <sz val="14"/>
        <color theme="1"/>
        <rFont val="맑은 고딕"/>
        <family val="3"/>
        <charset val="129"/>
        <scheme val="minor"/>
      </rPr>
      <t>한데</t>
    </r>
    <phoneticPr fontId="3" type="noConversion"/>
  </si>
  <si>
    <t>검증순서</t>
    <phoneticPr fontId="3" type="noConversion"/>
  </si>
  <si>
    <t>1. 담보 개수가 맞는지 확인한다.</t>
    <phoneticPr fontId="3" type="noConversion"/>
  </si>
  <si>
    <t>담보개수를 확인하기 위해 파일을 담보코드로 자를 필요가 있다.</t>
    <phoneticPr fontId="3" type="noConversion"/>
  </si>
  <si>
    <t>1) 파일을 드래그하여 LTFHelper의 아랫부분 화면에 끌어 넣는다.</t>
    <phoneticPr fontId="3" type="noConversion"/>
  </si>
  <si>
    <t>3) 처리방식에 Split을 선택 후 우측 상단의 시작을 누른다.</t>
    <phoneticPr fontId="3" type="noConversion"/>
  </si>
  <si>
    <t>2) 구분자 분할일 경우 위치에 Index, 고정폭일 경우 위치에 콤마구분자를 이용하여 Start,Length(Ex. 10,8)을 넣어준다. 그러면 해당 부분이 화면에 활성화된다.</t>
    <phoneticPr fontId="3" type="noConversion"/>
  </si>
  <si>
    <t>4) 원본파일이 있는 경로로 이동하여 분할된 파일의 개수를 센다.</t>
    <phoneticPr fontId="3" type="noConversion"/>
  </si>
  <si>
    <t>2. Product 및 Rider 시트에 샘플 담보 1개를 채운다.</t>
    <phoneticPr fontId="3" type="noConversion"/>
  </si>
  <si>
    <t>삼성, 납입면제율: k1 / SType: 294</t>
    <phoneticPr fontId="3" type="noConversion"/>
  </si>
  <si>
    <t>현대해상 납입면제후보장강화</t>
    <phoneticPr fontId="3" type="noConversion"/>
  </si>
  <si>
    <t>SType: 296</t>
    <phoneticPr fontId="3" type="noConversion"/>
  </si>
  <si>
    <t>한화손보 간병치매보험 무사고연장형(납면 有)</t>
    <phoneticPr fontId="3" type="noConversion"/>
  </si>
  <si>
    <t>1. 레이아웃 변경</t>
    <phoneticPr fontId="3" type="noConversion"/>
  </si>
  <si>
    <t>q1~q30</t>
    <phoneticPr fontId="3" type="noConversion"/>
  </si>
  <si>
    <t>t1~t30</t>
    <phoneticPr fontId="3" type="noConversion"/>
  </si>
  <si>
    <t>int</t>
    <phoneticPr fontId="3" type="noConversion"/>
  </si>
  <si>
    <t>위험률 Offset</t>
    <phoneticPr fontId="3" type="noConversion"/>
  </si>
  <si>
    <t>변수는 위험률 또는 사업비를 찾기 위해 활용되며 기수표 설정 및 요율 값 산출시에도 사용됩니다.</t>
    <phoneticPr fontId="3" type="noConversion"/>
  </si>
  <si>
    <t>임시</t>
    <phoneticPr fontId="3" type="noConversion"/>
  </si>
  <si>
    <t>사고(연금개시, 첫 번째 암 등) 발생 연령</t>
    <phoneticPr fontId="3" type="noConversion"/>
  </si>
  <si>
    <t>경과년수(t)에 따라 위험률 값이 저장됩니다.</t>
    <phoneticPr fontId="3" type="noConversion"/>
  </si>
  <si>
    <t>Rate시트에서 위험률을 불러올 때 Offset을 의미합니다.
(5.Rate에서 자세히 설명)</t>
    <phoneticPr fontId="3" type="noConversion"/>
  </si>
  <si>
    <t>nAge</t>
    <phoneticPr fontId="3" type="noConversion"/>
  </si>
  <si>
    <t>mAge</t>
    <phoneticPr fontId="3" type="noConversion"/>
  </si>
  <si>
    <t>세납기</t>
    <phoneticPr fontId="3" type="noConversion"/>
  </si>
  <si>
    <t>준비금 산출을 위한 경과기간입니다. 
V테이블이 전기준비금 구조 일 경우 사용하지 않습니다.</t>
    <phoneticPr fontId="3" type="noConversion"/>
  </si>
  <si>
    <t>그 외 공제금액, 건물종류 등 자주 사용하지 않는 위험률 팩터는 가변 변수(F6~F9)에 임의로 할당 합니다.</t>
    <phoneticPr fontId="3" type="noConversion"/>
  </si>
  <si>
    <r>
      <t xml:space="preserve">값을 설정하지 않을 경우 </t>
    </r>
    <r>
      <rPr>
        <b/>
        <sz val="11"/>
        <color theme="1"/>
        <rFont val="맑은 고딕"/>
        <family val="3"/>
        <charset val="129"/>
        <scheme val="minor"/>
      </rPr>
      <t>0으로 초기화</t>
    </r>
    <r>
      <rPr>
        <sz val="11"/>
        <color theme="1"/>
        <rFont val="맑은 고딕"/>
        <family val="2"/>
        <scheme val="minor"/>
      </rPr>
      <t xml:space="preserve"> 됩니다. (단, Sinfo에는 성별, 급수 등 입력을 생략하기 위하여 </t>
    </r>
    <r>
      <rPr>
        <b/>
        <sz val="11"/>
        <color theme="1"/>
        <rFont val="맑은 고딕"/>
        <family val="3"/>
        <charset val="129"/>
        <scheme val="minor"/>
      </rPr>
      <t>1로 초기화</t>
    </r>
    <r>
      <rPr>
        <sz val="11"/>
        <color theme="1"/>
        <rFont val="맑은 고딕"/>
        <family val="2"/>
        <scheme val="minor"/>
      </rPr>
      <t xml:space="preserve"> 됩니다)</t>
    </r>
    <phoneticPr fontId="3" type="noConversion"/>
  </si>
  <si>
    <t>세만기 연령</t>
    <phoneticPr fontId="3" type="noConversion"/>
  </si>
  <si>
    <t>세납기 연령</t>
    <phoneticPr fontId="3" type="noConversion"/>
  </si>
  <si>
    <t>기수표 생성시 사용되는 경과기간입니다.</t>
    <phoneticPr fontId="3" type="noConversion"/>
  </si>
  <si>
    <t>r1~r10</t>
    <phoneticPr fontId="3" type="noConversion"/>
  </si>
  <si>
    <t>k1~k10</t>
    <phoneticPr fontId="3" type="noConversion"/>
  </si>
  <si>
    <t>w</t>
    <phoneticPr fontId="3" type="noConversion"/>
  </si>
  <si>
    <t>매개변수</t>
    <phoneticPr fontId="3" type="noConversion"/>
  </si>
  <si>
    <t>해지율</t>
    <phoneticPr fontId="3" type="noConversion"/>
  </si>
  <si>
    <t>복잡한 수식을 간결하게 만들기 위해 사용하며 PV_Type에 따라 추가적인 기수표 생성을 위해 활용하기도 합니다. 또한, 샘플 생성시 특정 값 확인을 위해 활용 할 수도 있습니다.</t>
    <phoneticPr fontId="3" type="noConversion"/>
  </si>
  <si>
    <t>F1~F10은 위험률 값을 찾기 위한 변수입니다. F1~F5 까지는 사용자간 통일성을 위해 의미가 부여되어 있습니다.</t>
    <phoneticPr fontId="3" type="noConversion"/>
  </si>
  <si>
    <t>F1~F10 값이 문자열일 경우 임시문자열 변수에 값을 지정 한 후 VarChg에서 문자열과 정수값의 대응 규칙을 할당하여 F1~F10 값을 설정합니다.</t>
    <phoneticPr fontId="3" type="noConversion"/>
  </si>
  <si>
    <t>아닌가요?</t>
    <phoneticPr fontId="3" type="noConversion"/>
  </si>
  <si>
    <t>F1~F10을 처음부터 문자열 타입으로 지정하면 되는거</t>
    <phoneticPr fontId="3" type="noConversion"/>
  </si>
  <si>
    <t>F1~F10을 문자열 타입으로 지정 할 경우 Rate입력시</t>
    <phoneticPr fontId="3" type="noConversion"/>
  </si>
  <si>
    <t xml:space="preserve">테이블에 있는 코드 값을 정확하게 입력해야 하는 </t>
    <phoneticPr fontId="3" type="noConversion"/>
  </si>
  <si>
    <t xml:space="preserve">불편함이 있어 정수 타입으로 지정 하였습니다. </t>
    <phoneticPr fontId="3" type="noConversion"/>
  </si>
  <si>
    <t>성별의 경우 "01","02"  급수의 경우 "01","02","03" 등</t>
    <phoneticPr fontId="3" type="noConversion"/>
  </si>
  <si>
    <t>TempStr1, TempStr2 변수에 먼저 지정해 줍시다.</t>
    <phoneticPr fontId="3" type="noConversion"/>
  </si>
  <si>
    <t>만약 문자열을 F1~F10에 지정 할 경우 오류가 발생하니</t>
    <phoneticPr fontId="3" type="noConversion"/>
  </si>
  <si>
    <t>세만기, 세납기 변수의 경우 실제 요율 값 계산시 사용되지 않으며 n ,m 값을 자동으로 할당 해 주는 역할을 합니다.</t>
    <phoneticPr fontId="3" type="noConversion"/>
  </si>
  <si>
    <t>ChangeVariables 메서드가 마지막에 발동하므로 Varchg에서 보험기간, 납입기간 변경시 순서 확인에 주의가 필요합니다.</t>
    <phoneticPr fontId="3" type="noConversion"/>
  </si>
  <si>
    <t>경과년수</t>
    <phoneticPr fontId="3" type="noConversion"/>
  </si>
  <si>
    <t>S1~S10은 계산 옵션을 설정하기 위한 변수입니다.</t>
    <phoneticPr fontId="3" type="noConversion"/>
  </si>
  <si>
    <t>계산 옵션은 특정 함수의 작동방식을 바꾸는데 사용됩니다. 그 과정에서 추가적인 기수표도 생성됩니다.</t>
    <phoneticPr fontId="3" type="noConversion"/>
  </si>
  <si>
    <r>
      <t xml:space="preserve">값을 설정하지 않을 경우 </t>
    </r>
    <r>
      <rPr>
        <b/>
        <sz val="11"/>
        <color theme="1"/>
        <rFont val="맑은 고딕"/>
        <family val="3"/>
        <charset val="129"/>
        <scheme val="minor"/>
      </rPr>
      <t>0으로 초기화</t>
    </r>
    <r>
      <rPr>
        <sz val="11"/>
        <color theme="1"/>
        <rFont val="맑은 고딕"/>
        <family val="2"/>
        <scheme val="minor"/>
      </rPr>
      <t xml:space="preserve"> 됩니다.</t>
    </r>
    <phoneticPr fontId="3" type="noConversion"/>
  </si>
  <si>
    <t>위험률 및 계산 변수</t>
    <phoneticPr fontId="3" type="noConversion"/>
  </si>
  <si>
    <t>기준연납순보험료구분</t>
    <phoneticPr fontId="3" type="noConversion"/>
  </si>
  <si>
    <t>0: m년납 기수표 사용
1+: Min(n,20)년납 기수표 사용</t>
    <phoneticPr fontId="3" type="noConversion"/>
  </si>
  <si>
    <t>S9</t>
    <phoneticPr fontId="3" type="noConversion"/>
  </si>
  <si>
    <t>S10</t>
    <phoneticPr fontId="3" type="noConversion"/>
  </si>
  <si>
    <t>0: 해지율(w)을 0으로 계산
1+: 해지율(w) 계산</t>
    <phoneticPr fontId="3" type="noConversion"/>
  </si>
  <si>
    <t>0: 연납준비금
1: 납방별준비금</t>
    <phoneticPr fontId="3" type="noConversion"/>
  </si>
  <si>
    <t>0: 표준체 값
1: Round(표준하체값 - 표준체값)
2: Round(표준하체값) - Round(표준체값)
3: Round(표준하체값)</t>
    <phoneticPr fontId="3" type="noConversion"/>
  </si>
  <si>
    <t>정의</t>
    <phoneticPr fontId="3" type="noConversion"/>
  </si>
  <si>
    <t>초년도 감액비율, 면책기간, 신계약비 값 등에 영향을 미칩니다.
 D,U 함수의 작동방식 달라집니다.</t>
    <phoneticPr fontId="3" type="noConversion"/>
  </si>
  <si>
    <t>w=0기준 표준형 기수표를 추가로 생성합니다.
표준형 준비금, 환급금 계산을 위해 V,W함수를 사용 할 수 있습니다.</t>
    <phoneticPr fontId="3" type="noConversion"/>
  </si>
  <si>
    <t>Min(n,20)년납 기준 기수표를 추가로 생성합니다.
기준연납순보험료는 Min(n,20)년납 기준 기수표로 계산됩니다.</t>
    <phoneticPr fontId="3" type="noConversion"/>
  </si>
  <si>
    <t>표준하체 기수표를 추가로 생성합니다.
보험료 및 준비금 값이 표준하체값과 표준체값의 차이로 재정의 됩니다. 
S 함수의 작동방식이 달라집니다.</t>
    <phoneticPr fontId="3" type="noConversion"/>
  </si>
  <si>
    <t>연납기준의 기수표는 추가로 생성하지 않습니다.
준비금이 납방별로 다르게 정의 될 경우 납방별준비금을 사용합니다.</t>
    <phoneticPr fontId="3" type="noConversion"/>
  </si>
  <si>
    <t>BETANP0</t>
    <phoneticPr fontId="3" type="noConversion"/>
  </si>
  <si>
    <t>BETANP1</t>
    <phoneticPr fontId="3" type="noConversion"/>
  </si>
  <si>
    <t>BETANP2</t>
    <phoneticPr fontId="3" type="noConversion"/>
  </si>
  <si>
    <t>BETANP3</t>
    <phoneticPr fontId="3" type="noConversion"/>
  </si>
  <si>
    <t>BETANP4</t>
    <phoneticPr fontId="3" type="noConversion"/>
  </si>
  <si>
    <t>BETANP5</t>
    <phoneticPr fontId="3" type="noConversion"/>
  </si>
  <si>
    <t>BETANP6</t>
    <phoneticPr fontId="3" type="noConversion"/>
  </si>
  <si>
    <t>STDNP</t>
    <phoneticPr fontId="3" type="noConversion"/>
  </si>
  <si>
    <t>납방별영업보험료</t>
    <phoneticPr fontId="3" type="noConversion"/>
  </si>
  <si>
    <t>기시환급금</t>
    <phoneticPr fontId="3" type="noConversion"/>
  </si>
  <si>
    <t>기말환급금</t>
    <phoneticPr fontId="3" type="noConversion"/>
  </si>
  <si>
    <t>전기환급금</t>
    <phoneticPr fontId="3" type="noConversion"/>
  </si>
  <si>
    <t>W1</t>
    <phoneticPr fontId="3" type="noConversion"/>
  </si>
  <si>
    <t>W0</t>
    <phoneticPr fontId="3" type="noConversion"/>
  </si>
  <si>
    <t>WWhole</t>
    <phoneticPr fontId="3" type="noConversion"/>
  </si>
  <si>
    <t>전기준비금은 한 라인에 모든 경과년수의 준비금이 있을 때 사용합니다.</t>
    <phoneticPr fontId="3" type="noConversion"/>
  </si>
  <si>
    <t>전기준비금 구조 일때 ElapseYear 변수는 사용되지 않습니다.</t>
    <phoneticPr fontId="3" type="noConversion"/>
  </si>
  <si>
    <t>레이아웃 입력시에 최초시점(0시점)의 위치만 입력 해 줍니다.</t>
    <phoneticPr fontId="3" type="noConversion"/>
  </si>
  <si>
    <t>검증 대상값을 지정하는 변수입니다.</t>
    <phoneticPr fontId="3" type="noConversion"/>
  </si>
  <si>
    <t>레이아웃의 상품코드 위치에 Check를 입력 할 경우 적용됩니다.</t>
    <phoneticPr fontId="3" type="noConversion"/>
  </si>
  <si>
    <t>ChkExprs시트에 정의된 동일한 변수의 값과 비교하여 일치하면 정상건, 그렇지 않을 경우 오차건을 반환합니다.</t>
    <phoneticPr fontId="3" type="noConversion"/>
  </si>
  <si>
    <t>사용자 정의 값</t>
    <phoneticPr fontId="3" type="noConversion"/>
  </si>
  <si>
    <t>기존의 항목에 없는 산출 값을 지정 할 경우 사용합니다.</t>
    <phoneticPr fontId="3" type="noConversion"/>
  </si>
  <si>
    <t xml:space="preserve">할인 후 영업보험료, 위험부분만 반영한 순보험료등 </t>
    <phoneticPr fontId="3" type="noConversion"/>
  </si>
  <si>
    <t>TempCK0</t>
    <phoneticPr fontId="3" type="noConversion"/>
  </si>
  <si>
    <t>TempCK1</t>
  </si>
  <si>
    <t>TempCK2</t>
  </si>
  <si>
    <t>TempCK3</t>
  </si>
  <si>
    <t>TempCK4</t>
  </si>
  <si>
    <t>TempCK5</t>
  </si>
  <si>
    <t>TempCK6</t>
  </si>
  <si>
    <t>TempCKA</t>
  </si>
  <si>
    <t>TempCKB</t>
  </si>
  <si>
    <t>TempCKC</t>
  </si>
  <si>
    <t>예시</t>
    <phoneticPr fontId="3" type="noConversion"/>
  </si>
  <si>
    <t>Excel의 If</t>
    <phoneticPr fontId="3" type="noConversion"/>
  </si>
  <si>
    <t>If(F1=1, 1, 2) = 1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</si>
  <si>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Ifs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bool</t>
    </r>
    <r>
      <rPr>
        <sz val="11"/>
        <color theme="1"/>
        <rFont val="맑은 고딕"/>
        <family val="2"/>
        <scheme val="minor"/>
      </rPr>
      <t xml:space="preserve"> condition1, 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val1, </t>
    </r>
    <r>
      <rPr>
        <sz val="11"/>
        <color rgb="FF0070C0"/>
        <rFont val="맑은 고딕"/>
        <family val="3"/>
        <charset val="129"/>
        <scheme val="minor"/>
      </rPr>
      <t>bool</t>
    </r>
    <r>
      <rPr>
        <sz val="11"/>
        <color theme="1"/>
        <rFont val="맑은 고딕"/>
        <family val="2"/>
        <scheme val="minor"/>
      </rPr>
      <t xml:space="preserve"> condition2, 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val2, …, 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default)</t>
    </r>
    <phoneticPr fontId="8" type="noConversion"/>
  </si>
  <si>
    <t>If(F1=3, "A", F2=3, "B", F3=3, "C", "D") = "C"
If(F1=3, 5, F2=3, "B", F3=3, "C", 6) -&gt; Val값이 동일한 타입이 아니므로 Error발생</t>
    <phoneticPr fontId="3" type="noConversion"/>
  </si>
  <si>
    <t>초년도 50%감액: D(0.5)
초년도 50%감액, 2차년도 30%감액: D(0.5, 0.7)</t>
    <phoneticPr fontId="3" type="noConversion"/>
  </si>
  <si>
    <t>90일 면책(단, 15세 미만은 제외): U(0.75), U(275.0/365.0)
초년도 50%감액 + 90일 면책: U(0.75)*D(0.5)</t>
    <phoneticPr fontId="3" type="noConversion"/>
  </si>
  <si>
    <t>표준하체 위험률 300% 적용시: S(3)</t>
    <phoneticPr fontId="3" type="noConversion"/>
  </si>
  <si>
    <t>Choose(F3, 11, 12, 13, 14, 15) = 13
Choose(10, 1, 2, 3) = 3, Choose(-1, 1, 2, 3) = 1
Choose(F3, 11, 12, "13", 14, 15) -&gt; Error 발생</t>
    <phoneticPr fontId="3" type="noConversion"/>
  </si>
  <si>
    <t>Excel의 Choose. 범위를 벗어날 경우 가장 근접한 값으로 계산합니다.</t>
    <phoneticPr fontId="3" type="noConversion"/>
  </si>
  <si>
    <t>S1&gt;0 일 때, 경과기간(t)에 따라서 값을 반환합니다. 그외 1</t>
    <phoneticPr fontId="3" type="noConversion"/>
  </si>
  <si>
    <t>S1&gt;0 And Age&gt;=15 일 때, 경과기간(t)에 따라서 값을 반환합니다. 그외 1</t>
    <phoneticPr fontId="3" type="noConversion"/>
  </si>
  <si>
    <t>표준하체 기수표 계산시 k를 반환합니다. 그외 1</t>
    <phoneticPr fontId="3" type="noConversion"/>
  </si>
  <si>
    <t>Excel의 중첩 If. 최대 10중첩까지 가능합니다.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</si>
  <si>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IndexOf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object</t>
    </r>
    <r>
      <rPr>
        <sz val="11"/>
        <color theme="1"/>
        <rFont val="맑은 고딕"/>
        <family val="3"/>
        <charset val="129"/>
        <scheme val="minor"/>
      </rPr>
      <t xml:space="preserve"> item, </t>
    </r>
    <r>
      <rPr>
        <sz val="11"/>
        <color rgb="FF0070C0"/>
        <rFont val="맑은 고딕"/>
        <family val="3"/>
        <charset val="129"/>
        <scheme val="minor"/>
      </rPr>
      <t>object</t>
    </r>
    <r>
      <rPr>
        <sz val="11"/>
        <color theme="1"/>
        <rFont val="맑은 고딕"/>
        <family val="3"/>
        <charset val="129"/>
        <scheme val="minor"/>
      </rPr>
      <t xml:space="preserve"> item1, </t>
    </r>
    <r>
      <rPr>
        <sz val="11"/>
        <color rgb="FF0070C0"/>
        <rFont val="맑은 고딕"/>
        <family val="3"/>
        <charset val="129"/>
        <scheme val="minor"/>
      </rPr>
      <t>object</t>
    </r>
    <r>
      <rPr>
        <sz val="11"/>
        <color theme="1"/>
        <rFont val="맑은 고딕"/>
        <family val="3"/>
        <charset val="129"/>
        <scheme val="minor"/>
      </rPr>
      <t xml:space="preserve"> item2, ...)</t>
    </r>
    <phoneticPr fontId="8" type="noConversion"/>
  </si>
  <si>
    <t>예시 설정 값
F1=1, F2=2, F3=3, F4=4, F5=5, F6=6
Age=40, n=20, m=10, TempStr1 = "D", TempStr2 = "E"</t>
    <phoneticPr fontId="3" type="noConversion"/>
  </si>
  <si>
    <t>Item과 일치하는 위치를 반환합니다. Choose의 Inverse
임의의 타입을 사용 할 수 있습니다. 일치하는 항목이 없을 경우 Error를 발생시킵니다.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</si>
  <si>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Round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num), </t>
    </r>
    <r>
      <rPr>
        <sz val="11"/>
        <color theme="7" tint="-0.499984740745262"/>
        <rFont val="맑은 고딕"/>
        <family val="3"/>
        <charset val="129"/>
        <scheme val="minor"/>
      </rPr>
      <t>Round2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num)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7" tint="-0.499984740745262"/>
        <rFont val="맑은 고딕"/>
        <family val="3"/>
        <charset val="129"/>
        <scheme val="minor"/>
      </rPr>
      <t>Round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3"/>
        <charset val="129"/>
        <scheme val="minor"/>
      </rPr>
      <t xml:space="preserve"> num,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digit), </t>
    </r>
    <r>
      <rPr>
        <sz val="11"/>
        <color theme="7" tint="-0.499984740745262"/>
        <rFont val="맑은 고딕"/>
        <family val="3"/>
        <charset val="129"/>
        <scheme val="minor"/>
      </rPr>
      <t>Round2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3"/>
        <charset val="129"/>
        <scheme val="minor"/>
      </rPr>
      <t xml:space="preserve"> num,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digit)
</t>
    </r>
    <r>
      <rPr>
        <sz val="11"/>
        <color theme="7" tint="-0.499984740745262"/>
        <rFont val="맑은 고딕"/>
        <family val="3"/>
        <charset val="129"/>
        <scheme val="minor"/>
      </rPr>
      <t>RoundUp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3"/>
        <charset val="129"/>
        <scheme val="minor"/>
      </rPr>
      <t xml:space="preserve"> num,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digit), </t>
    </r>
    <r>
      <rPr>
        <sz val="11"/>
        <color theme="7" tint="-0.499984740745262"/>
        <rFont val="맑은 고딕"/>
        <family val="3"/>
        <charset val="129"/>
        <scheme val="minor"/>
      </rPr>
      <t>RoundDown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3"/>
        <charset val="129"/>
        <scheme val="minor"/>
      </rPr>
      <t xml:space="preserve"> num,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digit)</t>
    </r>
    <phoneticPr fontId="8" type="noConversion"/>
  </si>
  <si>
    <t>IndexOf(TempStr1, 1, "B", 3.0, "D", "E") = 4
IndexOf(TempStr2, "A", "B", "C", "D", "F") -&gt; Error발생</t>
    <phoneticPr fontId="3" type="noConversion"/>
  </si>
  <si>
    <t>Round(0.455) = 0, RoundDown(1.1) =1
Round((1/99+…+1/99)/2, 0)= 0, Round2((1/99+…+1/99)/2, 0)= 1 (우측 셀 확인)</t>
    <phoneticPr fontId="3" type="noConversion"/>
  </si>
  <si>
    <t>Excel의 Round. Digit을 생략할 경우 0
Round2의 경우 소수점 정밀도에 의한 오차를 보정 할 수 있습니다.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</si>
  <si>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Average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x1, 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2"/>
        <scheme val="minor"/>
      </rPr>
      <t xml:space="preserve"> x2, …)</t>
    </r>
    <phoneticPr fontId="8" type="noConversion"/>
  </si>
  <si>
    <r>
      <rPr>
        <sz val="11"/>
        <color theme="7" tint="-0.499984740745262"/>
        <rFont val="맑은 고딕"/>
        <family val="3"/>
        <charset val="129"/>
        <scheme val="minor"/>
      </rPr>
      <t>Min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x1, </t>
    </r>
    <r>
      <rPr>
        <sz val="11"/>
        <color rgb="FF00B050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 x2)</t>
    </r>
    <r>
      <rPr>
        <sz val="11"/>
        <color theme="1"/>
        <rFont val="맑은 고딕"/>
        <family val="3"/>
        <charset val="129"/>
        <scheme val="minor"/>
      </rPr>
      <t xml:space="preserve">, </t>
    </r>
    <r>
      <rPr>
        <sz val="11"/>
        <color theme="7" tint="-0.499984740745262"/>
        <rFont val="맑은 고딕"/>
        <family val="3"/>
        <charset val="129"/>
        <scheme val="minor"/>
      </rPr>
      <t>Max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theme="9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3"/>
        <charset val="129"/>
        <scheme val="minor"/>
      </rPr>
      <t xml:space="preserve"> x1, </t>
    </r>
    <r>
      <rPr>
        <sz val="11"/>
        <color theme="9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3"/>
        <charset val="129"/>
        <scheme val="minor"/>
      </rPr>
      <t xml:space="preserve"> x2)
</t>
    </r>
    <r>
      <rPr>
        <sz val="11"/>
        <color theme="7" tint="-0.499984740745262"/>
        <rFont val="맑은 고딕"/>
        <family val="3"/>
        <charset val="129"/>
        <scheme val="minor"/>
      </rPr>
      <t>PositvieMin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3"/>
        <charset val="129"/>
        <scheme val="minor"/>
      </rPr>
      <t xml:space="preserve"> x1, 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3"/>
        <charset val="129"/>
        <scheme val="minor"/>
      </rPr>
      <t xml:space="preserve"> x2, ...), </t>
    </r>
    <r>
      <rPr>
        <sz val="11"/>
        <color theme="7" tint="-0.499984740745262"/>
        <rFont val="맑은 고딕"/>
        <family val="3"/>
        <charset val="129"/>
        <scheme val="minor"/>
      </rPr>
      <t>PositiveMax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3"/>
        <charset val="129"/>
        <scheme val="minor"/>
      </rPr>
      <t xml:space="preserve"> x1, </t>
    </r>
    <r>
      <rPr>
        <sz val="11"/>
        <color rgb="FF0070C0"/>
        <rFont val="맑은 고딕"/>
        <family val="3"/>
        <charset val="129"/>
        <scheme val="minor"/>
      </rPr>
      <t>double</t>
    </r>
    <r>
      <rPr>
        <sz val="11"/>
        <color theme="1"/>
        <rFont val="맑은 고딕"/>
        <family val="3"/>
        <charset val="129"/>
        <scheme val="minor"/>
      </rPr>
      <t xml:space="preserve"> x2, ...)</t>
    </r>
    <phoneticPr fontId="8" type="noConversion"/>
  </si>
  <si>
    <r>
      <t xml:space="preserve">T
</t>
    </r>
    <r>
      <rPr>
        <sz val="11"/>
        <color rgb="FF0070C0"/>
        <rFont val="맑은 고딕"/>
        <family val="3"/>
        <charset val="129"/>
        <scheme val="minor"/>
      </rPr>
      <t>double</t>
    </r>
    <phoneticPr fontId="3" type="noConversion"/>
  </si>
  <si>
    <t>Excel의 Min, Max
Positve 접두사가 있을 경우 음수 값을 제거하고 계산하며 모두 제거 될 경우 0을 반환합니다.</t>
    <phoneticPr fontId="3" type="noConversion"/>
  </si>
  <si>
    <t>Min(4, 5) = 4, Min(5, 4, 3) -&gt; Error 발생(C# Math 클래스와 충돌 때문에 문제발생..)
PositiveMin(5, 4, 3) = 3, PositiveMin(3, 2, -4) = 2, PositiveMin(-3, -4) = 0
PositiveMax(-3) = 0, PositiveMax(1, 2, -3) = 2</t>
    <phoneticPr fontId="3" type="noConversion"/>
  </si>
  <si>
    <t>Excel의 Average</t>
    <phoneticPr fontId="3" type="noConversion"/>
  </si>
  <si>
    <t>Average(1,2,3) = 2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</si>
  <si>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TypeOf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object</t>
    </r>
    <r>
      <rPr>
        <sz val="11"/>
        <color theme="1"/>
        <rFont val="맑은 고딕"/>
        <family val="3"/>
        <charset val="129"/>
        <scheme val="minor"/>
      </rPr>
      <t xml:space="preserve"> s)</t>
    </r>
    <phoneticPr fontId="3" type="noConversion"/>
  </si>
  <si>
    <t>string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</si>
  <si>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ToInt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object</t>
    </r>
    <r>
      <rPr>
        <sz val="11"/>
        <color theme="1"/>
        <rFont val="맑은 고딕"/>
        <family val="3"/>
        <charset val="129"/>
        <scheme val="minor"/>
      </rPr>
      <t xml:space="preserve"> s), </t>
    </r>
    <r>
      <rPr>
        <sz val="11"/>
        <color theme="7" tint="-0.499984740745262"/>
        <rFont val="맑은 고딕"/>
        <family val="3"/>
        <charset val="129"/>
        <scheme val="minor"/>
      </rPr>
      <t>ToDouble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object</t>
    </r>
    <r>
      <rPr>
        <sz val="11"/>
        <color theme="1"/>
        <rFont val="맑은 고딕"/>
        <family val="3"/>
        <charset val="129"/>
        <scheme val="minor"/>
      </rPr>
      <t xml:space="preserve"> s), </t>
    </r>
    <r>
      <rPr>
        <sz val="11"/>
        <color theme="7" tint="-0.499984740745262"/>
        <rFont val="맑은 고딕"/>
        <family val="3"/>
        <charset val="129"/>
        <scheme val="minor"/>
      </rPr>
      <t>ToString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object</t>
    </r>
    <r>
      <rPr>
        <sz val="11"/>
        <color theme="1"/>
        <rFont val="맑은 고딕"/>
        <family val="3"/>
        <charset val="129"/>
        <scheme val="minor"/>
      </rPr>
      <t xml:space="preserve"> s)</t>
    </r>
    <phoneticPr fontId="3" type="noConversion"/>
  </si>
  <si>
    <t>int
double
string</t>
    <phoneticPr fontId="3" type="noConversion"/>
  </si>
  <si>
    <t>상품명: 무배당 실손의료비 보험. ProductNameContains("실손") = true</t>
    <phoneticPr fontId="3" type="noConversion"/>
  </si>
  <si>
    <t>담보명: 질병사망(할증). RiderNameContains("할증") = true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</si>
  <si>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FindQ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string</t>
    </r>
    <r>
      <rPr>
        <sz val="11"/>
        <color theme="1"/>
        <rFont val="맑은 고딕"/>
        <family val="3"/>
        <charset val="129"/>
        <scheme val="minor"/>
      </rPr>
      <t xml:space="preserve"> key,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offset)
</t>
    </r>
    <r>
      <rPr>
        <sz val="11"/>
        <color theme="7" tint="-0.499984740745262"/>
        <rFont val="맑은 고딕"/>
        <family val="3"/>
        <charset val="129"/>
        <scheme val="minor"/>
      </rPr>
      <t>FindQ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index,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offset)</t>
    </r>
    <phoneticPr fontId="3" type="noConversion"/>
  </si>
  <si>
    <t>위험률 값을 Key 또는 Index로 찾아옵니다.
Index: q1-&gt;1, q2-&gt;2, …, q3-&gt;30</t>
    <phoneticPr fontId="3" type="noConversion"/>
  </si>
  <si>
    <t>q1: 정기사망 [0.01, 0.02, 0.03, 0.04, 0.05]
FindQ("정기사망", 0) = 0.01, FindQ(1, 3) + FindQ(1, 4) = 0.09</t>
    <phoneticPr fontId="3" type="noConversion"/>
  </si>
  <si>
    <t>상품명에 문자열 s가 포함되어 있으면 True를 반환합니다.</t>
    <phoneticPr fontId="3" type="noConversion"/>
  </si>
  <si>
    <t>담보명에 문자열 s가 포함되어 있으면 True를 반환합니다.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</si>
  <si>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PrTerm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freq)</t>
    </r>
    <r>
      <rPr>
        <sz val="11"/>
        <color theme="1"/>
        <rFont val="맑은 고딕"/>
        <family val="3"/>
        <charset val="129"/>
        <scheme val="minor"/>
      </rPr>
      <t xml:space="preserve">, </t>
    </r>
    <r>
      <rPr>
        <sz val="11"/>
        <color theme="7" tint="-0.499984740745262"/>
        <rFont val="맑은 고딕"/>
        <family val="3"/>
        <charset val="129"/>
        <scheme val="minor"/>
      </rPr>
      <t>PrTerm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age,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n,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m,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freq)</t>
    </r>
    <phoneticPr fontId="8" type="noConversion"/>
  </si>
  <si>
    <r>
      <rPr>
        <sz val="11"/>
        <color theme="7" tint="-0.499984740745262"/>
        <rFont val="맑은 고딕"/>
        <family val="3"/>
        <charset val="129"/>
        <scheme val="minor"/>
      </rPr>
      <t>Pr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 xml:space="preserve">int </t>
    </r>
    <r>
      <rPr>
        <sz val="11"/>
        <rFont val="맑은 고딕"/>
        <family val="3"/>
        <charset val="129"/>
        <scheme val="minor"/>
      </rPr>
      <t>freq</t>
    </r>
    <r>
      <rPr>
        <sz val="11"/>
        <color theme="1"/>
        <rFont val="맑은 고딕"/>
        <family val="2"/>
        <scheme val="minor"/>
      </rPr>
      <t>)</t>
    </r>
    <r>
      <rPr>
        <sz val="11"/>
        <color theme="1"/>
        <rFont val="맑은 고딕"/>
        <family val="3"/>
        <charset val="129"/>
        <scheme val="minor"/>
      </rPr>
      <t xml:space="preserve">, </t>
    </r>
    <r>
      <rPr>
        <sz val="11"/>
        <color theme="7" tint="-0.499984740745262"/>
        <rFont val="맑은 고딕"/>
        <family val="3"/>
        <charset val="129"/>
        <scheme val="minor"/>
      </rPr>
      <t>Pr</t>
    </r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age,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n,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m,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3"/>
        <charset val="129"/>
        <scheme val="minor"/>
      </rPr>
      <t xml:space="preserve"> freq)</t>
    </r>
    <phoneticPr fontId="8" type="noConversion"/>
  </si>
  <si>
    <t>정기보험위험보험료를 반환합니다. SInfo시트에서만 사용됩니다.</t>
    <phoneticPr fontId="3" type="noConversion"/>
  </si>
  <si>
    <t>위험보험료를 반환합니다. SInfo시트에서만 사용됩니다.
C# PV_Type에서 재정의 하지 않을 경우 순보험료와 동일하게 계산합니다.</t>
    <phoneticPr fontId="3" type="noConversion"/>
  </si>
  <si>
    <t>Pr(1), Pr(40, 20, 20, 1)</t>
    <phoneticPr fontId="3" type="noConversion"/>
  </si>
  <si>
    <t>PrTerm(1), PrTerm(40, 20, 20, 1)</t>
    <phoneticPr fontId="3" type="noConversion"/>
  </si>
  <si>
    <t>Ax("OtherRiderCode", Age, 10)</t>
    <phoneticPr fontId="3" type="noConversion"/>
  </si>
  <si>
    <r>
      <rPr>
        <sz val="11"/>
        <color theme="7" tint="-0.499984740745262"/>
        <rFont val="맑은 고딕"/>
        <family val="3"/>
        <charset val="129"/>
        <scheme val="minor"/>
      </rPr>
      <t>Xx</t>
    </r>
    <r>
      <rPr>
        <sz val="11"/>
        <color theme="1"/>
        <rFont val="맑은 고딕"/>
        <family val="2"/>
        <scheme val="minor"/>
      </rPr>
      <t>(</t>
    </r>
    <r>
      <rPr>
        <sz val="11"/>
        <color rgb="FF0070C0"/>
        <rFont val="맑은 고딕"/>
        <family val="3"/>
        <charset val="129"/>
        <scheme val="minor"/>
      </rPr>
      <t>string</t>
    </r>
    <r>
      <rPr>
        <sz val="11"/>
        <color theme="1"/>
        <rFont val="맑은 고딕"/>
        <family val="2"/>
        <scheme val="minor"/>
      </rPr>
      <t xml:space="preserve"> riderCode, </t>
    </r>
    <r>
      <rPr>
        <sz val="11"/>
        <color rgb="FF0070C0"/>
        <rFont val="맑은 고딕"/>
        <family val="3"/>
        <charset val="129"/>
        <scheme val="minor"/>
      </rPr>
      <t>string</t>
    </r>
    <r>
      <rPr>
        <sz val="11"/>
        <color theme="1"/>
        <rFont val="맑은 고딕"/>
        <family val="2"/>
        <scheme val="minor"/>
      </rPr>
      <t xml:space="preserve"> type,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Age,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n,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m, </t>
    </r>
    <r>
      <rPr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scheme val="minor"/>
      </rPr>
      <t xml:space="preserve"> t)</t>
    </r>
    <phoneticPr fontId="3" type="noConversion"/>
  </si>
  <si>
    <t>Xx("CLA00022", "Mx_급부", 40, 10, 10, 0)</t>
    <phoneticPr fontId="3" type="noConversion"/>
  </si>
  <si>
    <t>다른 담보의 기수표 값을 가져옵니다. 사용 가능성은 없으나 임시로 구현하였습니다.
Type: Dx_유지자, Dx_납입자, Mx_급부, Rx_급부 …</t>
    <phoneticPr fontId="3" type="noConversion"/>
  </si>
  <si>
    <t>S5=0(w=0)  일 때 t시점 준비금</t>
    <phoneticPr fontId="3" type="noConversion"/>
  </si>
  <si>
    <t>S5=0(w=0)  일 때 t시점 해약환급금</t>
    <phoneticPr fontId="3" type="noConversion"/>
  </si>
  <si>
    <t>(V(t)+V(t+1))/2</t>
    <phoneticPr fontId="3" type="noConversion"/>
  </si>
  <si>
    <t>(W(t)+W(t+1))/2</t>
    <phoneticPr fontId="3" type="noConversion"/>
  </si>
  <si>
    <t xml:space="preserve">object의 타입을 반환합니다. </t>
    <phoneticPr fontId="3" type="noConversion"/>
  </si>
  <si>
    <t>타입을 변환시킵니다. Varchg에서 값을 입력 할 때 타입을 동일하게 일치시킬때 사용합니다.</t>
    <phoneticPr fontId="3" type="noConversion"/>
  </si>
  <si>
    <t>TypeOf(F1)=Int32, TypeOf(Max(1,2))=Int32, TypeOf(PostiveMax(1,2))=Double
TypeOf(Ifs(F1=1, 2, 2))=Int32, TypeOf(Ifs(F1=1, 2, 2.0))=Double</t>
    <phoneticPr fontId="3" type="noConversion"/>
  </si>
  <si>
    <t>F1 = ToInt(Ifs(F1=1, 2, 2.0))
Choose(ToInt(Ifs(F6=1, 2, 3.0)), "A", "B", "C") = "C"</t>
    <phoneticPr fontId="3" type="noConversion"/>
  </si>
  <si>
    <t>담보코드, 연령, 보험기간에 따른 일시납 순보험료를 반환합니다.
* 주의사항: 다른 담보의 값을 산출하는 작업은 속도저하를 발생 시킬 수 있습니다.</t>
    <phoneticPr fontId="3" type="noConversion"/>
  </si>
  <si>
    <t>담보명</t>
    <phoneticPr fontId="8" type="noConversion"/>
  </si>
  <si>
    <t>PV_Type</t>
    <phoneticPr fontId="8" type="noConversion"/>
  </si>
  <si>
    <t>가입금액</t>
    <phoneticPr fontId="8" type="noConversion"/>
  </si>
  <si>
    <t>납입자</t>
    <phoneticPr fontId="8" type="noConversion"/>
  </si>
  <si>
    <t>유지자</t>
    <phoneticPr fontId="8" type="noConversion"/>
  </si>
  <si>
    <t>납입자급부</t>
    <phoneticPr fontId="8" type="noConversion"/>
  </si>
  <si>
    <t>납입면제자급부</t>
    <phoneticPr fontId="8" type="noConversion"/>
  </si>
  <si>
    <t>w</t>
    <phoneticPr fontId="8" type="noConversion"/>
  </si>
  <si>
    <t>S_Type</t>
    <phoneticPr fontId="8" type="noConversion"/>
  </si>
  <si>
    <t>PVCalculator의 타입을 지정 해 줍니다.
타입별 NP, STDNP, BETANP, GP, V 산출 로직이 C# 코드로 정의되어 있습니다.</t>
    <phoneticPr fontId="3" type="noConversion"/>
  </si>
  <si>
    <t>보헙가입금액으로 Amount 변수에 저장됩니다.</t>
    <phoneticPr fontId="3" type="noConversion"/>
  </si>
  <si>
    <t>Rate_납입자[t] 값을 지정합니다.
Lx_납입자[t+1] = Rate_납입자[t] * Lx_납입자[t]</t>
    <phoneticPr fontId="3" type="noConversion"/>
  </si>
  <si>
    <t>Rate_유지자[t] 값을 지정합니다.
Lx_유지자[t+1] = Rate_유지자[t] * Lx_유지자[t]</t>
    <phoneticPr fontId="3" type="noConversion"/>
  </si>
  <si>
    <t>급부1 ~ 급부20</t>
    <phoneticPr fontId="8" type="noConversion"/>
  </si>
  <si>
    <t>탈퇴1 ~ 탈퇴20</t>
    <phoneticPr fontId="8" type="noConversion"/>
  </si>
  <si>
    <t>Rate_급부[i][t] 값을 지정합니다. 
Cx_급부[i][t+1] = Rate_급부[i][t] * Lx_탈퇴[i][t] * v^(t+0.5)
Cx_급부[t] = Sum(Cx_급부[i][t]) , i: 1~20</t>
    <phoneticPr fontId="3" type="noConversion"/>
  </si>
  <si>
    <t>예시</t>
    <phoneticPr fontId="3" type="noConversion"/>
  </si>
  <si>
    <t>q1~q30</t>
    <phoneticPr fontId="8" type="noConversion"/>
  </si>
  <si>
    <t>r1~r10</t>
    <phoneticPr fontId="8" type="noConversion"/>
  </si>
  <si>
    <t>k1~k10</t>
    <phoneticPr fontId="8" type="noConversion"/>
  </si>
  <si>
    <r>
      <t xml:space="preserve">Rate_탈퇴[i][t] 값을 지정합니다.
Lx_탈퇴[i][t+1] = Rate_탈퇴[i][t] * Lx_탈퇴[i][t] , i: 1~20
</t>
    </r>
    <r>
      <rPr>
        <b/>
        <sz val="11"/>
        <color theme="1"/>
        <rFont val="맑은 고딕"/>
        <family val="3"/>
        <charset val="129"/>
        <scheme val="minor"/>
      </rPr>
      <t>탈퇴 셀이 공백일 경우 유지자로 대체됩니다.</t>
    </r>
    <phoneticPr fontId="3" type="noConversion"/>
  </si>
  <si>
    <t>납입자에 적용되는 급부입니다. 
Cx_납입자급부[t+1] = Rate_납입자급부[t] * Lx_납입자[t] * v^(t+0.5)</t>
    <phoneticPr fontId="3" type="noConversion"/>
  </si>
  <si>
    <t>납입면제자에 적용되는 급부입니다. 
Cx_납입면제자급부[t+1] = Rate_납입면제자급부[t] * (Lx_유지자[t] - Lx_납입자[t]) * v^(t+0.5)</t>
    <phoneticPr fontId="3" type="noConversion"/>
  </si>
  <si>
    <t>상품코드</t>
    <phoneticPr fontId="3" type="noConversion"/>
  </si>
  <si>
    <t>담보코드</t>
    <phoneticPr fontId="3" type="noConversion"/>
  </si>
  <si>
    <t>담보명</t>
    <phoneticPr fontId="3" type="noConversion"/>
  </si>
  <si>
    <t>P10000</t>
    <phoneticPr fontId="3" type="noConversion"/>
  </si>
  <si>
    <t>A100</t>
    <phoneticPr fontId="3" type="noConversion"/>
  </si>
  <si>
    <t>질병사망</t>
    <phoneticPr fontId="3" type="noConversion"/>
  </si>
  <si>
    <t>Choose(F4, 1, 3, 5, 10)*100000</t>
    <phoneticPr fontId="3" type="noConversion"/>
  </si>
  <si>
    <t>1-q1</t>
    <phoneticPr fontId="3" type="noConversion"/>
  </si>
  <si>
    <t>(1-q1)*(1-q2)</t>
    <phoneticPr fontId="3" type="noConversion"/>
  </si>
  <si>
    <t>D(0.5)*q1</t>
    <phoneticPr fontId="3" type="noConversion"/>
  </si>
  <si>
    <t>0.5*(W(t)+W(t+1))/2 *w*(1-q1/2)</t>
    <phoneticPr fontId="3" type="noConversion"/>
  </si>
  <si>
    <t>해지율</t>
    <phoneticPr fontId="3" type="noConversion"/>
  </si>
  <si>
    <t>If(t&lt;m, Choose(t+1, 0.2, 0.15, 0.14, 0.13, 0.12, 0.11, 0.10), 0)</t>
    <phoneticPr fontId="3" type="noConversion"/>
  </si>
  <si>
    <t xml:space="preserve">위험률 </t>
    <phoneticPr fontId="3" type="noConversion"/>
  </si>
  <si>
    <t>일반상해 사망률|110000000|1|201903</t>
  </si>
  <si>
    <t>매개변수</t>
    <phoneticPr fontId="3" type="noConversion"/>
  </si>
  <si>
    <t>"296A|3Q44|0|0|0"</t>
  </si>
  <si>
    <t>(1-q1)/(1-q1/2)</t>
    <phoneticPr fontId="3" type="noConversion"/>
  </si>
  <si>
    <t>Ax("Temp001", 40, 10)</t>
    <phoneticPr fontId="3" type="noConversion"/>
  </si>
  <si>
    <t>표준해약공제액 산출 기준(1~3)</t>
    <phoneticPr fontId="3" type="noConversion"/>
  </si>
  <si>
    <t>Skey</t>
    <phoneticPr fontId="3" type="noConversion"/>
  </si>
  <si>
    <t>산출(Check)값의 회사별 라운드 및 최종 값 처리에 대한 규칙을 정의합니다.</t>
    <phoneticPr fontId="3" type="noConversion"/>
  </si>
  <si>
    <t>회사</t>
    <phoneticPr fontId="8" type="noConversion"/>
  </si>
  <si>
    <t>산출항목</t>
    <phoneticPr fontId="8" type="noConversion"/>
  </si>
  <si>
    <t>산출수식</t>
    <phoneticPr fontId="8" type="noConversion"/>
  </si>
  <si>
    <t>NP_UNIT</t>
    <phoneticPr fontId="8" type="noConversion"/>
  </si>
  <si>
    <t>Eval("NP",n,m,0,Freq)</t>
    <phoneticPr fontId="8" type="noConversion"/>
  </si>
  <si>
    <t>BETANP_UNIT</t>
    <phoneticPr fontId="8" type="noConversion"/>
  </si>
  <si>
    <t>Eval("BETANP",n,m,0,Freq)</t>
    <phoneticPr fontId="8" type="noConversion"/>
  </si>
  <si>
    <t>STDNP_UNIT</t>
    <phoneticPr fontId="8" type="noConversion"/>
  </si>
  <si>
    <t>Eval("STDNP",n,m,0,12)</t>
    <phoneticPr fontId="8" type="noConversion"/>
  </si>
  <si>
    <t>Eval("NP",n,Min(n,20),0,12)</t>
    <phoneticPr fontId="8" type="noConversion"/>
  </si>
  <si>
    <t>GP_UNIT</t>
    <phoneticPr fontId="8" type="noConversion"/>
  </si>
  <si>
    <t>Eval("GP",n,m,0,Freq)</t>
    <phoneticPr fontId="8" type="noConversion"/>
  </si>
  <si>
    <t>S4&gt;0 OR Freq=99</t>
    <phoneticPr fontId="8" type="noConversion"/>
  </si>
  <si>
    <t>V_UNIT</t>
    <phoneticPr fontId="8" type="noConversion"/>
  </si>
  <si>
    <t>Eval("V",n,m,t,Freq)</t>
    <phoneticPr fontId="8" type="noConversion"/>
  </si>
  <si>
    <t>S4=0</t>
    <phoneticPr fontId="8" type="noConversion"/>
  </si>
  <si>
    <t>Eval("V",n,m,t,12)</t>
    <phoneticPr fontId="8" type="noConversion"/>
  </si>
  <si>
    <t>V2_UNIT</t>
    <phoneticPr fontId="8" type="noConversion"/>
  </si>
  <si>
    <t>RoundA(Eval("V",n,m,t,Freq))</t>
    <phoneticPr fontId="8" type="noConversion"/>
  </si>
  <si>
    <t>RoundA(Eval("V",n,m,t,12))</t>
    <phoneticPr fontId="8" type="noConversion"/>
  </si>
  <si>
    <t>저해지의 표준형V</t>
    <phoneticPr fontId="8" type="noConversion"/>
  </si>
  <si>
    <t>Freq=0</t>
    <phoneticPr fontId="8" type="noConversion"/>
  </si>
  <si>
    <t>ALPHA_UNIT</t>
    <phoneticPr fontId="8" type="noConversion"/>
  </si>
  <si>
    <t>12.0*RoundA(Eval("GP_UNIT",n,m,0,1))*Ex("Alpha_P")+Ex("Alpha_S")</t>
    <phoneticPr fontId="8" type="noConversion"/>
  </si>
  <si>
    <t>Freq&gt;0</t>
    <phoneticPr fontId="8" type="noConversion"/>
  </si>
  <si>
    <t>(12.0/Freq)*RoundA(Eval("GP_UNIT",n,m,0,Freq))*Ex("Alpha_P")+Ex("Alpha_S")</t>
    <phoneticPr fontId="8" type="noConversion"/>
  </si>
  <si>
    <t>S_Type=0</t>
    <phoneticPr fontId="8" type="noConversion"/>
  </si>
  <si>
    <t>STDALPHA_UNIT</t>
    <phoneticPr fontId="8" type="noConversion"/>
  </si>
  <si>
    <t>S_Type=1</t>
    <phoneticPr fontId="8" type="noConversion"/>
  </si>
  <si>
    <t>S_Type=2</t>
    <phoneticPr fontId="8" type="noConversion"/>
  </si>
  <si>
    <t>S_Type=3</t>
    <phoneticPr fontId="8" type="noConversion"/>
  </si>
  <si>
    <t>t&lt;Min(7,m)</t>
    <phoneticPr fontId="8" type="noConversion"/>
  </si>
  <si>
    <t>DAC_UNIT</t>
    <phoneticPr fontId="8" type="noConversion"/>
  </si>
  <si>
    <t>PositiveMin(Eval("ALPHA_UNIT",n,m,0,Freq),Eval("STDALPHA_UNIT",n,m,0,12))*(Min(7,m)-t)/Min(7,m)</t>
    <phoneticPr fontId="8" type="noConversion"/>
  </si>
  <si>
    <t>t&gt;=Min(7,m)</t>
    <phoneticPr fontId="8" type="noConversion"/>
  </si>
  <si>
    <t>W_UNIT</t>
    <phoneticPr fontId="8" type="noConversion"/>
  </si>
  <si>
    <t>PositiveMax(RoundA(Eval("V_UNIT",n,m,t,Freq))-RoundA(Eval("DAC_UNIT",n,m,t,Freq)))</t>
    <phoneticPr fontId="8" type="noConversion"/>
  </si>
  <si>
    <t>NP0</t>
    <phoneticPr fontId="8" type="noConversion"/>
  </si>
  <si>
    <t>NP1</t>
    <phoneticPr fontId="8" type="noConversion"/>
  </si>
  <si>
    <t>NP2</t>
    <phoneticPr fontId="8" type="noConversion"/>
  </si>
  <si>
    <t>NP3</t>
    <phoneticPr fontId="8" type="noConversion"/>
  </si>
  <si>
    <t>NP4</t>
    <phoneticPr fontId="8" type="noConversion"/>
  </si>
  <si>
    <t>NP5</t>
    <phoneticPr fontId="8" type="noConversion"/>
  </si>
  <si>
    <t>NP6</t>
    <phoneticPr fontId="8" type="noConversion"/>
  </si>
  <si>
    <t>BETANP0</t>
    <phoneticPr fontId="8" type="noConversion"/>
  </si>
  <si>
    <t>BETANP1</t>
    <phoneticPr fontId="8" type="noConversion"/>
  </si>
  <si>
    <t>BETANP2</t>
    <phoneticPr fontId="8" type="noConversion"/>
  </si>
  <si>
    <t>BETANP3</t>
    <phoneticPr fontId="8" type="noConversion"/>
  </si>
  <si>
    <t>BETANP4</t>
    <phoneticPr fontId="8" type="noConversion"/>
  </si>
  <si>
    <t>BETANP5</t>
    <phoneticPr fontId="8" type="noConversion"/>
  </si>
  <si>
    <t>BETANP6</t>
    <phoneticPr fontId="8" type="noConversion"/>
  </si>
  <si>
    <t>STDNP</t>
    <phoneticPr fontId="8" type="noConversion"/>
  </si>
  <si>
    <t>GP0</t>
    <phoneticPr fontId="8" type="noConversion"/>
  </si>
  <si>
    <t>GP1</t>
    <phoneticPr fontId="8" type="noConversion"/>
  </si>
  <si>
    <t>GP3</t>
    <phoneticPr fontId="8" type="noConversion"/>
  </si>
  <si>
    <t>GP4</t>
    <phoneticPr fontId="8" type="noConversion"/>
  </si>
  <si>
    <t>GP5</t>
    <phoneticPr fontId="8" type="noConversion"/>
  </si>
  <si>
    <t>V0</t>
    <phoneticPr fontId="8" type="noConversion"/>
  </si>
  <si>
    <t>V1</t>
    <phoneticPr fontId="8" type="noConversion"/>
  </si>
  <si>
    <t>VWhole</t>
    <phoneticPr fontId="8" type="noConversion"/>
  </si>
  <si>
    <t>W0</t>
    <phoneticPr fontId="8" type="noConversion"/>
  </si>
  <si>
    <t>W1</t>
    <phoneticPr fontId="8" type="noConversion"/>
  </si>
  <si>
    <t>WWhole</t>
    <phoneticPr fontId="8" type="noConversion"/>
  </si>
  <si>
    <t>ALPHA</t>
    <phoneticPr fontId="8" type="noConversion"/>
  </si>
  <si>
    <t>Round2(Eval("ALPHA_UNIT",n,m,t,Freq)*Amount,0)</t>
  </si>
  <si>
    <t>STDALPHA</t>
    <phoneticPr fontId="8" type="noConversion"/>
  </si>
  <si>
    <t>Round2(Eval("STDALPHA_UNIT",n,m,t,Freq)*Amount,0)</t>
  </si>
  <si>
    <t>Hyundai</t>
  </si>
  <si>
    <t>(12.0/Freq)*Eval("GP_UNIT",n,m,0,Freq)*Ex("Alpha_P")+Ex("Alpha_S")</t>
    <phoneticPr fontId="8" type="noConversion"/>
  </si>
  <si>
    <t>납입주기 기준(보험료 계산시 적용)</t>
    <phoneticPr fontId="8" type="noConversion"/>
  </si>
  <si>
    <t>RoundDown(Eval("STDNP",n,m,0,12)*Amount,2)/Amount</t>
    <phoneticPr fontId="8" type="noConversion"/>
  </si>
  <si>
    <t>PositiveMin(Eval("ALPHA_UNIT",n,m,0,Freq),Eval("STDALPHA_UNIT",n,m,0,Freq))*(Min(7,m)-t)/Min(7,m)</t>
    <phoneticPr fontId="8" type="noConversion"/>
  </si>
  <si>
    <t>PositiveMax(Eval("V_UNIT",n,m,t,Freq)-Eval("DAC_UNIT",n,m,t,Freq))</t>
    <phoneticPr fontId="8" type="noConversion"/>
  </si>
  <si>
    <t>Hanwha</t>
  </si>
  <si>
    <t>RoundA(Min(Eval("ALPHA_UNIT",n,m,t,Freq),Eval("STDALPHA_UNIT",n,m,t,Freq))*(Min(7,m)-t)/Min(7,m))</t>
    <phoneticPr fontId="8" type="noConversion"/>
  </si>
  <si>
    <t>PV_Type=96</t>
    <phoneticPr fontId="8" type="noConversion"/>
  </si>
  <si>
    <t>RoundDown((0.05*Min(n,Min(F6-Age,20))+0.45)*Eval("NP_UNIT",n,Min(n,Min(F6-Age,20)),t,12)*Amount,0)/Amount</t>
    <phoneticPr fontId="8" type="noConversion"/>
  </si>
  <si>
    <t>무사고 연장형</t>
    <phoneticPr fontId="8" type="noConversion"/>
  </si>
  <si>
    <t>RoundDown((0.05*Min(n,Min(F6-Age,20))*Eval("NP_UNIT",n,Min(n,Min(F6-Age,20)),t,12)+0.01*Eval("Min_S"))*Amount,0)/Amount</t>
    <phoneticPr fontId="8" type="noConversion"/>
  </si>
  <si>
    <t>RoundDown((0.05*Min(n,20)*Eval("STDNP_UNIT",n,m,t,12)+0.01*Eval("Min_S"))*Amount,0)/Amount</t>
    <phoneticPr fontId="8" type="noConversion"/>
  </si>
  <si>
    <t>산출항목 NP, BETANP, STDNP, GP, V은 PV_TYPE에 C# 코드로 정의되어 있습니다.</t>
    <phoneticPr fontId="3" type="noConversion"/>
  </si>
  <si>
    <t>그 외 나머지 항목에 대해서는 산출항목 컬럼에 이름을 임의로 지정하고 산출수식을 정의합니다.</t>
    <phoneticPr fontId="3" type="noConversion"/>
  </si>
  <si>
    <t xml:space="preserve">Eval 함수를 통해 지정한 산출수식을 호출합니다. </t>
    <phoneticPr fontId="3" type="noConversion"/>
  </si>
  <si>
    <t>Eval의 파라미터는 5개로 구성되어 있습니다. Ex) Eval("NP", 40, 20, 0, 1)</t>
    <phoneticPr fontId="3" type="noConversion"/>
  </si>
  <si>
    <t>Eval의 파라미터로 산출항목 하나만 적용 할 경우 나머지 값은 Variable에 지정된 변수로 대체됩니다. Ex) Eval("NP") = Eval("NP", n, m, t, Freq)</t>
    <phoneticPr fontId="3" type="noConversion"/>
  </si>
  <si>
    <t xml:space="preserve">회사명이 일치하는 라인을 먼저 탐색하며 조건과 일치하는 라인이 없을 경우 Base를 탐색합니다. </t>
    <phoneticPr fontId="3" type="noConversion"/>
  </si>
  <si>
    <t>그럼에도 불구하고 조건과 일치하는 라인이 없을 경우 오류건을 반환합니다.</t>
    <phoneticPr fontId="3" type="noConversion"/>
  </si>
  <si>
    <t>산출항목의 이름은 임의로 설정해도 상관은 없으나 Layout의 Check 항목의 변수명은 반드시 일치시켜야 합니다.</t>
    <phoneticPr fontId="3" type="noConversion"/>
  </si>
  <si>
    <t>또한 관례상으로 가입금액 1원기준의 값은 _UNIT 접미사, 신계약비는 ALPHA, 표준해약공제액은 STDALPHA, 미상각신계약비는 DAC, 해약환급금은 W 기호를 사용하는 것을 추천합니다.</t>
    <phoneticPr fontId="3" type="noConversion"/>
  </si>
  <si>
    <t>단, 남자가 가입 할 수 없는 담보의 경우 기준연령 요건을 여자로 변경한다.</t>
    <phoneticPr fontId="3" type="noConversion"/>
  </si>
  <si>
    <t>상품검증 순서</t>
    <phoneticPr fontId="8" type="noConversion"/>
  </si>
  <si>
    <t>1. 검증 리스트 및 데이터 확인</t>
    <phoneticPr fontId="8" type="noConversion"/>
  </si>
  <si>
    <t>a) 검증 대상 리스트</t>
    <phoneticPr fontId="8" type="noConversion"/>
  </si>
  <si>
    <t>- PV테이블을 담보코드로 Split 했을 때 담보 개수가 대상리스트의 개수와 일치해야 합니다.</t>
    <phoneticPr fontId="8" type="noConversion"/>
  </si>
  <si>
    <t>b) 기초서류</t>
    <phoneticPr fontId="8" type="noConversion"/>
  </si>
  <si>
    <t>c) 위험률</t>
    <phoneticPr fontId="8" type="noConversion"/>
  </si>
  <si>
    <t>d) PV테이블</t>
    <phoneticPr fontId="8" type="noConversion"/>
  </si>
  <si>
    <t>2. PV값 검증</t>
    <phoneticPr fontId="8" type="noConversion"/>
  </si>
  <si>
    <t>a) 산출방법서의 보험료 및 준비금 수식이 약관의 내용과 일치하는지 검토</t>
    <phoneticPr fontId="8" type="noConversion"/>
  </si>
  <si>
    <t>b) PVPLUS 엑셀 템플릿에 룰입력 후 보험료 및 준비금 테이블 값 검증</t>
    <phoneticPr fontId="8" type="noConversion"/>
  </si>
  <si>
    <t>c) Sinfo시트에 기준연령 입력 후 S값 산출 후 표준해약공제액 값 검증</t>
    <phoneticPr fontId="8" type="noConversion"/>
  </si>
  <si>
    <t>d) 신계약비 및 부가보험료 한도체크</t>
    <phoneticPr fontId="8" type="noConversion"/>
  </si>
  <si>
    <t>- 기준 연령에서 예정신계약비 &lt; 표준해약공제액</t>
    <phoneticPr fontId="8" type="noConversion"/>
  </si>
  <si>
    <t>- 전체 연령에서 부가보험료 &lt; 순보험료</t>
    <phoneticPr fontId="8" type="noConversion"/>
  </si>
  <si>
    <t>e) 영업보험료 역전체크</t>
    <phoneticPr fontId="8" type="noConversion"/>
  </si>
  <si>
    <t>- 일반고지 종의 보험료 &lt; 간편고지 종의 보험료</t>
    <phoneticPr fontId="8" type="noConversion"/>
  </si>
  <si>
    <t>- 저해지, 무해지 종의 보험료 &lt; 표준형 종의 보험료</t>
    <phoneticPr fontId="8" type="noConversion"/>
  </si>
  <si>
    <t>- 일반암 &gt; 유사암  |  뇌혈관 &gt; 뇌졸중 &gt; 뇌출혈, 뇌경색  |  심혈관 &gt; 허혈성심질환 &gt; 급성심근경색</t>
    <phoneticPr fontId="8" type="noConversion"/>
  </si>
  <si>
    <t>f) 저해지 상품의 경우 표준형의 a~d 과정을 선행 후 a부터 반복</t>
    <phoneticPr fontId="8" type="noConversion"/>
  </si>
  <si>
    <t>3. 기초서류 검증</t>
    <phoneticPr fontId="8" type="noConversion"/>
  </si>
  <si>
    <t>a) 산출방법서의 산식과 약관의 지급기준이 일치하는지 확인</t>
    <phoneticPr fontId="8" type="noConversion"/>
  </si>
  <si>
    <t>b) 사업방법서 및 산출방법서에 개정 내용(이율 변경, 위험률 변경) 등이 반영되었는지 확인</t>
    <phoneticPr fontId="8" type="noConversion"/>
  </si>
  <si>
    <t>* 갱신상품의 경우 기초서류 검증 필요 없음</t>
    <phoneticPr fontId="8" type="noConversion"/>
  </si>
  <si>
    <t>DCGP0</t>
    <phoneticPr fontId="3" type="noConversion"/>
  </si>
  <si>
    <t>DCGP1</t>
    <phoneticPr fontId="3" type="noConversion"/>
  </si>
  <si>
    <t>DCGP2</t>
    <phoneticPr fontId="3" type="noConversion"/>
  </si>
  <si>
    <t>DCGP3</t>
    <phoneticPr fontId="3" type="noConversion"/>
  </si>
  <si>
    <t>DCGP4</t>
    <phoneticPr fontId="3" type="noConversion"/>
  </si>
  <si>
    <t>DCGP5</t>
    <phoneticPr fontId="3" type="noConversion"/>
  </si>
  <si>
    <t>DCGP6</t>
    <phoneticPr fontId="3" type="noConversion"/>
  </si>
  <si>
    <t>납방별영업보험료(할인)</t>
    <phoneticPr fontId="3" type="noConversion"/>
  </si>
  <si>
    <t>일시납영업보험료(할인)</t>
    <phoneticPr fontId="3" type="noConversion"/>
  </si>
  <si>
    <t>연납영업보험료(할인)</t>
    <phoneticPr fontId="3" type="noConversion"/>
  </si>
  <si>
    <t>6월납영업보험료(할인)</t>
    <phoneticPr fontId="3" type="noConversion"/>
  </si>
  <si>
    <t>3월납영업보험료(할인)</t>
    <phoneticPr fontId="3" type="noConversion"/>
  </si>
  <si>
    <t>2월납영업보험료(할인)</t>
    <phoneticPr fontId="3" type="noConversion"/>
  </si>
  <si>
    <t>월납영업보험료(할인)</t>
    <phoneticPr fontId="3" type="noConversion"/>
  </si>
  <si>
    <t>S3=0 일때, 위와 동일</t>
    <phoneticPr fontId="8" type="noConversion"/>
  </si>
  <si>
    <t>(0.05*Min(n,20)+0.45)*Eval("STDNP_UNIT",n,m,0,12)*If(Channel&gt;0, 0.7, 1)</t>
    <phoneticPr fontId="8" type="noConversion"/>
  </si>
  <si>
    <t>(0.05*Min(n,20)*Eval("STDNP_UNIT",n,m,0,12)+0.01*Eval("Min_S"))*If(Channel&gt;0, 0.7, 1)</t>
    <phoneticPr fontId="8" type="noConversion"/>
  </si>
  <si>
    <t>(0.05*Min(n,20)+0.15)*Eval("STDNP_UNIT",n,m,0,12)*If(Channel&gt;0, 0.7, 1)</t>
    <phoneticPr fontId="8" type="noConversion"/>
  </si>
  <si>
    <t>Round2(Eval("NP_UNIT",n,m,0,Freq)*Amount,0)</t>
  </si>
  <si>
    <t>Round2(Eval("NP_UNIT",n,m,0,99)*Amount,0)</t>
  </si>
  <si>
    <t>Round2(Eval("NP_UNIT",n,m,0,12)*Amount,0)</t>
  </si>
  <si>
    <t>Round2(Eval("NP_UNIT",n,m,0,6)*Amount,0)</t>
  </si>
  <si>
    <t>Round2(Eval("NP_UNIT",n,m,0,3)*Amount,0)</t>
  </si>
  <si>
    <t>Round2(Eval("NP_UNIT",n,m,0,2)*Amount,0)</t>
  </si>
  <si>
    <t>Round2(Eval("NP_UNIT",n,m,0,1)*Amount,0)</t>
  </si>
  <si>
    <t>Round2(Eval("BETANP_UNIT",n,m,0,Freq)*Amount,0)</t>
  </si>
  <si>
    <t>Round2(Eval("BETANP_UNIT",n,m,0,99)*Amount,0)</t>
  </si>
  <si>
    <t>Round2(Eval("BETANP_UNIT",n,m,0,12)*Amount,0)</t>
  </si>
  <si>
    <t>Round2(Eval("BETANP_UNIT",n,m,0,6)*Amount,0)</t>
  </si>
  <si>
    <t>Round2(Eval("BETANP_UNIT",n,m,0,3)*Amount,0)</t>
  </si>
  <si>
    <t>Round2(Eval("BETANP_UNIT",n,m,0,2)*Amount,0)</t>
  </si>
  <si>
    <t>Round2(Eval("BETANP_UNIT",n,m,0,1)*Amount,0)</t>
  </si>
  <si>
    <t>Round2(Eval("STDNP_UNIT",n,m,0,12)*Amount,0)</t>
  </si>
  <si>
    <t>Round2(Eval("GP_UNIT",n,m,0,Freq)*Amount,0)</t>
  </si>
  <si>
    <t>Round2(Eval("GP_UNIT",n,m,0,99)*Amount,0)</t>
  </si>
  <si>
    <t>Round2(Eval("GP_UNIT",n,m,0,12)*Amount,0)</t>
  </si>
  <si>
    <t>Round2(Eval("GP_UNIT",n,m,0,6)*Amount,0)</t>
  </si>
  <si>
    <t>Round2(Eval("GP_UNIT",n,m,0,3)*Amount,0)</t>
  </si>
  <si>
    <t>Round2(Eval("GP_UNIT",n,m,0,2)*Amount,0)</t>
  </si>
  <si>
    <t>Round2(Eval("GP_UNIT",n,m,0,1)*Amount,0)</t>
  </si>
  <si>
    <t>Round2(Eval("V_UNIT",n,m,ElapseYear,Freq)*Amount,0)</t>
  </si>
  <si>
    <t>Round2(Eval("V_UNIT",n,m,ElapseYear+1,Freq)*Amount,0)</t>
  </si>
  <si>
    <t>Round2(Eval("V_UNIT",n,m,t,Freq)*Amount,0)</t>
    <phoneticPr fontId="8" type="noConversion"/>
  </si>
  <si>
    <t>Round2(Eval("W_UNIT",n,m,ElapseYear,Freq)*Amount,0)</t>
  </si>
  <si>
    <t>Round2(Eval("W_UNIT",n,m,ElapseYear+1,Freq)*Amount,0)</t>
  </si>
  <si>
    <t>Round2(Eval("W_UNIT",n,m,t,Freq)*Amount,0)</t>
    <phoneticPr fontId="8" type="noConversion"/>
  </si>
  <si>
    <t>DCGP0</t>
    <phoneticPr fontId="8" type="noConversion"/>
  </si>
  <si>
    <t>Max(Round2(Eval("GP0",n,m,0,Freq)*(1-Ex("가변1")),0), Eval("NP",n,m,0,Freq))</t>
    <phoneticPr fontId="8" type="noConversion"/>
  </si>
  <si>
    <t>PV_Type=92</t>
    <phoneticPr fontId="8" type="noConversion"/>
  </si>
  <si>
    <t>(0.05*m*Eval("NP_UNIT",n,m,0,12)+0.45*Eval("RP",n,m,0,12))*If(Channel&gt;0, 0.7, 1)</t>
    <phoneticPr fontId="8" type="noConversion"/>
  </si>
  <si>
    <t>(0.05*m*Eval("NP_UNIT",n,m,0,12)+0.01*Eval("Min_S"))*If(Channel&gt;0, 0.7, 1)</t>
    <phoneticPr fontId="8" type="noConversion"/>
  </si>
  <si>
    <t>RoundDown((0.05*Min(n,20)+0.45)*Eval("STDNP_UNIT",n,m,t,12)*Amount,0)/Amount</t>
    <phoneticPr fontId="8" type="noConversion"/>
  </si>
  <si>
    <t>RoundDown((0.05*Min(n,20)+0.15*Eval("STDNP_UNIT",n,m,t,12))*Amount,0)/Amount</t>
    <phoneticPr fontId="8" type="noConversion"/>
  </si>
  <si>
    <t>발생자구분</t>
    <phoneticPr fontId="3" type="noConversion"/>
  </si>
  <si>
    <t>0: 미발생자
1+: 발생자</t>
    <phoneticPr fontId="3" type="noConversion"/>
  </si>
  <si>
    <t>발생자와 미발생자를 구분하여 준비금을 계산 할 경우 사용됩니다. 
PV_Type에 따라 발생자의 정의가 다를 수 있습니다.</t>
    <phoneticPr fontId="3" type="noConversion"/>
  </si>
  <si>
    <t>기수표 구분</t>
    <phoneticPr fontId="3" type="noConversion"/>
  </si>
  <si>
    <t>0: l(t+1) = l(t) * rate(t)
1: l(t) = rate(t)</t>
    <phoneticPr fontId="3" type="noConversion"/>
  </si>
  <si>
    <t>l(x) 기수표 생성 규칙을 지정합니다.</t>
    <phoneticPr fontId="3" type="noConversion"/>
  </si>
  <si>
    <t>S1 = 0 일 때 최초계약, S1&gt;0 일 때 갱신계약으로 구분됩니다. S1값은 갱신회차로 사용 될 수 있습니다.</t>
    <phoneticPr fontId="3" type="noConversion"/>
  </si>
  <si>
    <t>최초계약과 갱신계약에서 발생 할 수 있는 차이점은 신계약비, 초년도 암보험의 90일 면책기간, 초년도 감액 등이 있습니다.</t>
    <phoneticPr fontId="3" type="noConversion"/>
  </si>
  <si>
    <t>[최초계약에서 초년도 50% 감액이 적용된 케이스]</t>
    <phoneticPr fontId="3" type="noConversion"/>
  </si>
  <si>
    <t>1. 최초갱신 구분(S1)</t>
    <phoneticPr fontId="3" type="noConversion"/>
  </si>
  <si>
    <t>2. 표준체/할증체 구분(S2)</t>
    <phoneticPr fontId="3" type="noConversion"/>
  </si>
  <si>
    <t>피보험자의 건강 상태에 따라 건강체, 표준체, 표준하체로 구분됩니다.</t>
    <phoneticPr fontId="3" type="noConversion"/>
  </si>
  <si>
    <t>건강체는 비흡연자 등 건강한 피보험자에 해당하며 위험률을 할인 해 줍니다.</t>
    <phoneticPr fontId="3" type="noConversion"/>
  </si>
  <si>
    <t>즉, 표준하체 위험률  = (1+단위할증지수)*표준체 위험률</t>
    <phoneticPr fontId="3" type="noConversion"/>
  </si>
  <si>
    <t>표준하체(특별조건부특약)는 고혈압, 당뇨 등 병력이 있는 피보험자에 해당하며 병력의 정도(위험지수)에 따라 위험률을 할증합니다.</t>
    <phoneticPr fontId="3" type="noConversion"/>
  </si>
  <si>
    <t>위험지수a(100~500)에 따른 보험료 및 준비금은 아래와 같이 결정됩니다.</t>
    <phoneticPr fontId="3" type="noConversion"/>
  </si>
  <si>
    <t>1. 표준체 위험률을 적용하여 표준체 순보험료와 영업보험료를 산출합니다.</t>
    <phoneticPr fontId="3" type="noConversion"/>
  </si>
  <si>
    <t>2. 표준체 위험률의 3배를 적용하여 표준하체의 단위 순보험료를 산출합니다.</t>
    <phoneticPr fontId="3" type="noConversion"/>
  </si>
  <si>
    <t>3. 이때 (표준하체 순보험료 - 표준체 순보험료)는 단위할증지수 1에 대한 순보험료가 됩니다.</t>
    <phoneticPr fontId="3" type="noConversion"/>
  </si>
  <si>
    <t>4. 계약자가 실제로 내는 보험료는 표준부분과 할증부분으로 나뉘며 (표준체 영업보험료 + (a-100)/(300-100)*할증부분에 대한 단위 순보험료)로 계산됩니다.</t>
    <phoneticPr fontId="3" type="noConversion"/>
  </si>
  <si>
    <t>5. 여기서 할증부분에 대해서는 사업비를 부과하지 않으며, PV테이블에서의 할증라인에 해당하는 보험료 값은 3에서의 계산값이 됩니다.</t>
    <phoneticPr fontId="3" type="noConversion"/>
  </si>
  <si>
    <t>6. 다만, 일부 회사의 경우 PV테이블 할증라인에 기본위험지수를 200으로 사용하거나 단순히 위험률을 3배로 적용한 순보험료를 사용하기도 합니다.</t>
    <phoneticPr fontId="3" type="noConversion"/>
  </si>
  <si>
    <t>7. 보험료 뿐만 아니라 준비금 값도 동일한 방식으로 계산됩니다.</t>
    <phoneticPr fontId="3" type="noConversion"/>
  </si>
  <si>
    <t>S2 = 1 일 때, P = 표준하체P - 표준체P</t>
    <phoneticPr fontId="3" type="noConversion"/>
  </si>
  <si>
    <t>S2 = 2 일 때, P = Round(표준하체P) - Round(표준체P)</t>
    <phoneticPr fontId="3" type="noConversion"/>
  </si>
  <si>
    <t>S2 = 3 일 때, P = 표준하체P</t>
    <phoneticPr fontId="3" type="noConversion"/>
  </si>
  <si>
    <t>S2 값에 따른 계산 규칙</t>
    <phoneticPr fontId="3" type="noConversion"/>
  </si>
  <si>
    <t>3. 기준연납순보험료 기수표 생성 구분(S3)</t>
    <phoneticPr fontId="3" type="noConversion"/>
  </si>
  <si>
    <t>기준연납순보험료는 보험업감독규정 별표14의 연납순보험료를 계산할 때 적용되는 보험료입니다.</t>
    <phoneticPr fontId="3" type="noConversion"/>
  </si>
  <si>
    <t>즉, 납입기간 = Min(보험기간, 20)으로 적용된 연납순보험료를 의미합니다.</t>
    <phoneticPr fontId="3" type="noConversion"/>
  </si>
  <si>
    <t>그러나 일반적으로 보험료 및 준비금을 계산하기 위한 기수표와 기준연납순보험료를 계산하기 위한 기수표는 동일하지 않습니다.</t>
    <phoneticPr fontId="3" type="noConversion"/>
  </si>
  <si>
    <t>t</t>
    <phoneticPr fontId="3" type="noConversion"/>
  </si>
  <si>
    <t>q(x+t)</t>
    <phoneticPr fontId="3" type="noConversion"/>
  </si>
  <si>
    <t>w(t)</t>
    <phoneticPr fontId="3" type="noConversion"/>
  </si>
  <si>
    <t>l(x+t)</t>
    <phoneticPr fontId="3" type="noConversion"/>
  </si>
  <si>
    <t>P 기수표: 5년만기, 3년납(w=2%)</t>
    <phoneticPr fontId="3" type="noConversion"/>
  </si>
  <si>
    <t>기준P 기수표: 5년만기, 5년납(w=3%)</t>
    <phoneticPr fontId="3" type="noConversion"/>
  </si>
  <si>
    <t>ex1) 납입기간별 해지율 다를 경우</t>
    <phoneticPr fontId="3" type="noConversion"/>
  </si>
  <si>
    <t>ex2) 납입기간에 따라 급부가 달라지는 경우</t>
    <phoneticPr fontId="3" type="noConversion"/>
  </si>
  <si>
    <t>1. 납입기간 까지 매년 보험금이 5%씩 상승</t>
    <phoneticPr fontId="3" type="noConversion"/>
  </si>
  <si>
    <t>2. 납입기간 이내 경과기간에 비례하여 급부 발생(기납입 보험료 환급)</t>
    <phoneticPr fontId="3" type="noConversion"/>
  </si>
  <si>
    <t>S3 = 1 일 때, 기준연납순보험료 계산을 위한 기수표를 별도로 생성하여 STDNP 함수를 호출합니다.</t>
    <phoneticPr fontId="3" type="noConversion"/>
  </si>
  <si>
    <t>대부분의 생보사 및 현대해상에서는 기준연납순보험료를 계산하기 위해 기수표를 별도로 재생성하며</t>
    <phoneticPr fontId="3" type="noConversion"/>
  </si>
  <si>
    <t>그 외 다른 손보사의 경우 기존 PV를 계산하기위한 기수표를 재활용 하고 있습니다.</t>
    <phoneticPr fontId="3" type="noConversion"/>
  </si>
  <si>
    <t>따라서, 기준연납순보험료 비례 신계약비가 있거나 표준해약공제액을 계산 할 경우 해당 규칙에 대한 주의가 필요합니다.</t>
    <phoneticPr fontId="3" type="noConversion"/>
  </si>
  <si>
    <t>준비금 계산은 일반적으로 연납을 가정하고 있으나 일부 상품에서는 납입주기별 가정을 적용합니다.</t>
    <phoneticPr fontId="3" type="noConversion"/>
  </si>
  <si>
    <t>[연납 준비금]</t>
    <phoneticPr fontId="3" type="noConversion"/>
  </si>
  <si>
    <t>[납입주기별 준비금]</t>
    <phoneticPr fontId="3" type="noConversion"/>
  </si>
  <si>
    <t>S4 &gt; 0 일 때, 납입주기별 준비금 적용</t>
    <phoneticPr fontId="3" type="noConversion"/>
  </si>
  <si>
    <t>[ChkExprs의 적용]</t>
    <phoneticPr fontId="3" type="noConversion"/>
  </si>
  <si>
    <t>4. 납입주기별 준비금 구분(S4)</t>
    <phoneticPr fontId="3" type="noConversion"/>
  </si>
  <si>
    <t>5. 해지 구분(S5)</t>
    <phoneticPr fontId="3" type="noConversion"/>
  </si>
  <si>
    <t>무해지 및 저해지 상품은 해지환급금이 없거나 적은 상품을 의미합니다. 이율, 위험률, 사업비 가정 이외에 해지율 가정이 추가적으로 들어가 계산되며 표준형 보다 보험료가 낮습니다.</t>
    <phoneticPr fontId="3" type="noConversion"/>
  </si>
  <si>
    <t>저해지 상품의 보험료 및 준비금 계산을 위해서는 표준형 계산값이 필요합니다. 표준형 값은 S5값을 0으로 변환 후 계산됩니다.(사업비, 기준연령 등 적용)</t>
    <phoneticPr fontId="3" type="noConversion"/>
  </si>
  <si>
    <t>3배 적용시 위험률 앞에 S(3)를 곱해 줍니다.  S(3)*q1</t>
    <phoneticPr fontId="3" type="noConversion"/>
  </si>
  <si>
    <t>(V(t) + V(t+1))/2, (W(t) + W(t+1))/2 등</t>
    <phoneticPr fontId="3" type="noConversion"/>
  </si>
  <si>
    <t>6. 사고 발생 구분(S6)</t>
    <phoneticPr fontId="3" type="noConversion"/>
  </si>
  <si>
    <t xml:space="preserve">3대질병, CI 및 GI, 전이암 및 그 외 선지급보험금 발생사유 등이 있을 경우 </t>
    <phoneticPr fontId="3" type="noConversion"/>
  </si>
  <si>
    <t>피보험자는 향후 급부가 달라지는 특정 상태에 진입하게 되며 각 상태에 따라 준비금이 달라지게 됩니다.</t>
    <phoneticPr fontId="3" type="noConversion"/>
  </si>
  <si>
    <t>특정기간(85세 까지) 중증치매가 발생하지 않을 경우 보험기간 연장</t>
    <phoneticPr fontId="3" type="noConversion"/>
  </si>
  <si>
    <t>3대질병 발생 여부에 따른 준비금</t>
    <phoneticPr fontId="3" type="noConversion"/>
  </si>
  <si>
    <t>7. 기수표 적용 구분(S7)</t>
    <phoneticPr fontId="3" type="noConversion"/>
  </si>
  <si>
    <t>납입자, 유지자 등 lx를 의미하는 기수표는 l(x+t+1) = l(x+t) * q(x+t) 등 재귀식 형태로 되어 있어 있습니다.</t>
    <phoneticPr fontId="3" type="noConversion"/>
  </si>
  <si>
    <t xml:space="preserve">q(x+t)에 해당하는 부분만 급부에 입력하여 기수표를 생성합니다. </t>
    <phoneticPr fontId="3" type="noConversion"/>
  </si>
  <si>
    <t>그러나 납입면제자 등 특정 상태에 있는 피보험자의 기수표를 생성 할 경우 위와 같은 재귀식으로 표현 될 수 없으므로</t>
    <phoneticPr fontId="3" type="noConversion"/>
  </si>
  <si>
    <t>매개변수 r1~r10 값을 그대로 기수표에 적용 할 수 있습니다.</t>
    <phoneticPr fontId="3" type="noConversion"/>
  </si>
  <si>
    <t>r1</t>
  </si>
  <si>
    <t>r2</t>
  </si>
  <si>
    <t>r3</t>
  </si>
  <si>
    <t>r3</t>
    <phoneticPr fontId="3" type="noConversion"/>
  </si>
  <si>
    <t>k1</t>
    <phoneticPr fontId="3" type="noConversion"/>
  </si>
  <si>
    <t>k2</t>
    <phoneticPr fontId="3" type="noConversion"/>
  </si>
  <si>
    <t>(1-q1)</t>
    <phoneticPr fontId="3" type="noConversion"/>
  </si>
  <si>
    <t>(1-q2)</t>
    <phoneticPr fontId="3" type="noConversion"/>
  </si>
  <si>
    <t>If(t=0, 100000, r1*k1)</t>
    <phoneticPr fontId="3" type="noConversion"/>
  </si>
  <si>
    <t>If(t=0, 100000, r2*k2)</t>
    <phoneticPr fontId="3" type="noConversion"/>
  </si>
  <si>
    <t>If(t=0, 0, r1-r2)</t>
    <phoneticPr fontId="3" type="noConversion"/>
  </si>
  <si>
    <t>납입면제자</t>
    <phoneticPr fontId="3" type="noConversion"/>
  </si>
  <si>
    <t>여기서, k 매개변수를 사용한 이유는 기수표 인덱스(t)와 위험률 인덱스(t-1)에 대응시키기 위함</t>
    <phoneticPr fontId="3" type="noConversion"/>
  </si>
  <si>
    <t>저해지 상품의 발생자, 미발생자의 표준형 준비금 및 환급금을 구분해서 가져오기 위해서</t>
    <phoneticPr fontId="3" type="noConversion"/>
  </si>
  <si>
    <t>표준형 준비금 및 환급금을 가져 오기 위해 V(t), W(t) 함수를 사용합니다.</t>
    <phoneticPr fontId="3" type="noConversion"/>
  </si>
  <si>
    <t>V(t, S6), W(t, S6)를 함수를 사용합니다. 미발생자: (W(t,0)+W(t+1,0))/2, 발생자: (V(t,1)+V(t+1,1))/2</t>
    <phoneticPr fontId="3" type="noConversion"/>
  </si>
  <si>
    <t>q1</t>
    <phoneticPr fontId="3" type="noConversion"/>
  </si>
  <si>
    <t>q2</t>
    <phoneticPr fontId="3" type="noConversion"/>
  </si>
  <si>
    <t>lx</t>
    <phoneticPr fontId="3" type="noConversion"/>
  </si>
  <si>
    <t>llx</t>
    <phoneticPr fontId="3" type="noConversion"/>
  </si>
  <si>
    <t>0: 단일률 0+tx 시점의 위험률을 사용합니다.
1: 연령률 Age+t+tx 시점의 위험률을 사용합니다.
2: 경과기간률 t+tx 시점의 위험률을 사용합니다.
tx는 위험률 오프셋 변수입니다. x는 위험률 q1~q30에 대응되는 인덱스 1~30을 의미합니다.</t>
    <phoneticPr fontId="3" type="noConversion"/>
  </si>
  <si>
    <t>위험률 식별자. 고객사로 부터 제공된 위험률명을 그대로 사용 하는 것을 추천합니다.</t>
    <phoneticPr fontId="3" type="noConversion"/>
  </si>
  <si>
    <t>사용되는(공백이 아닌) 위험률 변수는 1, 
사용하지 않는(공백) 위험률 변수는 0을 반환하여 나열됩니다.</t>
    <phoneticPr fontId="3" type="noConversion"/>
  </si>
  <si>
    <t>시점별 위험률입니다.</t>
    <phoneticPr fontId="3" type="noConversion"/>
  </si>
  <si>
    <t>추가예정내역</t>
    <phoneticPr fontId="3" type="noConversion"/>
  </si>
  <si>
    <t>S2=1</t>
    <phoneticPr fontId="3" type="noConversion"/>
  </si>
  <si>
    <t>Dx_유지자1(t)</t>
    <phoneticPr fontId="3" type="noConversion"/>
  </si>
  <si>
    <t>Lx_유지자1(t)</t>
    <phoneticPr fontId="3" type="noConversion"/>
  </si>
  <si>
    <t>Dx_유지자(t)</t>
    <phoneticPr fontId="3" type="noConversion"/>
  </si>
  <si>
    <t>Lx_유지자(t)</t>
    <phoneticPr fontId="3" type="noConversion"/>
  </si>
  <si>
    <t>Lx_납입자(t)</t>
    <phoneticPr fontId="3" type="noConversion"/>
  </si>
  <si>
    <t>Dx_납입자(t)</t>
    <phoneticPr fontId="3" type="noConversion"/>
  </si>
  <si>
    <t>Lx_유지자20(t)</t>
    <phoneticPr fontId="3" type="noConversion"/>
  </si>
  <si>
    <t>Dx_유지자20(t)</t>
    <phoneticPr fontId="3" type="noConversion"/>
  </si>
  <si>
    <t>납입자</t>
    <phoneticPr fontId="3" type="noConversion"/>
  </si>
  <si>
    <t>Nx_납입자(t)</t>
    <phoneticPr fontId="3" type="noConversion"/>
  </si>
  <si>
    <t>Nx_유지자(t)</t>
    <phoneticPr fontId="3" type="noConversion"/>
  </si>
  <si>
    <t>Nx_유지자1(t)</t>
    <phoneticPr fontId="3" type="noConversion"/>
  </si>
  <si>
    <t>Nx_유지자20(t)</t>
    <phoneticPr fontId="3" type="noConversion"/>
  </si>
  <si>
    <t>유지자</t>
    <phoneticPr fontId="3" type="noConversion"/>
  </si>
  <si>
    <t>급부</t>
    <phoneticPr fontId="3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</si>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</sst>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00000000000000"/>
    <numFmt numFmtId="177" formatCode="0.0000000000000000000000_);[Red]\(0.0000000000000000000000\)"/>
    <numFmt numFmtId="178" formatCode="_-* #,##0.0_-;\-* #,##0.0_-;_-* &quot;-&quot;_-;_-@_-"/>
  </numFmts>
  <fonts count="3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61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scheme val="minor"/>
    </font>
    <font>
      <sz val="11"/>
      <color rgb="FF00B050"/>
      <name val="맑은 고딕"/>
      <family val="3"/>
      <charset val="129"/>
      <scheme val="minor"/>
    </font>
    <font>
      <sz val="11"/>
      <color theme="7" tint="-0.499984740745262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5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Calibri"/>
      <family val="2"/>
      <charset val="161"/>
    </font>
    <font>
      <sz val="11"/>
      <color theme="9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5"/>
      <color rgb="FF0070C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154">
    <xf numFmtId="0" fontId="0" fillId="0" borderId="0" xfId="0"/>
    <xf numFmtId="0" fontId="4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5" xfId="0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4" borderId="3" xfId="1" applyNumberFormat="1" applyFont="1" applyFill="1" applyBorder="1" applyAlignment="1">
      <alignment horizontal="center" vertical="center"/>
    </xf>
    <xf numFmtId="10" fontId="0" fillId="4" borderId="3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4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15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0" fontId="16" fillId="4" borderId="3" xfId="1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3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wrapText="1"/>
    </xf>
    <xf numFmtId="0" fontId="0" fillId="5" borderId="3" xfId="0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indent="3"/>
    </xf>
    <xf numFmtId="0" fontId="13" fillId="0" borderId="0" xfId="0" applyFont="1" applyAlignment="1">
      <alignment horizontal="left" vertical="center" indent="3"/>
    </xf>
    <xf numFmtId="0" fontId="13" fillId="0" borderId="0" xfId="0" applyFont="1" applyAlignment="1">
      <alignment horizontal="left" indent="1"/>
    </xf>
    <xf numFmtId="0" fontId="13" fillId="0" borderId="0" xfId="0" quotePrefix="1" applyFont="1" applyAlignment="1">
      <alignment horizontal="left" indent="2"/>
    </xf>
    <xf numFmtId="0" fontId="13" fillId="0" borderId="0" xfId="0" applyFont="1" applyAlignment="1">
      <alignment horizontal="left" indent="2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21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0" fillId="0" borderId="3" xfId="0" quotePrefix="1" applyBorder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/>
    </xf>
    <xf numFmtId="0" fontId="17" fillId="0" borderId="0" xfId="0" applyFont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3" xfId="0" applyFill="1" applyBorder="1" applyAlignment="1">
      <alignment vertical="center" wrapText="1"/>
    </xf>
    <xf numFmtId="0" fontId="0" fillId="5" borderId="3" xfId="0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6" borderId="3" xfId="0" quotePrefix="1" applyFont="1" applyFill="1" applyBorder="1" applyAlignment="1">
      <alignment horizontal="center" vertical="center"/>
    </xf>
    <xf numFmtId="0" fontId="0" fillId="0" borderId="3" xfId="1" applyNumberFormat="1" applyFont="1" applyFill="1" applyBorder="1" applyAlignment="1">
      <alignment horizontal="center" vertical="center"/>
    </xf>
    <xf numFmtId="10" fontId="0" fillId="0" borderId="3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2" borderId="3" xfId="1" applyNumberFormat="1" applyFont="1" applyFill="1" applyBorder="1" applyAlignment="1">
      <alignment horizontal="center" vertical="center"/>
    </xf>
    <xf numFmtId="10" fontId="0" fillId="2" borderId="3" xfId="1" applyNumberFormat="1" applyFont="1" applyFill="1" applyBorder="1" applyAlignment="1">
      <alignment horizontal="center" vertical="center"/>
    </xf>
    <xf numFmtId="10" fontId="16" fillId="2" borderId="3" xfId="1" applyNumberFormat="1" applyFont="1" applyFill="1" applyBorder="1" applyAlignment="1">
      <alignment horizontal="center" vertical="center"/>
    </xf>
    <xf numFmtId="0" fontId="25" fillId="0" borderId="0" xfId="0" applyFont="1"/>
    <xf numFmtId="0" fontId="13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0" fillId="0" borderId="10" xfId="0" applyFont="1" applyBorder="1"/>
    <xf numFmtId="0" fontId="19" fillId="0" borderId="13" xfId="0" applyFont="1" applyBorder="1"/>
    <xf numFmtId="0" fontId="20" fillId="0" borderId="13" xfId="0" applyFont="1" applyBorder="1"/>
    <xf numFmtId="0" fontId="19" fillId="0" borderId="15" xfId="0" applyFont="1" applyBorder="1"/>
    <xf numFmtId="0" fontId="19" fillId="0" borderId="13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9" fillId="0" borderId="3" xfId="0" applyFont="1" applyBorder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21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wrapText="1"/>
    </xf>
    <xf numFmtId="176" fontId="0" fillId="0" borderId="3" xfId="0" applyNumberFormat="1" applyBorder="1" applyAlignment="1">
      <alignment horizontal="right" vertical="center"/>
    </xf>
    <xf numFmtId="41" fontId="0" fillId="4" borderId="3" xfId="2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quotePrefix="1" applyAlignment="1">
      <alignment horizontal="left" vertical="center" indent="2"/>
    </xf>
    <xf numFmtId="0" fontId="0" fillId="0" borderId="0" xfId="0" quotePrefix="1" applyAlignment="1">
      <alignment horizontal="left" vertical="center" indent="1"/>
    </xf>
    <xf numFmtId="0" fontId="17" fillId="4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0" fillId="11" borderId="3" xfId="0" applyFill="1" applyBorder="1" applyAlignment="1">
      <alignment horizontal="center" vertical="center"/>
    </xf>
    <xf numFmtId="0" fontId="30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8" fillId="0" borderId="0" xfId="0" applyFont="1" applyAlignment="1">
      <alignment horizontal="left" vertical="center" indent="3"/>
    </xf>
    <xf numFmtId="0" fontId="17" fillId="0" borderId="0" xfId="0" applyFont="1" applyAlignment="1">
      <alignment horizontal="left" vertical="center" indent="3"/>
    </xf>
    <xf numFmtId="0" fontId="0" fillId="10" borderId="3" xfId="0" applyFill="1" applyBorder="1" applyAlignment="1">
      <alignment horizontal="center"/>
    </xf>
    <xf numFmtId="178" fontId="0" fillId="0" borderId="0" xfId="2" applyNumberFormat="1" applyFont="1" applyAlignment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9" borderId="8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1" applyNumberFormat="1" applyFont="1" applyFill="1" applyBorder="1" applyAlignment="1">
      <alignment horizontal="center" vertical="center"/>
    </xf>
    <xf numFmtId="0" fontId="0" fillId="0" borderId="7" xfId="1" applyNumberFormat="1" applyFont="1" applyFill="1" applyBorder="1" applyAlignment="1">
      <alignment horizontal="center" vertical="center"/>
    </xf>
    <xf numFmtId="0" fontId="0" fillId="0" borderId="9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11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5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</xdr:row>
      <xdr:rowOff>200025</xdr:rowOff>
    </xdr:from>
    <xdr:to>
      <xdr:col>12</xdr:col>
      <xdr:colOff>86434</xdr:colOff>
      <xdr:row>26</xdr:row>
      <xdr:rowOff>151751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DB323D4-B470-49D1-A387-E9B797B75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409575"/>
          <a:ext cx="7771428" cy="5190476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5</xdr:row>
      <xdr:rowOff>9525</xdr:rowOff>
    </xdr:from>
    <xdr:to>
      <xdr:col>1</xdr:col>
      <xdr:colOff>408600</xdr:colOff>
      <xdr:row>5</xdr:row>
      <xdr:rowOff>189525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287958-4D51-4213-A6ED-5E8C28CD13A8}"/>
            </a:ext>
          </a:extLst>
        </xdr:cNvPr>
        <xdr:cNvSpPr txBox="1">
          <a:spLocks/>
        </xdr:cNvSpPr>
      </xdr:nvSpPr>
      <xdr:spPr>
        <a:xfrm>
          <a:off x="914400" y="1057275"/>
          <a:ext cx="180000" cy="180000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1</xdr:col>
      <xdr:colOff>228600</xdr:colOff>
      <xdr:row>7</xdr:row>
      <xdr:rowOff>38100</xdr:rowOff>
    </xdr:from>
    <xdr:to>
      <xdr:col>1</xdr:col>
      <xdr:colOff>408600</xdr:colOff>
      <xdr:row>8</xdr:row>
      <xdr:rowOff>8550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A47F28E-432C-4130-B81B-7909B3931856}"/>
            </a:ext>
          </a:extLst>
        </xdr:cNvPr>
        <xdr:cNvSpPr txBox="1">
          <a:spLocks/>
        </xdr:cNvSpPr>
      </xdr:nvSpPr>
      <xdr:spPr>
        <a:xfrm>
          <a:off x="914400" y="1504950"/>
          <a:ext cx="180000" cy="180000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1</xdr:col>
      <xdr:colOff>228600</xdr:colOff>
      <xdr:row>8</xdr:row>
      <xdr:rowOff>95250</xdr:rowOff>
    </xdr:from>
    <xdr:to>
      <xdr:col>1</xdr:col>
      <xdr:colOff>408600</xdr:colOff>
      <xdr:row>9</xdr:row>
      <xdr:rowOff>65700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96DC7D7-6CFD-4733-9690-2DCB2C1D3664}"/>
            </a:ext>
          </a:extLst>
        </xdr:cNvPr>
        <xdr:cNvSpPr txBox="1">
          <a:spLocks/>
        </xdr:cNvSpPr>
      </xdr:nvSpPr>
      <xdr:spPr>
        <a:xfrm>
          <a:off x="914400" y="1771650"/>
          <a:ext cx="180000" cy="180000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1</xdr:col>
      <xdr:colOff>228600</xdr:colOff>
      <xdr:row>9</xdr:row>
      <xdr:rowOff>171450</xdr:rowOff>
    </xdr:from>
    <xdr:to>
      <xdr:col>1</xdr:col>
      <xdr:colOff>408600</xdr:colOff>
      <xdr:row>10</xdr:row>
      <xdr:rowOff>141900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C0875CC-7B9F-4CF1-A73B-862ED9A36ECA}"/>
            </a:ext>
          </a:extLst>
        </xdr:cNvPr>
        <xdr:cNvSpPr txBox="1">
          <a:spLocks/>
        </xdr:cNvSpPr>
      </xdr:nvSpPr>
      <xdr:spPr>
        <a:xfrm>
          <a:off x="914400" y="2057400"/>
          <a:ext cx="180000" cy="180000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1</xdr:col>
      <xdr:colOff>247650</xdr:colOff>
      <xdr:row>14</xdr:row>
      <xdr:rowOff>0</xdr:rowOff>
    </xdr:from>
    <xdr:to>
      <xdr:col>1</xdr:col>
      <xdr:colOff>427650</xdr:colOff>
      <xdr:row>14</xdr:row>
      <xdr:rowOff>180000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CD09513-9631-4B34-B55E-7DF77DBB2327}"/>
            </a:ext>
          </a:extLst>
        </xdr:cNvPr>
        <xdr:cNvSpPr txBox="1">
          <a:spLocks/>
        </xdr:cNvSpPr>
      </xdr:nvSpPr>
      <xdr:spPr>
        <a:xfrm>
          <a:off x="933450" y="2933700"/>
          <a:ext cx="180000" cy="180000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5</xdr:col>
      <xdr:colOff>304800</xdr:colOff>
      <xdr:row>12</xdr:row>
      <xdr:rowOff>190500</xdr:rowOff>
    </xdr:from>
    <xdr:to>
      <xdr:col>5</xdr:col>
      <xdr:colOff>484800</xdr:colOff>
      <xdr:row>13</xdr:row>
      <xdr:rowOff>160950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A038874-15A8-4E17-869A-2454D7008555}"/>
            </a:ext>
          </a:extLst>
        </xdr:cNvPr>
        <xdr:cNvSpPr txBox="1">
          <a:spLocks/>
        </xdr:cNvSpPr>
      </xdr:nvSpPr>
      <xdr:spPr>
        <a:xfrm>
          <a:off x="3733800" y="2705100"/>
          <a:ext cx="180000" cy="180000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8</xdr:col>
      <xdr:colOff>514350</xdr:colOff>
      <xdr:row>12</xdr:row>
      <xdr:rowOff>180975</xdr:rowOff>
    </xdr:from>
    <xdr:to>
      <xdr:col>9</xdr:col>
      <xdr:colOff>8550</xdr:colOff>
      <xdr:row>13</xdr:row>
      <xdr:rowOff>151425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61AE4BB-24E0-4FDF-B217-41A6E0EDA925}"/>
            </a:ext>
          </a:extLst>
        </xdr:cNvPr>
        <xdr:cNvSpPr txBox="1">
          <a:spLocks/>
        </xdr:cNvSpPr>
      </xdr:nvSpPr>
      <xdr:spPr>
        <a:xfrm>
          <a:off x="6000750" y="2695575"/>
          <a:ext cx="180000" cy="180000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9</xdr:col>
      <xdr:colOff>590550</xdr:colOff>
      <xdr:row>14</xdr:row>
      <xdr:rowOff>9525</xdr:rowOff>
    </xdr:from>
    <xdr:to>
      <xdr:col>10</xdr:col>
      <xdr:colOff>84750</xdr:colOff>
      <xdr:row>14</xdr:row>
      <xdr:rowOff>189525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4A3ED90-D8D3-41E3-97B3-D3C92BE0390B}"/>
            </a:ext>
          </a:extLst>
        </xdr:cNvPr>
        <xdr:cNvSpPr txBox="1">
          <a:spLocks/>
        </xdr:cNvSpPr>
      </xdr:nvSpPr>
      <xdr:spPr>
        <a:xfrm>
          <a:off x="6762750" y="2943225"/>
          <a:ext cx="180000" cy="180000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8</a:t>
          </a:r>
          <a:endParaRPr lang="ko-KR" altLang="en-US" sz="1100"/>
        </a:p>
      </xdr:txBody>
    </xdr:sp>
    <xdr:clientData/>
  </xdr:twoCellAnchor>
  <xdr:twoCellAnchor>
    <xdr:from>
      <xdr:col>9</xdr:col>
      <xdr:colOff>590550</xdr:colOff>
      <xdr:row>16</xdr:row>
      <xdr:rowOff>114300</xdr:rowOff>
    </xdr:from>
    <xdr:to>
      <xdr:col>10</xdr:col>
      <xdr:colOff>84750</xdr:colOff>
      <xdr:row>17</xdr:row>
      <xdr:rowOff>84750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80E190F-7E56-462C-BE15-C080CA57DBA7}"/>
            </a:ext>
          </a:extLst>
        </xdr:cNvPr>
        <xdr:cNvSpPr txBox="1">
          <a:spLocks/>
        </xdr:cNvSpPr>
      </xdr:nvSpPr>
      <xdr:spPr>
        <a:xfrm>
          <a:off x="6762750" y="3467100"/>
          <a:ext cx="180000" cy="180000"/>
        </a:xfrm>
        <a:prstGeom prst="rect">
          <a:avLst/>
        </a:prstGeom>
        <a:solidFill>
          <a:schemeClr val="accent4"/>
        </a:solidFill>
        <a:ln w="9525" cap="rnd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ko-KR" sz="1100"/>
            <a:t>9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145674</xdr:colOff>
      <xdr:row>36</xdr:row>
      <xdr:rowOff>112060</xdr:rowOff>
    </xdr:from>
    <xdr:to>
      <xdr:col>17</xdr:col>
      <xdr:colOff>220375</xdr:colOff>
      <xdr:row>39</xdr:row>
      <xdr:rowOff>593913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B574FBBE-C49A-635C-B932-B504F2E10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3909" y="8191501"/>
          <a:ext cx="6910289" cy="1120588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22</xdr:row>
      <xdr:rowOff>156882</xdr:rowOff>
    </xdr:from>
    <xdr:to>
      <xdr:col>7</xdr:col>
      <xdr:colOff>0</xdr:colOff>
      <xdr:row>24</xdr:row>
      <xdr:rowOff>205068</xdr:rowOff>
    </xdr:to>
    <xdr:cxnSp macro="">
      <xdr:nvCxnSpPr>
        <xdr:cNvPr id="8" name="연결선: 꺾임 7">
          <a:extLst>
            <a:ext uri="{FF2B5EF4-FFF2-40B4-BE49-F238E27FC236}">
              <a16:creationId xmlns:a16="http://schemas.microsoft.com/office/drawing/2014/main" id="{5348A4D0-3AC3-C21F-1B7D-E2E8700D307F}"/>
            </a:ext>
          </a:extLst>
        </xdr:cNvPr>
        <xdr:cNvCxnSpPr/>
      </xdr:nvCxnSpPr>
      <xdr:spPr>
        <a:xfrm flipV="1">
          <a:off x="9827559" y="5233147"/>
          <a:ext cx="2106706" cy="47400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11206</xdr:colOff>
      <xdr:row>34</xdr:row>
      <xdr:rowOff>134471</xdr:rowOff>
    </xdr:from>
    <xdr:to>
      <xdr:col>6</xdr:col>
      <xdr:colOff>672353</xdr:colOff>
      <xdr:row>37</xdr:row>
      <xdr:rowOff>79338</xdr:rowOff>
    </xdr:to>
    <xdr:cxnSp macro="">
      <xdr:nvCxnSpPr>
        <xdr:cNvPr id="9" name="연결선: 꺾임 8">
          <a:extLst>
            <a:ext uri="{FF2B5EF4-FFF2-40B4-BE49-F238E27FC236}">
              <a16:creationId xmlns:a16="http://schemas.microsoft.com/office/drawing/2014/main" id="{B18E89FB-9768-44CF-9567-089EA7DA5FDC}"/>
            </a:ext>
          </a:extLst>
        </xdr:cNvPr>
        <xdr:cNvCxnSpPr/>
      </xdr:nvCxnSpPr>
      <xdr:spPr>
        <a:xfrm>
          <a:off x="9838765" y="7788089"/>
          <a:ext cx="2084294" cy="58360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93</xdr:row>
      <xdr:rowOff>56030</xdr:rowOff>
    </xdr:from>
    <xdr:to>
      <xdr:col>3</xdr:col>
      <xdr:colOff>3384177</xdr:colOff>
      <xdr:row>94</xdr:row>
      <xdr:rowOff>100854</xdr:rowOff>
    </xdr:to>
    <xdr:cxnSp macro="">
      <xdr:nvCxnSpPr>
        <xdr:cNvPr id="17" name="연결선: 꺾임 16">
          <a:extLst>
            <a:ext uri="{FF2B5EF4-FFF2-40B4-BE49-F238E27FC236}">
              <a16:creationId xmlns:a16="http://schemas.microsoft.com/office/drawing/2014/main" id="{9A341371-8759-4066-92DB-035D4EE53269}"/>
            </a:ext>
          </a:extLst>
        </xdr:cNvPr>
        <xdr:cNvCxnSpPr/>
      </xdr:nvCxnSpPr>
      <xdr:spPr>
        <a:xfrm flipV="1">
          <a:off x="4336676" y="21380824"/>
          <a:ext cx="3384177" cy="257736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102</xdr:row>
      <xdr:rowOff>0</xdr:rowOff>
    </xdr:from>
    <xdr:to>
      <xdr:col>3</xdr:col>
      <xdr:colOff>3384177</xdr:colOff>
      <xdr:row>103</xdr:row>
      <xdr:rowOff>44824</xdr:rowOff>
    </xdr:to>
    <xdr:cxnSp macro="">
      <xdr:nvCxnSpPr>
        <xdr:cNvPr id="21" name="연결선: 꺾임 20">
          <a:extLst>
            <a:ext uri="{FF2B5EF4-FFF2-40B4-BE49-F238E27FC236}">
              <a16:creationId xmlns:a16="http://schemas.microsoft.com/office/drawing/2014/main" id="{37D0CE51-2185-4CCC-855C-1DB1DC4E0FD2}"/>
            </a:ext>
          </a:extLst>
        </xdr:cNvPr>
        <xdr:cNvCxnSpPr/>
      </xdr:nvCxnSpPr>
      <xdr:spPr>
        <a:xfrm flipV="1">
          <a:off x="4336676" y="25190824"/>
          <a:ext cx="3384177" cy="2689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77</xdr:row>
      <xdr:rowOff>38100</xdr:rowOff>
    </xdr:from>
    <xdr:ext cx="4440895" cy="762467"/>
    <xdr:pic>
      <xdr:nvPicPr>
        <xdr:cNvPr id="2" name="그림 1">
          <a:extLst>
            <a:ext uri="{FF2B5EF4-FFF2-40B4-BE49-F238E27FC236}">
              <a16:creationId xmlns:a16="http://schemas.microsoft.com/office/drawing/2014/main" id="{A3C9AB66-6BEE-45C7-86AF-4CBC9F29E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344900"/>
          <a:ext cx="4440895" cy="762467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82</xdr:row>
      <xdr:rowOff>57151</xdr:rowOff>
    </xdr:from>
    <xdr:ext cx="4839508" cy="885824"/>
    <xdr:pic>
      <xdr:nvPicPr>
        <xdr:cNvPr id="3" name="그림 2">
          <a:extLst>
            <a:ext uri="{FF2B5EF4-FFF2-40B4-BE49-F238E27FC236}">
              <a16:creationId xmlns:a16="http://schemas.microsoft.com/office/drawing/2014/main" id="{94AF48C5-CC47-4283-B531-57D950D25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7411701"/>
          <a:ext cx="4839508" cy="885824"/>
        </a:xfrm>
        <a:prstGeom prst="rect">
          <a:avLst/>
        </a:prstGeom>
      </xdr:spPr>
    </xdr:pic>
    <xdr:clientData/>
  </xdr:oneCellAnchor>
  <xdr:oneCellAnchor>
    <xdr:from>
      <xdr:col>0</xdr:col>
      <xdr:colOff>202266</xdr:colOff>
      <xdr:row>16</xdr:row>
      <xdr:rowOff>143435</xdr:rowOff>
    </xdr:from>
    <xdr:ext cx="6334173" cy="3705225"/>
    <xdr:pic>
      <xdr:nvPicPr>
        <xdr:cNvPr id="4" name="그림 3">
          <a:extLst>
            <a:ext uri="{FF2B5EF4-FFF2-40B4-BE49-F238E27FC236}">
              <a16:creationId xmlns:a16="http://schemas.microsoft.com/office/drawing/2014/main" id="{6BF7286E-2DDC-455B-A413-4D2ED77FA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266" y="3729317"/>
          <a:ext cx="6334173" cy="3705225"/>
        </a:xfrm>
        <a:prstGeom prst="rect">
          <a:avLst/>
        </a:prstGeom>
      </xdr:spPr>
    </xdr:pic>
    <xdr:clientData/>
  </xdr:oneCellAnchor>
  <xdr:twoCellAnchor editAs="oneCell">
    <xdr:from>
      <xdr:col>0</xdr:col>
      <xdr:colOff>95251</xdr:colOff>
      <xdr:row>105</xdr:row>
      <xdr:rowOff>95251</xdr:rowOff>
    </xdr:from>
    <xdr:to>
      <xdr:col>9</xdr:col>
      <xdr:colOff>460792</xdr:colOff>
      <xdr:row>132</xdr:row>
      <xdr:rowOff>47625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70CE60C-E506-4AA6-8EF2-1830311D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1" y="22364701"/>
          <a:ext cx="6680616" cy="561022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5</xdr:row>
      <xdr:rowOff>200025</xdr:rowOff>
    </xdr:from>
    <xdr:to>
      <xdr:col>4</xdr:col>
      <xdr:colOff>523459</xdr:colOff>
      <xdr:row>9</xdr:row>
      <xdr:rowOff>123730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84674D7-DDA3-7D6A-BC2A-5269C1B9A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5" y="1343025"/>
          <a:ext cx="3323809" cy="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49</xdr:row>
      <xdr:rowOff>104775</xdr:rowOff>
    </xdr:from>
    <xdr:to>
      <xdr:col>18</xdr:col>
      <xdr:colOff>638175</xdr:colOff>
      <xdr:row>77</xdr:row>
      <xdr:rowOff>39119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B54D638-637B-94E3-DBC3-B8E431366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58225" y="10353675"/>
          <a:ext cx="4467225" cy="5992244"/>
        </a:xfrm>
        <a:prstGeom prst="rect">
          <a:avLst/>
        </a:prstGeom>
      </xdr:spPr>
    </xdr:pic>
    <xdr:clientData/>
  </xdr:twoCellAnchor>
  <xdr:twoCellAnchor>
    <xdr:from>
      <xdr:col>13</xdr:col>
      <xdr:colOff>114300</xdr:colOff>
      <xdr:row>63</xdr:row>
      <xdr:rowOff>95249</xdr:rowOff>
    </xdr:from>
    <xdr:to>
      <xdr:col>18</xdr:col>
      <xdr:colOff>438150</xdr:colOff>
      <xdr:row>65</xdr:row>
      <xdr:rowOff>200024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A08EE5-F2A0-2C08-CED5-ED5151D1DAF8}"/>
            </a:ext>
          </a:extLst>
        </xdr:cNvPr>
        <xdr:cNvSpPr/>
      </xdr:nvSpPr>
      <xdr:spPr>
        <a:xfrm>
          <a:off x="9172575" y="13373099"/>
          <a:ext cx="3752850" cy="523875"/>
        </a:xfrm>
        <a:prstGeom prst="rect">
          <a:avLst/>
        </a:prstGeom>
        <a:solidFill>
          <a:schemeClr val="accent1">
            <a:alpha val="1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95251</xdr:colOff>
      <xdr:row>143</xdr:row>
      <xdr:rowOff>38100</xdr:rowOff>
    </xdr:from>
    <xdr:to>
      <xdr:col>10</xdr:col>
      <xdr:colOff>145972</xdr:colOff>
      <xdr:row>146</xdr:row>
      <xdr:rowOff>28575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F49028B-5D98-CCF3-AB8A-575928028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1" y="30575250"/>
          <a:ext cx="7051596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146</xdr:row>
      <xdr:rowOff>104775</xdr:rowOff>
    </xdr:from>
    <xdr:to>
      <xdr:col>8</xdr:col>
      <xdr:colOff>555888</xdr:colOff>
      <xdr:row>160</xdr:row>
      <xdr:rowOff>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3320BE64-CB0C-562E-E8AA-6FF9FFFF3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725" y="31270575"/>
          <a:ext cx="6099438" cy="2828925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143</xdr:row>
      <xdr:rowOff>38100</xdr:rowOff>
    </xdr:from>
    <xdr:to>
      <xdr:col>17</xdr:col>
      <xdr:colOff>9000</xdr:colOff>
      <xdr:row>162</xdr:row>
      <xdr:rowOff>37602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D6FC0BF5-0A6E-277E-AA50-D348DBD9A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0475" y="30575250"/>
          <a:ext cx="4200000" cy="39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162</xdr:row>
      <xdr:rowOff>171450</xdr:rowOff>
    </xdr:from>
    <xdr:to>
      <xdr:col>22</xdr:col>
      <xdr:colOff>103838</xdr:colOff>
      <xdr:row>166</xdr:row>
      <xdr:rowOff>18964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3637943-4289-C23E-B222-2A6114869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39075" y="34690050"/>
          <a:ext cx="7495238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179294</xdr:colOff>
      <xdr:row>174</xdr:row>
      <xdr:rowOff>22412</xdr:rowOff>
    </xdr:from>
    <xdr:to>
      <xdr:col>5</xdr:col>
      <xdr:colOff>158680</xdr:colOff>
      <xdr:row>181</xdr:row>
      <xdr:rowOff>103458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CE1B84A8-5C10-8507-0CF1-3E00290C4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9294" y="37483677"/>
          <a:ext cx="3542857" cy="15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67234</xdr:colOff>
      <xdr:row>58</xdr:row>
      <xdr:rowOff>78440</xdr:rowOff>
    </xdr:from>
    <xdr:to>
      <xdr:col>14</xdr:col>
      <xdr:colOff>417787</xdr:colOff>
      <xdr:row>69</xdr:row>
      <xdr:rowOff>60833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FD0AA3C-13D3-427A-9C7D-8B79B566B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4" y="12632390"/>
          <a:ext cx="6670670" cy="22874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8</xdr:row>
      <xdr:rowOff>114301</xdr:rowOff>
    </xdr:from>
    <xdr:to>
      <xdr:col>6</xdr:col>
      <xdr:colOff>129890</xdr:colOff>
      <xdr:row>20</xdr:row>
      <xdr:rowOff>114301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DAAC7D4-12D1-709A-D0A2-34382E449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885951"/>
          <a:ext cx="4120865" cy="2514600"/>
        </a:xfrm>
        <a:prstGeom prst="rect">
          <a:avLst/>
        </a:prstGeom>
      </xdr:spPr>
    </xdr:pic>
    <xdr:clientData/>
  </xdr:twoCellAnchor>
  <xdr:oneCellAnchor>
    <xdr:from>
      <xdr:col>0</xdr:col>
      <xdr:colOff>171450</xdr:colOff>
      <xdr:row>61</xdr:row>
      <xdr:rowOff>66675</xdr:rowOff>
    </xdr:from>
    <xdr:ext cx="4440895" cy="762467"/>
    <xdr:pic>
      <xdr:nvPicPr>
        <xdr:cNvPr id="3" name="그림 2">
          <a:extLst>
            <a:ext uri="{FF2B5EF4-FFF2-40B4-BE49-F238E27FC236}">
              <a16:creationId xmlns:a16="http://schemas.microsoft.com/office/drawing/2014/main" id="{00DCD9BB-4EDA-42FE-9B9E-40DB57164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21135975"/>
          <a:ext cx="4440895" cy="762467"/>
        </a:xfrm>
        <a:prstGeom prst="rect">
          <a:avLst/>
        </a:prstGeom>
      </xdr:spPr>
    </xdr:pic>
    <xdr:clientData/>
  </xdr:oneCellAnchor>
  <xdr:oneCellAnchor>
    <xdr:from>
      <xdr:col>3</xdr:col>
      <xdr:colOff>762001</xdr:colOff>
      <xdr:row>60</xdr:row>
      <xdr:rowOff>85726</xdr:rowOff>
    </xdr:from>
    <xdr:ext cx="5233148" cy="957876"/>
    <xdr:pic>
      <xdr:nvPicPr>
        <xdr:cNvPr id="4" name="그림 3">
          <a:extLst>
            <a:ext uri="{FF2B5EF4-FFF2-40B4-BE49-F238E27FC236}">
              <a16:creationId xmlns:a16="http://schemas.microsoft.com/office/drawing/2014/main" id="{735776CC-715E-4110-80BD-3785EB69A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05401" y="20945476"/>
          <a:ext cx="5233148" cy="957876"/>
        </a:xfrm>
        <a:prstGeom prst="rect">
          <a:avLst/>
        </a:prstGeom>
      </xdr:spPr>
    </xdr:pic>
    <xdr:clientData/>
  </xdr:oneCellAnchor>
  <xdr:oneCellAnchor>
    <xdr:from>
      <xdr:col>0</xdr:col>
      <xdr:colOff>419100</xdr:colOff>
      <xdr:row>40</xdr:row>
      <xdr:rowOff>66675</xdr:rowOff>
    </xdr:from>
    <xdr:ext cx="6334173" cy="3705225"/>
    <xdr:pic>
      <xdr:nvPicPr>
        <xdr:cNvPr id="5" name="그림 4">
          <a:extLst>
            <a:ext uri="{FF2B5EF4-FFF2-40B4-BE49-F238E27FC236}">
              <a16:creationId xmlns:a16="http://schemas.microsoft.com/office/drawing/2014/main" id="{FFB3A778-F7D6-412E-9A35-0079DC8C2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" y="16735425"/>
          <a:ext cx="6334173" cy="3705225"/>
        </a:xfrm>
        <a:prstGeom prst="rect">
          <a:avLst/>
        </a:prstGeom>
      </xdr:spPr>
    </xdr:pic>
    <xdr:clientData/>
  </xdr:oneCellAnchor>
  <xdr:twoCellAnchor editAs="oneCell">
    <xdr:from>
      <xdr:col>0</xdr:col>
      <xdr:colOff>123825</xdr:colOff>
      <xdr:row>76</xdr:row>
      <xdr:rowOff>171450</xdr:rowOff>
    </xdr:from>
    <xdr:to>
      <xdr:col>12</xdr:col>
      <xdr:colOff>649406</xdr:colOff>
      <xdr:row>111</xdr:row>
      <xdr:rowOff>189595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1A8C4AD-6FD7-4DEB-A3E8-F730A95B0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825" y="16192500"/>
          <a:ext cx="8755181" cy="7352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5FC2-F919-4395-80EB-7E2FE5254236}">
  <dimension ref="B29:F90"/>
  <sheetViews>
    <sheetView showGridLines="0" zoomScale="70" zoomScaleNormal="70" workbookViewId="0">
      <selection activeCell="P33" sqref="P33"/>
    </sheetView>
  </sheetViews>
  <sheetFormatPr defaultRowHeight="16.5" x14ac:dyDescent="0.3"/>
  <cols>
    <col min="2" max="2" width="8.875" customWidth="1"/>
  </cols>
  <sheetData>
    <row r="29" spans="2:2" ht="20.25" x14ac:dyDescent="0.35">
      <c r="B29" s="2" t="s">
        <v>672</v>
      </c>
    </row>
    <row r="30" spans="2:2" ht="20.25" x14ac:dyDescent="0.35">
      <c r="B30" s="1" t="s">
        <v>673</v>
      </c>
    </row>
    <row r="31" spans="2:2" ht="20.25" x14ac:dyDescent="0.35">
      <c r="B31" s="1"/>
    </row>
    <row r="32" spans="2:2" ht="20.25" x14ac:dyDescent="0.35">
      <c r="B32" s="2" t="s">
        <v>671</v>
      </c>
    </row>
    <row r="33" spans="2:6" ht="20.25" x14ac:dyDescent="0.35">
      <c r="B33" s="1"/>
    </row>
    <row r="34" spans="2:6" ht="20.25" x14ac:dyDescent="0.35">
      <c r="B34" s="2" t="s">
        <v>0</v>
      </c>
    </row>
    <row r="35" spans="2:6" ht="20.25" x14ac:dyDescent="0.35">
      <c r="B35" s="1"/>
    </row>
    <row r="36" spans="2:6" ht="20.25" x14ac:dyDescent="0.35">
      <c r="B36" s="2" t="s">
        <v>1</v>
      </c>
    </row>
    <row r="37" spans="2:6" ht="20.25" x14ac:dyDescent="0.35">
      <c r="B37" s="1" t="s">
        <v>670</v>
      </c>
    </row>
    <row r="38" spans="2:6" ht="20.25" x14ac:dyDescent="0.35">
      <c r="B38" s="1" t="s">
        <v>2</v>
      </c>
    </row>
    <row r="39" spans="2:6" ht="20.25" x14ac:dyDescent="0.35">
      <c r="B39" s="1"/>
    </row>
    <row r="40" spans="2:6" ht="20.25" x14ac:dyDescent="0.35">
      <c r="B40" s="1" t="s">
        <v>3</v>
      </c>
      <c r="E40" t="s">
        <v>4</v>
      </c>
    </row>
    <row r="41" spans="2:6" ht="20.25" x14ac:dyDescent="0.35">
      <c r="B41" s="1" t="s">
        <v>6</v>
      </c>
      <c r="F41" t="s">
        <v>5</v>
      </c>
    </row>
    <row r="42" spans="2:6" ht="20.25" x14ac:dyDescent="0.35">
      <c r="B42" s="1"/>
    </row>
    <row r="43" spans="2:6" ht="20.25" x14ac:dyDescent="0.35">
      <c r="B43" s="2" t="s">
        <v>7</v>
      </c>
    </row>
    <row r="44" spans="2:6" ht="20.25" x14ac:dyDescent="0.35">
      <c r="B44" s="1"/>
    </row>
    <row r="45" spans="2:6" ht="20.25" x14ac:dyDescent="0.35">
      <c r="B45" s="2" t="s">
        <v>674</v>
      </c>
    </row>
    <row r="46" spans="2:6" ht="20.25" x14ac:dyDescent="0.35">
      <c r="B46" s="1" t="s">
        <v>8</v>
      </c>
    </row>
    <row r="47" spans="2:6" ht="20.25" x14ac:dyDescent="0.35">
      <c r="B47" s="1"/>
    </row>
    <row r="48" spans="2:6" ht="20.25" x14ac:dyDescent="0.35">
      <c r="B48" s="2" t="s">
        <v>10</v>
      </c>
    </row>
    <row r="49" spans="2:2" ht="20.25" x14ac:dyDescent="0.35">
      <c r="B49" s="1" t="s">
        <v>9</v>
      </c>
    </row>
    <row r="50" spans="2:2" ht="20.25" x14ac:dyDescent="0.35">
      <c r="B50" s="1"/>
    </row>
    <row r="51" spans="2:2" ht="20.25" x14ac:dyDescent="0.35">
      <c r="B51" s="2" t="s">
        <v>11</v>
      </c>
    </row>
    <row r="52" spans="2:2" ht="20.25" x14ac:dyDescent="0.35">
      <c r="B52" s="1"/>
    </row>
    <row r="53" spans="2:2" ht="20.25" x14ac:dyDescent="0.35">
      <c r="B53" s="1"/>
    </row>
    <row r="54" spans="2:2" ht="20.25" x14ac:dyDescent="0.35">
      <c r="B54" s="1"/>
    </row>
    <row r="55" spans="2:2" ht="20.25" x14ac:dyDescent="0.35">
      <c r="B55" s="1"/>
    </row>
    <row r="56" spans="2:2" ht="20.25" x14ac:dyDescent="0.35">
      <c r="B56" s="1"/>
    </row>
    <row r="57" spans="2:2" ht="20.25" x14ac:dyDescent="0.35">
      <c r="B57" s="1"/>
    </row>
    <row r="58" spans="2:2" ht="20.25" x14ac:dyDescent="0.35">
      <c r="B58" s="1"/>
    </row>
    <row r="59" spans="2:2" ht="20.25" x14ac:dyDescent="0.35">
      <c r="B59" s="1"/>
    </row>
    <row r="60" spans="2:2" ht="20.25" x14ac:dyDescent="0.35">
      <c r="B60" s="1"/>
    </row>
    <row r="61" spans="2:2" ht="20.25" x14ac:dyDescent="0.35">
      <c r="B61" s="1"/>
    </row>
    <row r="62" spans="2:2" ht="20.25" x14ac:dyDescent="0.35">
      <c r="B62" s="1"/>
    </row>
    <row r="63" spans="2:2" ht="20.25" x14ac:dyDescent="0.35">
      <c r="B63" s="1"/>
    </row>
    <row r="64" spans="2:2" ht="20.25" x14ac:dyDescent="0.35">
      <c r="B64" s="1"/>
    </row>
    <row r="65" spans="2:2" ht="20.25" x14ac:dyDescent="0.35">
      <c r="B65" s="1"/>
    </row>
    <row r="66" spans="2:2" ht="20.25" x14ac:dyDescent="0.35">
      <c r="B66" s="1"/>
    </row>
    <row r="67" spans="2:2" ht="20.25" x14ac:dyDescent="0.35">
      <c r="B67" s="1"/>
    </row>
    <row r="68" spans="2:2" ht="20.25" x14ac:dyDescent="0.35">
      <c r="B68" s="1"/>
    </row>
    <row r="69" spans="2:2" ht="20.25" x14ac:dyDescent="0.35">
      <c r="B69" s="1"/>
    </row>
    <row r="70" spans="2:2" ht="20.25" x14ac:dyDescent="0.35">
      <c r="B70" s="1"/>
    </row>
    <row r="71" spans="2:2" ht="20.25" x14ac:dyDescent="0.35">
      <c r="B71" s="1"/>
    </row>
    <row r="72" spans="2:2" ht="20.25" x14ac:dyDescent="0.35">
      <c r="B72" s="1"/>
    </row>
    <row r="73" spans="2:2" ht="20.25" x14ac:dyDescent="0.35">
      <c r="B73" s="1"/>
    </row>
    <row r="74" spans="2:2" ht="20.25" x14ac:dyDescent="0.35">
      <c r="B74" s="1"/>
    </row>
    <row r="75" spans="2:2" ht="20.25" x14ac:dyDescent="0.35">
      <c r="B75" s="1"/>
    </row>
    <row r="76" spans="2:2" ht="20.25" x14ac:dyDescent="0.35">
      <c r="B76" s="1"/>
    </row>
    <row r="77" spans="2:2" ht="20.25" x14ac:dyDescent="0.35">
      <c r="B77" s="1"/>
    </row>
    <row r="78" spans="2:2" ht="20.25" x14ac:dyDescent="0.35">
      <c r="B78" s="1"/>
    </row>
    <row r="79" spans="2:2" ht="20.25" x14ac:dyDescent="0.35">
      <c r="B79" s="1"/>
    </row>
    <row r="80" spans="2:2" ht="20.25" x14ac:dyDescent="0.35">
      <c r="B80" s="1"/>
    </row>
    <row r="81" spans="2:2" ht="20.25" x14ac:dyDescent="0.35">
      <c r="B81" s="1"/>
    </row>
    <row r="82" spans="2:2" ht="20.25" x14ac:dyDescent="0.35">
      <c r="B82" s="1"/>
    </row>
    <row r="83" spans="2:2" ht="20.25" x14ac:dyDescent="0.35">
      <c r="B83" s="1"/>
    </row>
    <row r="84" spans="2:2" ht="20.25" x14ac:dyDescent="0.35">
      <c r="B84" s="1"/>
    </row>
    <row r="85" spans="2:2" ht="20.25" x14ac:dyDescent="0.35">
      <c r="B85" s="1"/>
    </row>
    <row r="86" spans="2:2" ht="20.25" x14ac:dyDescent="0.35">
      <c r="B86" s="1"/>
    </row>
    <row r="87" spans="2:2" ht="20.25" x14ac:dyDescent="0.35">
      <c r="B87" s="1"/>
    </row>
    <row r="88" spans="2:2" ht="20.25" x14ac:dyDescent="0.35">
      <c r="B88" s="1"/>
    </row>
    <row r="89" spans="2:2" ht="20.25" x14ac:dyDescent="0.35">
      <c r="B89" s="1"/>
    </row>
    <row r="90" spans="2:2" ht="20.25" x14ac:dyDescent="0.35">
      <c r="B90" s="1"/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908B-C3F5-4CA5-82BE-75DCD0DD60E0}">
  <dimension ref="A1:N44"/>
  <sheetViews>
    <sheetView showGridLines="0" zoomScale="85" zoomScaleNormal="85" workbookViewId="0">
      <selection activeCell="C22" sqref="C22"/>
    </sheetView>
  </sheetViews>
  <sheetFormatPr defaultRowHeight="16.5" x14ac:dyDescent="0.3"/>
  <cols>
    <col min="1" max="1" width="14.125" bestFit="1" customWidth="1"/>
    <col min="2" max="3" width="57.125" customWidth="1"/>
    <col min="4" max="4" width="22.25" bestFit="1" customWidth="1"/>
    <col min="5" max="5" width="31.25" bestFit="1" customWidth="1"/>
    <col min="6" max="6" width="11.625" bestFit="1" customWidth="1"/>
    <col min="8" max="8" width="33.375" bestFit="1" customWidth="1"/>
    <col min="9" max="9" width="16.5" bestFit="1" customWidth="1"/>
    <col min="10" max="10" width="38" bestFit="1" customWidth="1"/>
    <col min="11" max="11" width="26" bestFit="1" customWidth="1"/>
    <col min="12" max="12" width="52.375" bestFit="1" customWidth="1"/>
    <col min="13" max="13" width="63.875" customWidth="1"/>
    <col min="14" max="14" width="30.5" style="38" customWidth="1"/>
  </cols>
  <sheetData>
    <row r="1" spans="1:14" ht="24" x14ac:dyDescent="0.3">
      <c r="A1" s="41" t="s">
        <v>227</v>
      </c>
      <c r="B1" s="3"/>
    </row>
    <row r="2" spans="1:14" x14ac:dyDescent="0.3">
      <c r="A2" s="36" t="s">
        <v>144</v>
      </c>
      <c r="B2" s="36" t="s">
        <v>29</v>
      </c>
      <c r="C2" s="36" t="s">
        <v>212</v>
      </c>
    </row>
    <row r="3" spans="1:14" x14ac:dyDescent="0.3">
      <c r="A3" s="4">
        <v>1</v>
      </c>
      <c r="B3" s="4" t="s">
        <v>208</v>
      </c>
      <c r="C3" s="4" t="s">
        <v>218</v>
      </c>
    </row>
    <row r="4" spans="1:14" x14ac:dyDescent="0.3">
      <c r="A4" s="4">
        <v>11</v>
      </c>
      <c r="B4" s="4" t="s">
        <v>209</v>
      </c>
      <c r="C4" s="4"/>
    </row>
    <row r="5" spans="1:14" x14ac:dyDescent="0.3">
      <c r="A5" s="4">
        <v>12</v>
      </c>
      <c r="B5" s="4" t="s">
        <v>211</v>
      </c>
      <c r="C5" s="4" t="s">
        <v>226</v>
      </c>
    </row>
    <row r="6" spans="1:14" x14ac:dyDescent="0.3">
      <c r="A6" s="4">
        <v>13</v>
      </c>
      <c r="B6" s="4" t="s">
        <v>214</v>
      </c>
      <c r="C6" s="4" t="s">
        <v>213</v>
      </c>
    </row>
    <row r="7" spans="1:14" x14ac:dyDescent="0.3">
      <c r="A7" s="4">
        <v>15</v>
      </c>
      <c r="B7" s="32" t="s">
        <v>215</v>
      </c>
      <c r="C7" s="4"/>
    </row>
    <row r="8" spans="1:14" x14ac:dyDescent="0.3">
      <c r="A8" s="4">
        <v>2</v>
      </c>
      <c r="B8" s="4" t="s">
        <v>216</v>
      </c>
      <c r="C8" s="4" t="s">
        <v>217</v>
      </c>
    </row>
    <row r="9" spans="1:14" x14ac:dyDescent="0.3">
      <c r="A9" s="4">
        <v>3</v>
      </c>
      <c r="B9" s="4" t="s">
        <v>219</v>
      </c>
      <c r="C9" s="4" t="s">
        <v>220</v>
      </c>
    </row>
    <row r="10" spans="1:14" x14ac:dyDescent="0.3">
      <c r="A10" s="4">
        <v>92</v>
      </c>
      <c r="B10" s="4" t="s">
        <v>221</v>
      </c>
      <c r="C10" s="4" t="s">
        <v>222</v>
      </c>
    </row>
    <row r="11" spans="1:14" x14ac:dyDescent="0.3">
      <c r="A11" s="4">
        <v>93</v>
      </c>
      <c r="B11" s="4" t="s">
        <v>223</v>
      </c>
      <c r="C11" s="4" t="s">
        <v>189</v>
      </c>
    </row>
    <row r="12" spans="1:14" x14ac:dyDescent="0.3">
      <c r="A12" s="4">
        <v>94</v>
      </c>
      <c r="B12" s="4" t="s">
        <v>224</v>
      </c>
      <c r="C12" s="4" t="s">
        <v>683</v>
      </c>
    </row>
    <row r="13" spans="1:14" x14ac:dyDescent="0.3">
      <c r="A13" s="4">
        <v>95</v>
      </c>
      <c r="B13" s="4" t="s">
        <v>684</v>
      </c>
      <c r="C13" s="4"/>
    </row>
    <row r="14" spans="1:14" x14ac:dyDescent="0.3">
      <c r="A14" s="4">
        <v>96</v>
      </c>
      <c r="B14" s="4" t="s">
        <v>686</v>
      </c>
      <c r="C14" s="4" t="s">
        <v>685</v>
      </c>
    </row>
    <row r="15" spans="1:14" x14ac:dyDescent="0.3">
      <c r="N15"/>
    </row>
    <row r="16" spans="1:14" x14ac:dyDescent="0.3">
      <c r="N16"/>
    </row>
    <row r="17" spans="14:14" x14ac:dyDescent="0.3">
      <c r="N17"/>
    </row>
    <row r="18" spans="14:14" x14ac:dyDescent="0.3">
      <c r="N18"/>
    </row>
    <row r="19" spans="14:14" x14ac:dyDescent="0.3">
      <c r="N19"/>
    </row>
    <row r="20" spans="14:14" x14ac:dyDescent="0.3">
      <c r="N20"/>
    </row>
    <row r="21" spans="14:14" x14ac:dyDescent="0.3">
      <c r="N21"/>
    </row>
    <row r="22" spans="14:14" x14ac:dyDescent="0.3">
      <c r="N22"/>
    </row>
    <row r="23" spans="14:14" x14ac:dyDescent="0.3">
      <c r="N23"/>
    </row>
    <row r="24" spans="14:14" x14ac:dyDescent="0.3">
      <c r="N24"/>
    </row>
    <row r="25" spans="14:14" x14ac:dyDescent="0.3">
      <c r="N25"/>
    </row>
    <row r="26" spans="14:14" x14ac:dyDescent="0.3">
      <c r="N26"/>
    </row>
    <row r="27" spans="14:14" x14ac:dyDescent="0.3">
      <c r="N27"/>
    </row>
    <row r="28" spans="14:14" x14ac:dyDescent="0.3">
      <c r="N28"/>
    </row>
    <row r="44" spans="1:1" ht="26.25" x14ac:dyDescent="0.45">
      <c r="A44" s="40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C73E-0129-4817-9D49-1E8417821561}">
  <sheetPr>
    <tabColor theme="8" tint="0.79998168889431442"/>
  </sheetPr>
  <dimension ref="A1:J19"/>
  <sheetViews>
    <sheetView showGridLines="0" zoomScale="85" zoomScaleNormal="85" workbookViewId="0">
      <selection activeCell="D12" sqref="D12"/>
    </sheetView>
  </sheetViews>
  <sheetFormatPr defaultRowHeight="16.5" x14ac:dyDescent="0.3"/>
  <cols>
    <col min="1" max="1" width="19.25" bestFit="1" customWidth="1"/>
    <col min="2" max="2" width="30.125" customWidth="1"/>
    <col min="3" max="3" width="54" customWidth="1"/>
    <col min="4" max="4" width="62.75" customWidth="1"/>
    <col min="6" max="6" width="9.125" customWidth="1"/>
    <col min="7" max="7" width="3.375" bestFit="1" customWidth="1"/>
    <col min="8" max="8" width="5.625" bestFit="1" customWidth="1"/>
    <col min="9" max="9" width="5.875" bestFit="1" customWidth="1"/>
    <col min="10" max="10" width="58.875" style="7" customWidth="1"/>
  </cols>
  <sheetData>
    <row r="1" spans="1:4" ht="24" x14ac:dyDescent="0.45">
      <c r="A1" s="42" t="s">
        <v>228</v>
      </c>
      <c r="B1" s="42"/>
    </row>
    <row r="2" spans="1:4" x14ac:dyDescent="0.3">
      <c r="A2" s="9" t="s">
        <v>250</v>
      </c>
      <c r="B2" s="9" t="s">
        <v>353</v>
      </c>
      <c r="C2" s="9" t="s">
        <v>251</v>
      </c>
      <c r="D2" s="9" t="s">
        <v>850</v>
      </c>
    </row>
    <row r="3" spans="1:4" x14ac:dyDescent="0.3">
      <c r="A3" s="34" t="s">
        <v>30</v>
      </c>
      <c r="B3" s="4" t="s">
        <v>404</v>
      </c>
      <c r="C3" s="12" t="s">
        <v>857</v>
      </c>
      <c r="D3" s="4" t="s">
        <v>860</v>
      </c>
    </row>
    <row r="4" spans="1:4" x14ac:dyDescent="0.3">
      <c r="A4" s="34" t="s">
        <v>31</v>
      </c>
      <c r="B4" s="4" t="s">
        <v>404</v>
      </c>
      <c r="C4" s="12" t="s">
        <v>858</v>
      </c>
      <c r="D4" s="4" t="s">
        <v>861</v>
      </c>
    </row>
    <row r="5" spans="1:4" x14ac:dyDescent="0.3">
      <c r="A5" s="34" t="s">
        <v>834</v>
      </c>
      <c r="B5" s="4" t="s">
        <v>404</v>
      </c>
      <c r="C5" s="12" t="s">
        <v>859</v>
      </c>
      <c r="D5" s="4" t="s">
        <v>862</v>
      </c>
    </row>
    <row r="6" spans="1:4" ht="49.5" x14ac:dyDescent="0.3">
      <c r="A6" s="34" t="s">
        <v>835</v>
      </c>
      <c r="B6" s="4" t="s">
        <v>361</v>
      </c>
      <c r="C6" s="51" t="s">
        <v>843</v>
      </c>
      <c r="D6" s="4">
        <v>1</v>
      </c>
    </row>
    <row r="7" spans="1:4" x14ac:dyDescent="0.3">
      <c r="A7" s="115" t="s">
        <v>836</v>
      </c>
      <c r="B7" s="4" t="s">
        <v>631</v>
      </c>
      <c r="C7" s="12" t="s">
        <v>844</v>
      </c>
      <c r="D7" s="4" t="s">
        <v>863</v>
      </c>
    </row>
    <row r="8" spans="1:4" ht="33" x14ac:dyDescent="0.3">
      <c r="A8" s="34" t="s">
        <v>837</v>
      </c>
      <c r="B8" s="4" t="s">
        <v>631</v>
      </c>
      <c r="C8" s="8" t="s">
        <v>845</v>
      </c>
      <c r="D8" s="4" t="s">
        <v>865</v>
      </c>
    </row>
    <row r="9" spans="1:4" ht="33" x14ac:dyDescent="0.3">
      <c r="A9" s="34" t="s">
        <v>838</v>
      </c>
      <c r="B9" s="4" t="s">
        <v>631</v>
      </c>
      <c r="C9" s="8" t="s">
        <v>846</v>
      </c>
      <c r="D9" s="4" t="s">
        <v>864</v>
      </c>
    </row>
    <row r="10" spans="1:4" ht="49.5" x14ac:dyDescent="0.3">
      <c r="A10" s="34" t="s">
        <v>847</v>
      </c>
      <c r="B10" s="4" t="s">
        <v>631</v>
      </c>
      <c r="C10" s="51" t="s">
        <v>849</v>
      </c>
      <c r="D10" s="4" t="s">
        <v>866</v>
      </c>
    </row>
    <row r="11" spans="1:4" ht="49.5" x14ac:dyDescent="0.3">
      <c r="A11" s="34" t="s">
        <v>848</v>
      </c>
      <c r="B11" s="4" t="s">
        <v>631</v>
      </c>
      <c r="C11" s="8" t="s">
        <v>854</v>
      </c>
      <c r="D11" s="4" t="s">
        <v>864</v>
      </c>
    </row>
    <row r="12" spans="1:4" ht="49.5" x14ac:dyDescent="0.3">
      <c r="A12" s="34" t="s">
        <v>839</v>
      </c>
      <c r="B12" s="4" t="s">
        <v>631</v>
      </c>
      <c r="C12" s="8" t="s">
        <v>855</v>
      </c>
      <c r="D12" s="4" t="s">
        <v>867</v>
      </c>
    </row>
    <row r="13" spans="1:4" ht="49.5" x14ac:dyDescent="0.3">
      <c r="A13" s="34" t="s">
        <v>840</v>
      </c>
      <c r="B13" s="4" t="s">
        <v>631</v>
      </c>
      <c r="C13" s="8" t="s">
        <v>856</v>
      </c>
      <c r="D13" s="4" t="s">
        <v>867</v>
      </c>
    </row>
    <row r="14" spans="1:4" x14ac:dyDescent="0.3">
      <c r="A14" s="34" t="s">
        <v>851</v>
      </c>
      <c r="B14" s="4" t="s">
        <v>404</v>
      </c>
      <c r="C14" s="12" t="s">
        <v>870</v>
      </c>
      <c r="D14" s="4" t="s">
        <v>871</v>
      </c>
    </row>
    <row r="15" spans="1:4" x14ac:dyDescent="0.3">
      <c r="A15" s="34" t="s">
        <v>841</v>
      </c>
      <c r="B15" s="4" t="s">
        <v>631</v>
      </c>
      <c r="C15" s="12" t="s">
        <v>868</v>
      </c>
      <c r="D15" s="4" t="s">
        <v>869</v>
      </c>
    </row>
    <row r="16" spans="1:4" x14ac:dyDescent="0.3">
      <c r="A16" s="34" t="s">
        <v>852</v>
      </c>
      <c r="B16" s="4" t="s">
        <v>631</v>
      </c>
      <c r="C16" s="12" t="s">
        <v>872</v>
      </c>
      <c r="D16" s="4" t="s">
        <v>874</v>
      </c>
    </row>
    <row r="17" spans="1:4" x14ac:dyDescent="0.3">
      <c r="A17" s="34" t="s">
        <v>853</v>
      </c>
      <c r="B17" s="4" t="s">
        <v>631</v>
      </c>
      <c r="C17" s="12" t="s">
        <v>872</v>
      </c>
      <c r="D17" s="4" t="s">
        <v>875</v>
      </c>
    </row>
    <row r="18" spans="1:4" x14ac:dyDescent="0.3">
      <c r="A18" s="34" t="s">
        <v>842</v>
      </c>
      <c r="B18" s="4" t="s">
        <v>361</v>
      </c>
      <c r="C18" s="12" t="s">
        <v>876</v>
      </c>
      <c r="D18" s="4">
        <v>1</v>
      </c>
    </row>
    <row r="19" spans="1:4" x14ac:dyDescent="0.3">
      <c r="A19" s="34" t="s">
        <v>126</v>
      </c>
      <c r="B19" s="4" t="s">
        <v>669</v>
      </c>
      <c r="C19" s="12" t="s">
        <v>877</v>
      </c>
      <c r="D19" s="4" t="s">
        <v>873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0813-44C2-4DA9-A176-F049936C4F51}">
  <sheetPr>
    <tabColor theme="8" tint="0.79998168889431442"/>
  </sheetPr>
  <dimension ref="A1:H108"/>
  <sheetViews>
    <sheetView showGridLines="0" topLeftCell="A67" zoomScale="85" zoomScaleNormal="85" workbookViewId="0">
      <selection activeCell="F116" sqref="F116"/>
    </sheetView>
  </sheetViews>
  <sheetFormatPr defaultRowHeight="16.5" x14ac:dyDescent="0.3"/>
  <cols>
    <col min="1" max="1" width="13.75" customWidth="1"/>
    <col min="2" max="2" width="19" customWidth="1"/>
    <col min="3" max="3" width="19.75" customWidth="1"/>
    <col min="4" max="4" width="20.75" customWidth="1"/>
    <col min="5" max="6" width="22.75" customWidth="1"/>
    <col min="7" max="7" width="53.125" customWidth="1"/>
    <col min="8" max="8" width="47.125" customWidth="1"/>
  </cols>
  <sheetData>
    <row r="1" spans="1:8" ht="24" x14ac:dyDescent="0.45">
      <c r="A1" s="42" t="s">
        <v>254</v>
      </c>
    </row>
    <row r="2" spans="1:8" x14ac:dyDescent="0.3">
      <c r="A2" t="s">
        <v>878</v>
      </c>
    </row>
    <row r="3" spans="1:8" x14ac:dyDescent="0.3">
      <c r="A3" t="s">
        <v>959</v>
      </c>
    </row>
    <row r="4" spans="1:8" x14ac:dyDescent="0.3">
      <c r="A4" t="s">
        <v>960</v>
      </c>
    </row>
    <row r="5" spans="1:8" x14ac:dyDescent="0.3">
      <c r="A5" t="s">
        <v>961</v>
      </c>
    </row>
    <row r="6" spans="1:8" x14ac:dyDescent="0.3">
      <c r="A6" t="s">
        <v>962</v>
      </c>
    </row>
    <row r="7" spans="1:8" x14ac:dyDescent="0.3">
      <c r="A7" t="s">
        <v>963</v>
      </c>
    </row>
    <row r="8" spans="1:8" x14ac:dyDescent="0.3">
      <c r="A8" t="s">
        <v>964</v>
      </c>
    </row>
    <row r="9" spans="1:8" x14ac:dyDescent="0.3">
      <c r="A9" t="s">
        <v>965</v>
      </c>
    </row>
    <row r="10" spans="1:8" x14ac:dyDescent="0.3">
      <c r="A10" t="s">
        <v>966</v>
      </c>
    </row>
    <row r="11" spans="1:8" x14ac:dyDescent="0.3">
      <c r="A11" t="s">
        <v>967</v>
      </c>
    </row>
    <row r="12" spans="1:8" x14ac:dyDescent="0.3">
      <c r="A12" s="116" t="s">
        <v>879</v>
      </c>
      <c r="B12" s="116" t="s">
        <v>73</v>
      </c>
      <c r="C12" s="116" t="s">
        <v>74</v>
      </c>
      <c r="D12" s="116" t="s">
        <v>75</v>
      </c>
      <c r="E12" s="116" t="s">
        <v>76</v>
      </c>
      <c r="F12" s="116" t="s">
        <v>880</v>
      </c>
      <c r="G12" s="116" t="s">
        <v>881</v>
      </c>
      <c r="H12" s="116" t="s">
        <v>29</v>
      </c>
    </row>
    <row r="13" spans="1:8" x14ac:dyDescent="0.3">
      <c r="A13" s="4" t="s">
        <v>546</v>
      </c>
      <c r="B13" s="4"/>
      <c r="C13" s="4"/>
      <c r="D13" s="4"/>
      <c r="E13" s="4"/>
      <c r="F13" s="4" t="s">
        <v>882</v>
      </c>
      <c r="G13" s="117" t="s">
        <v>883</v>
      </c>
      <c r="H13" s="117"/>
    </row>
    <row r="14" spans="1:8" x14ac:dyDescent="0.3">
      <c r="A14" s="4" t="s">
        <v>546</v>
      </c>
      <c r="B14" s="4"/>
      <c r="C14" s="4"/>
      <c r="D14" s="4"/>
      <c r="E14" s="4"/>
      <c r="F14" s="4" t="s">
        <v>884</v>
      </c>
      <c r="G14" s="117" t="s">
        <v>885</v>
      </c>
      <c r="H14" s="117"/>
    </row>
    <row r="15" spans="1:8" x14ac:dyDescent="0.3">
      <c r="A15" s="4" t="s">
        <v>546</v>
      </c>
      <c r="B15" s="4"/>
      <c r="C15" s="4"/>
      <c r="D15" s="4"/>
      <c r="E15" s="4"/>
      <c r="F15" s="4" t="s">
        <v>886</v>
      </c>
      <c r="G15" s="117" t="s">
        <v>887</v>
      </c>
      <c r="H15" s="117"/>
    </row>
    <row r="16" spans="1:8" x14ac:dyDescent="0.3">
      <c r="A16" s="4" t="s">
        <v>546</v>
      </c>
      <c r="B16" s="4"/>
      <c r="C16" s="4"/>
      <c r="D16" s="4"/>
      <c r="E16" s="4"/>
      <c r="F16" s="4" t="s">
        <v>886</v>
      </c>
      <c r="G16" s="117" t="s">
        <v>888</v>
      </c>
      <c r="H16" s="117" t="s">
        <v>1006</v>
      </c>
    </row>
    <row r="17" spans="1:8" x14ac:dyDescent="0.3">
      <c r="A17" s="4" t="s">
        <v>546</v>
      </c>
      <c r="B17" s="4"/>
      <c r="C17" s="4"/>
      <c r="D17" s="4"/>
      <c r="E17" s="4"/>
      <c r="F17" s="4" t="s">
        <v>889</v>
      </c>
      <c r="G17" s="117" t="s">
        <v>890</v>
      </c>
      <c r="H17" s="117"/>
    </row>
    <row r="18" spans="1:8" x14ac:dyDescent="0.3">
      <c r="A18" s="4" t="s">
        <v>546</v>
      </c>
      <c r="B18" s="4"/>
      <c r="C18" s="4" t="s">
        <v>891</v>
      </c>
      <c r="D18" s="4"/>
      <c r="E18" s="117"/>
      <c r="F18" s="4" t="s">
        <v>892</v>
      </c>
      <c r="G18" s="117" t="s">
        <v>893</v>
      </c>
      <c r="H18" s="117"/>
    </row>
    <row r="19" spans="1:8" x14ac:dyDescent="0.3">
      <c r="A19" s="4" t="s">
        <v>546</v>
      </c>
      <c r="B19" s="4"/>
      <c r="C19" s="4" t="s">
        <v>894</v>
      </c>
      <c r="D19" s="4"/>
      <c r="E19" s="117"/>
      <c r="F19" s="4" t="s">
        <v>892</v>
      </c>
      <c r="G19" s="117" t="s">
        <v>895</v>
      </c>
      <c r="H19" s="117"/>
    </row>
    <row r="20" spans="1:8" x14ac:dyDescent="0.3">
      <c r="A20" s="4" t="s">
        <v>546</v>
      </c>
      <c r="B20" s="4"/>
      <c r="C20" s="4" t="s">
        <v>891</v>
      </c>
      <c r="D20" s="4"/>
      <c r="E20" s="117"/>
      <c r="F20" s="4" t="s">
        <v>896</v>
      </c>
      <c r="G20" s="117" t="s">
        <v>897</v>
      </c>
      <c r="H20" s="117"/>
    </row>
    <row r="21" spans="1:8" x14ac:dyDescent="0.3">
      <c r="A21" s="4" t="s">
        <v>546</v>
      </c>
      <c r="B21" s="4"/>
      <c r="C21" s="4" t="s">
        <v>894</v>
      </c>
      <c r="D21" s="4"/>
      <c r="E21" s="117"/>
      <c r="F21" s="4" t="s">
        <v>896</v>
      </c>
      <c r="G21" s="117" t="s">
        <v>898</v>
      </c>
      <c r="H21" s="117" t="s">
        <v>899</v>
      </c>
    </row>
    <row r="22" spans="1:8" x14ac:dyDescent="0.3">
      <c r="A22" s="4" t="s">
        <v>546</v>
      </c>
      <c r="B22" s="4"/>
      <c r="C22" s="4" t="s">
        <v>900</v>
      </c>
      <c r="D22" s="4"/>
      <c r="E22" s="4"/>
      <c r="F22" s="4" t="s">
        <v>901</v>
      </c>
      <c r="G22" s="5" t="s">
        <v>902</v>
      </c>
      <c r="H22" s="5"/>
    </row>
    <row r="23" spans="1:8" x14ac:dyDescent="0.3">
      <c r="A23" s="4" t="s">
        <v>546</v>
      </c>
      <c r="B23" s="4"/>
      <c r="C23" s="4" t="s">
        <v>903</v>
      </c>
      <c r="D23" s="4"/>
      <c r="E23" s="4"/>
      <c r="F23" s="4" t="s">
        <v>901</v>
      </c>
      <c r="G23" s="5" t="s">
        <v>904</v>
      </c>
      <c r="H23" s="5"/>
    </row>
    <row r="24" spans="1:8" x14ac:dyDescent="0.3">
      <c r="A24" s="4" t="s">
        <v>546</v>
      </c>
      <c r="B24" s="4"/>
      <c r="C24" s="4" t="s">
        <v>905</v>
      </c>
      <c r="D24" s="4"/>
      <c r="E24" s="4"/>
      <c r="F24" s="4" t="s">
        <v>906</v>
      </c>
      <c r="G24" s="117">
        <v>0</v>
      </c>
      <c r="H24" s="117"/>
    </row>
    <row r="25" spans="1:8" x14ac:dyDescent="0.3">
      <c r="A25" s="4" t="s">
        <v>546</v>
      </c>
      <c r="B25" s="4"/>
      <c r="C25" s="4" t="s">
        <v>907</v>
      </c>
      <c r="D25" s="4"/>
      <c r="E25" s="4"/>
      <c r="F25" s="4" t="s">
        <v>906</v>
      </c>
      <c r="G25" s="5" t="s">
        <v>1007</v>
      </c>
      <c r="H25" s="5"/>
    </row>
    <row r="26" spans="1:8" x14ac:dyDescent="0.3">
      <c r="A26" s="4" t="s">
        <v>546</v>
      </c>
      <c r="B26" s="4"/>
      <c r="C26" s="4" t="s">
        <v>908</v>
      </c>
      <c r="D26" s="4"/>
      <c r="E26" s="4"/>
      <c r="F26" s="4" t="s">
        <v>906</v>
      </c>
      <c r="G26" s="5" t="s">
        <v>1008</v>
      </c>
      <c r="H26" s="5"/>
    </row>
    <row r="27" spans="1:8" x14ac:dyDescent="0.3">
      <c r="A27" s="4" t="s">
        <v>546</v>
      </c>
      <c r="B27" s="4"/>
      <c r="C27" s="4" t="s">
        <v>909</v>
      </c>
      <c r="D27" s="4"/>
      <c r="E27" s="4"/>
      <c r="F27" s="4" t="s">
        <v>906</v>
      </c>
      <c r="G27" s="5" t="s">
        <v>1009</v>
      </c>
      <c r="H27" s="5"/>
    </row>
    <row r="28" spans="1:8" x14ac:dyDescent="0.3">
      <c r="A28" s="4" t="s">
        <v>546</v>
      </c>
      <c r="B28" s="4"/>
      <c r="C28" s="4"/>
      <c r="D28" s="4"/>
      <c r="E28" s="4" t="s">
        <v>910</v>
      </c>
      <c r="F28" s="4" t="s">
        <v>911</v>
      </c>
      <c r="G28" s="5" t="s">
        <v>912</v>
      </c>
      <c r="H28" s="5"/>
    </row>
    <row r="29" spans="1:8" x14ac:dyDescent="0.3">
      <c r="A29" s="4" t="s">
        <v>546</v>
      </c>
      <c r="B29" s="4"/>
      <c r="C29" s="4"/>
      <c r="D29" s="4"/>
      <c r="E29" s="4" t="s">
        <v>913</v>
      </c>
      <c r="F29" s="4" t="s">
        <v>911</v>
      </c>
      <c r="G29" s="117">
        <v>0</v>
      </c>
      <c r="H29" s="5"/>
    </row>
    <row r="30" spans="1:8" x14ac:dyDescent="0.3">
      <c r="A30" s="4" t="s">
        <v>546</v>
      </c>
      <c r="B30" s="4"/>
      <c r="C30" s="4"/>
      <c r="D30" s="4"/>
      <c r="E30" s="4"/>
      <c r="F30" s="4" t="s">
        <v>914</v>
      </c>
      <c r="G30" s="5" t="s">
        <v>915</v>
      </c>
      <c r="H30" s="5"/>
    </row>
    <row r="31" spans="1:8" x14ac:dyDescent="0.3">
      <c r="A31" s="4" t="s">
        <v>546</v>
      </c>
      <c r="B31" s="4"/>
      <c r="C31" s="4"/>
      <c r="D31" s="4"/>
      <c r="E31" s="4"/>
      <c r="F31" s="4" t="s">
        <v>916</v>
      </c>
      <c r="G31" s="117" t="s">
        <v>1010</v>
      </c>
      <c r="H31" s="117"/>
    </row>
    <row r="32" spans="1:8" x14ac:dyDescent="0.3">
      <c r="A32" s="4" t="s">
        <v>546</v>
      </c>
      <c r="B32" s="4"/>
      <c r="C32" s="4"/>
      <c r="D32" s="4"/>
      <c r="E32" s="4"/>
      <c r="F32" s="4" t="s">
        <v>917</v>
      </c>
      <c r="G32" s="117" t="s">
        <v>1011</v>
      </c>
      <c r="H32" s="117"/>
    </row>
    <row r="33" spans="1:8" x14ac:dyDescent="0.3">
      <c r="A33" s="4" t="s">
        <v>546</v>
      </c>
      <c r="B33" s="4"/>
      <c r="C33" s="4"/>
      <c r="D33" s="4"/>
      <c r="E33" s="4"/>
      <c r="F33" s="4" t="s">
        <v>918</v>
      </c>
      <c r="G33" s="117" t="s">
        <v>1012</v>
      </c>
      <c r="H33" s="117"/>
    </row>
    <row r="34" spans="1:8" x14ac:dyDescent="0.3">
      <c r="A34" s="4" t="s">
        <v>546</v>
      </c>
      <c r="B34" s="4"/>
      <c r="C34" s="4"/>
      <c r="D34" s="4"/>
      <c r="E34" s="4"/>
      <c r="F34" s="4" t="s">
        <v>919</v>
      </c>
      <c r="G34" s="117" t="s">
        <v>1013</v>
      </c>
      <c r="H34" s="117"/>
    </row>
    <row r="35" spans="1:8" x14ac:dyDescent="0.3">
      <c r="A35" s="4" t="s">
        <v>546</v>
      </c>
      <c r="B35" s="4"/>
      <c r="C35" s="4"/>
      <c r="D35" s="4"/>
      <c r="E35" s="4"/>
      <c r="F35" s="4" t="s">
        <v>920</v>
      </c>
      <c r="G35" s="117" t="s">
        <v>1014</v>
      </c>
      <c r="H35" s="117"/>
    </row>
    <row r="36" spans="1:8" x14ac:dyDescent="0.3">
      <c r="A36" s="4" t="s">
        <v>546</v>
      </c>
      <c r="B36" s="4"/>
      <c r="C36" s="4"/>
      <c r="D36" s="4"/>
      <c r="E36" s="4"/>
      <c r="F36" s="4" t="s">
        <v>921</v>
      </c>
      <c r="G36" s="117" t="s">
        <v>1015</v>
      </c>
      <c r="H36" s="117"/>
    </row>
    <row r="37" spans="1:8" x14ac:dyDescent="0.3">
      <c r="A37" s="4" t="s">
        <v>546</v>
      </c>
      <c r="B37" s="4"/>
      <c r="C37" s="4"/>
      <c r="D37" s="4"/>
      <c r="E37" s="4"/>
      <c r="F37" s="4" t="s">
        <v>922</v>
      </c>
      <c r="G37" s="117" t="s">
        <v>1016</v>
      </c>
      <c r="H37" s="117"/>
    </row>
    <row r="38" spans="1:8" x14ac:dyDescent="0.3">
      <c r="A38" s="4" t="s">
        <v>546</v>
      </c>
      <c r="B38" s="4"/>
      <c r="C38" s="4"/>
      <c r="D38" s="4"/>
      <c r="E38" s="4"/>
      <c r="F38" s="4" t="s">
        <v>923</v>
      </c>
      <c r="G38" s="117" t="s">
        <v>1017</v>
      </c>
      <c r="H38" s="117"/>
    </row>
    <row r="39" spans="1:8" x14ac:dyDescent="0.3">
      <c r="A39" s="4" t="s">
        <v>546</v>
      </c>
      <c r="B39" s="4"/>
      <c r="C39" s="4"/>
      <c r="D39" s="4"/>
      <c r="E39" s="4"/>
      <c r="F39" s="4" t="s">
        <v>924</v>
      </c>
      <c r="G39" s="117" t="s">
        <v>1018</v>
      </c>
      <c r="H39" s="117"/>
    </row>
    <row r="40" spans="1:8" x14ac:dyDescent="0.3">
      <c r="A40" s="4" t="s">
        <v>546</v>
      </c>
      <c r="B40" s="4"/>
      <c r="C40" s="4"/>
      <c r="D40" s="4"/>
      <c r="E40" s="4"/>
      <c r="F40" s="4" t="s">
        <v>925</v>
      </c>
      <c r="G40" s="117" t="s">
        <v>1019</v>
      </c>
      <c r="H40" s="117"/>
    </row>
    <row r="41" spans="1:8" x14ac:dyDescent="0.3">
      <c r="A41" s="4" t="s">
        <v>546</v>
      </c>
      <c r="B41" s="4"/>
      <c r="C41" s="4"/>
      <c r="D41" s="4"/>
      <c r="E41" s="4"/>
      <c r="F41" s="4" t="s">
        <v>926</v>
      </c>
      <c r="G41" s="117" t="s">
        <v>1020</v>
      </c>
      <c r="H41" s="117"/>
    </row>
    <row r="42" spans="1:8" x14ac:dyDescent="0.3">
      <c r="A42" s="4" t="s">
        <v>546</v>
      </c>
      <c r="B42" s="4"/>
      <c r="C42" s="4"/>
      <c r="D42" s="4"/>
      <c r="E42" s="4"/>
      <c r="F42" s="4" t="s">
        <v>927</v>
      </c>
      <c r="G42" s="117" t="s">
        <v>1021</v>
      </c>
      <c r="H42" s="117"/>
    </row>
    <row r="43" spans="1:8" x14ac:dyDescent="0.3">
      <c r="A43" s="4" t="s">
        <v>546</v>
      </c>
      <c r="B43" s="4"/>
      <c r="C43" s="4"/>
      <c r="D43" s="4"/>
      <c r="E43" s="4"/>
      <c r="F43" s="4" t="s">
        <v>928</v>
      </c>
      <c r="G43" s="117" t="s">
        <v>1022</v>
      </c>
      <c r="H43" s="117"/>
    </row>
    <row r="44" spans="1:8" x14ac:dyDescent="0.3">
      <c r="A44" s="4" t="s">
        <v>546</v>
      </c>
      <c r="B44" s="4"/>
      <c r="C44" s="4"/>
      <c r="D44" s="4"/>
      <c r="E44" s="4"/>
      <c r="F44" s="4" t="s">
        <v>929</v>
      </c>
      <c r="G44" s="117" t="s">
        <v>1023</v>
      </c>
      <c r="H44" s="117"/>
    </row>
    <row r="45" spans="1:8" x14ac:dyDescent="0.3">
      <c r="A45" s="4" t="s">
        <v>546</v>
      </c>
      <c r="B45" s="4"/>
      <c r="C45" s="4"/>
      <c r="D45" s="4"/>
      <c r="E45" s="4"/>
      <c r="F45" s="4" t="s">
        <v>930</v>
      </c>
      <c r="G45" s="117" t="s">
        <v>1024</v>
      </c>
      <c r="H45" s="117"/>
    </row>
    <row r="46" spans="1:8" x14ac:dyDescent="0.3">
      <c r="A46" s="4" t="s">
        <v>546</v>
      </c>
      <c r="B46" s="4"/>
      <c r="C46" s="4"/>
      <c r="D46" s="4"/>
      <c r="E46" s="4"/>
      <c r="F46" s="4" t="s">
        <v>931</v>
      </c>
      <c r="G46" s="117" t="s">
        <v>1025</v>
      </c>
      <c r="H46" s="117"/>
    </row>
    <row r="47" spans="1:8" x14ac:dyDescent="0.3">
      <c r="A47" s="4" t="s">
        <v>546</v>
      </c>
      <c r="B47" s="4"/>
      <c r="C47" s="4"/>
      <c r="D47" s="4"/>
      <c r="E47" s="4"/>
      <c r="F47" s="4" t="s">
        <v>932</v>
      </c>
      <c r="G47" s="117" t="s">
        <v>1026</v>
      </c>
      <c r="H47" s="117"/>
    </row>
    <row r="48" spans="1:8" x14ac:dyDescent="0.3">
      <c r="A48" s="4" t="s">
        <v>546</v>
      </c>
      <c r="B48" s="4"/>
      <c r="C48" s="4"/>
      <c r="D48" s="4"/>
      <c r="E48" s="4"/>
      <c r="F48" s="4" t="s">
        <v>545</v>
      </c>
      <c r="G48" s="117" t="s">
        <v>1027</v>
      </c>
      <c r="H48" s="117"/>
    </row>
    <row r="49" spans="1:8" x14ac:dyDescent="0.3">
      <c r="A49" s="4" t="s">
        <v>546</v>
      </c>
      <c r="B49" s="4"/>
      <c r="C49" s="4"/>
      <c r="D49" s="4"/>
      <c r="E49" s="4"/>
      <c r="F49" s="4" t="s">
        <v>933</v>
      </c>
      <c r="G49" s="117" t="s">
        <v>1028</v>
      </c>
      <c r="H49" s="117"/>
    </row>
    <row r="50" spans="1:8" x14ac:dyDescent="0.3">
      <c r="A50" s="4" t="s">
        <v>546</v>
      </c>
      <c r="B50" s="4"/>
      <c r="C50" s="4"/>
      <c r="D50" s="4"/>
      <c r="E50" s="4"/>
      <c r="F50" s="4" t="s">
        <v>934</v>
      </c>
      <c r="G50" s="117" t="s">
        <v>1029</v>
      </c>
      <c r="H50" s="117"/>
    </row>
    <row r="51" spans="1:8" x14ac:dyDescent="0.3">
      <c r="A51" s="4" t="s">
        <v>546</v>
      </c>
      <c r="B51" s="4"/>
      <c r="C51" s="4"/>
      <c r="D51" s="4"/>
      <c r="E51" s="4"/>
      <c r="F51" s="4" t="s">
        <v>935</v>
      </c>
      <c r="G51" s="117" t="s">
        <v>1030</v>
      </c>
      <c r="H51" s="117"/>
    </row>
    <row r="52" spans="1:8" x14ac:dyDescent="0.3">
      <c r="A52" s="4" t="s">
        <v>546</v>
      </c>
      <c r="B52" s="4"/>
      <c r="C52" s="4"/>
      <c r="D52" s="4"/>
      <c r="E52" s="4"/>
      <c r="F52" s="4" t="s">
        <v>544</v>
      </c>
      <c r="G52" s="117" t="s">
        <v>1031</v>
      </c>
      <c r="H52" s="117"/>
    </row>
    <row r="53" spans="1:8" x14ac:dyDescent="0.3">
      <c r="A53" s="4" t="s">
        <v>546</v>
      </c>
      <c r="B53" s="4"/>
      <c r="C53" s="4"/>
      <c r="D53" s="4"/>
      <c r="E53" s="4"/>
      <c r="F53" s="4" t="s">
        <v>936</v>
      </c>
      <c r="G53" s="5" t="s">
        <v>1032</v>
      </c>
      <c r="H53" s="5"/>
    </row>
    <row r="54" spans="1:8" x14ac:dyDescent="0.3">
      <c r="A54" s="4" t="s">
        <v>546</v>
      </c>
      <c r="B54" s="4"/>
      <c r="C54" s="4"/>
      <c r="D54" s="4"/>
      <c r="E54" s="4"/>
      <c r="F54" s="4" t="s">
        <v>937</v>
      </c>
      <c r="G54" s="5" t="s">
        <v>1033</v>
      </c>
      <c r="H54" s="5"/>
    </row>
    <row r="55" spans="1:8" x14ac:dyDescent="0.3">
      <c r="A55" s="4" t="s">
        <v>546</v>
      </c>
      <c r="B55" s="4"/>
      <c r="C55" s="4"/>
      <c r="D55" s="4"/>
      <c r="E55" s="4"/>
      <c r="F55" s="4" t="s">
        <v>938</v>
      </c>
      <c r="G55" s="5" t="s">
        <v>1034</v>
      </c>
      <c r="H55" s="5"/>
    </row>
    <row r="56" spans="1:8" x14ac:dyDescent="0.3">
      <c r="A56" s="4" t="s">
        <v>546</v>
      </c>
      <c r="B56" s="5"/>
      <c r="C56" s="5"/>
      <c r="D56" s="5"/>
      <c r="E56" s="5"/>
      <c r="F56" s="4" t="s">
        <v>939</v>
      </c>
      <c r="G56" s="5" t="s">
        <v>1035</v>
      </c>
      <c r="H56" s="5"/>
    </row>
    <row r="57" spans="1:8" x14ac:dyDescent="0.3">
      <c r="A57" s="4" t="s">
        <v>546</v>
      </c>
      <c r="B57" s="5"/>
      <c r="C57" s="5"/>
      <c r="D57" s="5"/>
      <c r="E57" s="5"/>
      <c r="F57" s="4" t="s">
        <v>940</v>
      </c>
      <c r="G57" s="5" t="s">
        <v>1036</v>
      </c>
      <c r="H57" s="5"/>
    </row>
    <row r="58" spans="1:8" x14ac:dyDescent="0.3">
      <c r="A58" s="4" t="s">
        <v>546</v>
      </c>
      <c r="B58" s="4"/>
      <c r="C58" s="4"/>
      <c r="D58" s="4"/>
      <c r="E58" s="4"/>
      <c r="F58" s="4" t="s">
        <v>941</v>
      </c>
      <c r="G58" s="5" t="s">
        <v>1037</v>
      </c>
      <c r="H58" s="5"/>
    </row>
    <row r="59" spans="1:8" x14ac:dyDescent="0.3">
      <c r="A59" s="4" t="s">
        <v>546</v>
      </c>
      <c r="B59" s="4"/>
      <c r="C59" s="4"/>
      <c r="D59" s="4"/>
      <c r="E59" s="4"/>
      <c r="F59" s="4" t="s">
        <v>942</v>
      </c>
      <c r="G59" s="5" t="s">
        <v>943</v>
      </c>
      <c r="H59" s="5"/>
    </row>
    <row r="60" spans="1:8" x14ac:dyDescent="0.3">
      <c r="A60" s="4" t="s">
        <v>546</v>
      </c>
      <c r="B60" s="4"/>
      <c r="C60" s="4"/>
      <c r="D60" s="4"/>
      <c r="E60" s="4"/>
      <c r="F60" s="4" t="s">
        <v>944</v>
      </c>
      <c r="G60" s="5" t="s">
        <v>945</v>
      </c>
      <c r="H60" s="5"/>
    </row>
    <row r="61" spans="1:8" x14ac:dyDescent="0.3">
      <c r="A61" s="123" t="s">
        <v>946</v>
      </c>
      <c r="B61" s="71"/>
      <c r="C61" s="71"/>
      <c r="D61" s="71"/>
      <c r="E61" s="71"/>
      <c r="F61" s="71" t="s">
        <v>1038</v>
      </c>
      <c r="G61" s="124" t="s">
        <v>1039</v>
      </c>
      <c r="H61" s="124"/>
    </row>
    <row r="62" spans="1:8" x14ac:dyDescent="0.3">
      <c r="A62" s="70" t="s">
        <v>946</v>
      </c>
      <c r="B62" s="4"/>
      <c r="C62" s="4" t="s">
        <v>891</v>
      </c>
      <c r="D62" s="4"/>
      <c r="E62" s="4"/>
      <c r="F62" s="4" t="s">
        <v>896</v>
      </c>
      <c r="G62" s="117" t="s">
        <v>893</v>
      </c>
      <c r="H62" s="117"/>
    </row>
    <row r="63" spans="1:8" x14ac:dyDescent="0.3">
      <c r="A63" s="70" t="s">
        <v>946</v>
      </c>
      <c r="B63" s="4"/>
      <c r="C63" s="4" t="s">
        <v>894</v>
      </c>
      <c r="D63" s="4"/>
      <c r="E63" s="4"/>
      <c r="F63" s="4" t="s">
        <v>896</v>
      </c>
      <c r="G63" s="117" t="s">
        <v>895</v>
      </c>
      <c r="H63" s="117"/>
    </row>
    <row r="64" spans="1:8" x14ac:dyDescent="0.3">
      <c r="A64" s="70" t="s">
        <v>946</v>
      </c>
      <c r="B64" s="4"/>
      <c r="C64" s="4"/>
      <c r="D64" s="4"/>
      <c r="E64" s="4"/>
      <c r="F64" s="4" t="s">
        <v>901</v>
      </c>
      <c r="G64" s="5" t="s">
        <v>947</v>
      </c>
      <c r="H64" s="5" t="s">
        <v>948</v>
      </c>
    </row>
    <row r="65" spans="1:8" x14ac:dyDescent="0.3">
      <c r="A65" s="70" t="s">
        <v>946</v>
      </c>
      <c r="B65" s="4"/>
      <c r="C65" s="4"/>
      <c r="D65" s="4"/>
      <c r="E65" s="4"/>
      <c r="F65" s="4" t="s">
        <v>886</v>
      </c>
      <c r="G65" s="117" t="s">
        <v>949</v>
      </c>
      <c r="H65" s="117"/>
    </row>
    <row r="66" spans="1:8" x14ac:dyDescent="0.3">
      <c r="A66" s="70" t="s">
        <v>946</v>
      </c>
      <c r="B66" s="4"/>
      <c r="C66" s="4"/>
      <c r="D66" s="4"/>
      <c r="E66" s="4" t="s">
        <v>910</v>
      </c>
      <c r="F66" s="4" t="s">
        <v>911</v>
      </c>
      <c r="G66" s="5" t="s">
        <v>950</v>
      </c>
      <c r="H66" s="5"/>
    </row>
    <row r="67" spans="1:8" x14ac:dyDescent="0.3">
      <c r="A67" s="70" t="s">
        <v>946</v>
      </c>
      <c r="B67" s="4"/>
      <c r="C67" s="4"/>
      <c r="D67" s="4"/>
      <c r="E67" s="4" t="s">
        <v>913</v>
      </c>
      <c r="F67" s="4" t="s">
        <v>911</v>
      </c>
      <c r="G67" s="117">
        <v>0</v>
      </c>
      <c r="H67" s="5"/>
    </row>
    <row r="68" spans="1:8" x14ac:dyDescent="0.3">
      <c r="A68" s="70" t="s">
        <v>946</v>
      </c>
      <c r="B68" s="4"/>
      <c r="C68" s="4"/>
      <c r="D68" s="4"/>
      <c r="E68" s="4"/>
      <c r="F68" s="4" t="s">
        <v>914</v>
      </c>
      <c r="G68" s="5" t="s">
        <v>951</v>
      </c>
      <c r="H68" s="5"/>
    </row>
    <row r="69" spans="1:8" x14ac:dyDescent="0.3">
      <c r="A69" s="70" t="s">
        <v>946</v>
      </c>
      <c r="B69" s="4"/>
      <c r="C69" s="4" t="s">
        <v>907</v>
      </c>
      <c r="D69" s="4" t="s">
        <v>1040</v>
      </c>
      <c r="E69" s="4"/>
      <c r="F69" s="4" t="s">
        <v>906</v>
      </c>
      <c r="G69" s="5" t="s">
        <v>1041</v>
      </c>
      <c r="H69" s="4" t="s">
        <v>956</v>
      </c>
    </row>
    <row r="70" spans="1:8" x14ac:dyDescent="0.3">
      <c r="A70" s="70" t="s">
        <v>946</v>
      </c>
      <c r="B70" s="4"/>
      <c r="C70" s="4" t="s">
        <v>908</v>
      </c>
      <c r="D70" s="4" t="s">
        <v>1040</v>
      </c>
      <c r="E70" s="4"/>
      <c r="F70" s="4" t="s">
        <v>906</v>
      </c>
      <c r="G70" s="5" t="s">
        <v>1042</v>
      </c>
      <c r="H70" s="4" t="s">
        <v>956</v>
      </c>
    </row>
    <row r="71" spans="1:8" x14ac:dyDescent="0.3">
      <c r="A71" s="125" t="s">
        <v>952</v>
      </c>
      <c r="B71" s="4"/>
      <c r="C71" s="4" t="s">
        <v>891</v>
      </c>
      <c r="D71" s="4"/>
      <c r="E71" s="117"/>
      <c r="F71" s="4" t="s">
        <v>896</v>
      </c>
      <c r="G71" s="117" t="s">
        <v>897</v>
      </c>
      <c r="H71" s="117"/>
    </row>
    <row r="72" spans="1:8" x14ac:dyDescent="0.3">
      <c r="A72" s="125" t="s">
        <v>952</v>
      </c>
      <c r="B72" s="4"/>
      <c r="C72" s="4" t="s">
        <v>894</v>
      </c>
      <c r="D72" s="4"/>
      <c r="E72" s="117"/>
      <c r="F72" s="4" t="s">
        <v>896</v>
      </c>
      <c r="G72" s="117" t="s">
        <v>898</v>
      </c>
      <c r="H72" s="117"/>
    </row>
    <row r="73" spans="1:8" x14ac:dyDescent="0.3">
      <c r="A73" s="125" t="s">
        <v>952</v>
      </c>
      <c r="B73" s="4"/>
      <c r="C73" s="4" t="s">
        <v>900</v>
      </c>
      <c r="D73" s="4"/>
      <c r="E73" s="4"/>
      <c r="F73" s="4" t="s">
        <v>901</v>
      </c>
      <c r="G73" s="5" t="s">
        <v>902</v>
      </c>
      <c r="H73" s="5"/>
    </row>
    <row r="74" spans="1:8" x14ac:dyDescent="0.3">
      <c r="A74" s="125" t="s">
        <v>952</v>
      </c>
      <c r="B74" s="4"/>
      <c r="C74" s="4" t="s">
        <v>903</v>
      </c>
      <c r="D74" s="4"/>
      <c r="E74" s="4"/>
      <c r="F74" s="4" t="s">
        <v>901</v>
      </c>
      <c r="G74" s="5" t="s">
        <v>904</v>
      </c>
      <c r="H74" s="5"/>
    </row>
    <row r="75" spans="1:8" x14ac:dyDescent="0.3">
      <c r="A75" s="125" t="s">
        <v>952</v>
      </c>
      <c r="B75" s="4"/>
      <c r="C75" s="4"/>
      <c r="D75" s="4"/>
      <c r="E75" s="4"/>
      <c r="F75" s="4" t="s">
        <v>886</v>
      </c>
      <c r="G75" s="117" t="s">
        <v>888</v>
      </c>
      <c r="H75" s="117"/>
    </row>
    <row r="76" spans="1:8" x14ac:dyDescent="0.3">
      <c r="A76" s="125" t="s">
        <v>952</v>
      </c>
      <c r="B76" s="4"/>
      <c r="C76" s="4"/>
      <c r="D76" s="4"/>
      <c r="E76" s="4" t="s">
        <v>910</v>
      </c>
      <c r="F76" s="4" t="s">
        <v>911</v>
      </c>
      <c r="G76" s="5" t="s">
        <v>953</v>
      </c>
      <c r="H76" s="5"/>
    </row>
    <row r="77" spans="1:8" x14ac:dyDescent="0.3">
      <c r="A77" s="125" t="s">
        <v>952</v>
      </c>
      <c r="B77" s="4"/>
      <c r="C77" s="4"/>
      <c r="D77" s="4"/>
      <c r="E77" s="4" t="s">
        <v>913</v>
      </c>
      <c r="F77" s="4" t="s">
        <v>911</v>
      </c>
      <c r="G77" s="117">
        <v>0</v>
      </c>
      <c r="H77" s="5"/>
    </row>
    <row r="78" spans="1:8" x14ac:dyDescent="0.3">
      <c r="A78" s="125" t="s">
        <v>952</v>
      </c>
      <c r="B78" s="4"/>
      <c r="C78" s="4"/>
      <c r="D78" s="4"/>
      <c r="E78" s="4"/>
      <c r="F78" s="4" t="s">
        <v>914</v>
      </c>
      <c r="G78" s="5" t="s">
        <v>915</v>
      </c>
      <c r="H78" s="5"/>
    </row>
    <row r="79" spans="1:8" x14ac:dyDescent="0.3">
      <c r="A79" s="125" t="s">
        <v>952</v>
      </c>
      <c r="B79" s="4"/>
      <c r="C79" s="4" t="s">
        <v>907</v>
      </c>
      <c r="D79" s="4" t="s">
        <v>954</v>
      </c>
      <c r="E79" s="4"/>
      <c r="F79" s="4" t="s">
        <v>906</v>
      </c>
      <c r="G79" s="5" t="s">
        <v>955</v>
      </c>
      <c r="H79" s="4" t="s">
        <v>956</v>
      </c>
    </row>
    <row r="80" spans="1:8" x14ac:dyDescent="0.3">
      <c r="A80" s="125" t="s">
        <v>952</v>
      </c>
      <c r="B80" s="4"/>
      <c r="C80" s="4" t="s">
        <v>908</v>
      </c>
      <c r="D80" s="4" t="s">
        <v>954</v>
      </c>
      <c r="E80" s="4"/>
      <c r="F80" s="4" t="s">
        <v>906</v>
      </c>
      <c r="G80" s="5" t="s">
        <v>957</v>
      </c>
      <c r="H80" s="4" t="s">
        <v>956</v>
      </c>
    </row>
    <row r="81" spans="1:8" x14ac:dyDescent="0.3">
      <c r="A81" s="125" t="s">
        <v>952</v>
      </c>
      <c r="B81" s="4"/>
      <c r="C81" s="4" t="s">
        <v>907</v>
      </c>
      <c r="D81" s="4"/>
      <c r="E81" s="4"/>
      <c r="F81" s="4" t="s">
        <v>906</v>
      </c>
      <c r="G81" s="5" t="s">
        <v>1043</v>
      </c>
      <c r="H81" s="5"/>
    </row>
    <row r="82" spans="1:8" x14ac:dyDescent="0.3">
      <c r="A82" s="125" t="s">
        <v>952</v>
      </c>
      <c r="B82" s="4"/>
      <c r="C82" s="4" t="s">
        <v>908</v>
      </c>
      <c r="D82" s="4"/>
      <c r="E82" s="4"/>
      <c r="F82" s="4" t="s">
        <v>906</v>
      </c>
      <c r="G82" s="5" t="s">
        <v>958</v>
      </c>
      <c r="H82" s="5"/>
    </row>
    <row r="83" spans="1:8" x14ac:dyDescent="0.3">
      <c r="A83" s="125" t="s">
        <v>952</v>
      </c>
      <c r="B83" s="4"/>
      <c r="C83" s="4" t="s">
        <v>909</v>
      </c>
      <c r="D83" s="4"/>
      <c r="E83" s="4"/>
      <c r="F83" s="4" t="s">
        <v>906</v>
      </c>
      <c r="G83" s="5" t="s">
        <v>1044</v>
      </c>
      <c r="H83" s="5"/>
    </row>
    <row r="90" spans="1:8" x14ac:dyDescent="0.3">
      <c r="A90" t="s">
        <v>1135</v>
      </c>
    </row>
    <row r="91" spans="1:8" x14ac:dyDescent="0.3">
      <c r="A91" s="116" t="s">
        <v>879</v>
      </c>
      <c r="B91" s="116" t="s">
        <v>73</v>
      </c>
      <c r="C91" s="116" t="s">
        <v>74</v>
      </c>
      <c r="D91" s="116" t="s">
        <v>75</v>
      </c>
      <c r="E91" s="116" t="s">
        <v>76</v>
      </c>
      <c r="F91" s="116" t="s">
        <v>880</v>
      </c>
      <c r="G91" s="116" t="s">
        <v>881</v>
      </c>
      <c r="H91" s="116" t="s">
        <v>29</v>
      </c>
    </row>
    <row r="92" spans="1:8" x14ac:dyDescent="0.3">
      <c r="A92" s="4" t="s">
        <v>546</v>
      </c>
      <c r="B92" s="4" t="s">
        <v>1136</v>
      </c>
      <c r="C92" s="4"/>
      <c r="D92" s="4"/>
      <c r="E92" s="4"/>
      <c r="F92" s="4" t="s">
        <v>882</v>
      </c>
      <c r="G92" s="117" t="s">
        <v>883</v>
      </c>
      <c r="H92" s="117"/>
    </row>
    <row r="93" spans="1:8" x14ac:dyDescent="0.3">
      <c r="A93" s="4" t="s">
        <v>546</v>
      </c>
      <c r="B93" s="4" t="s">
        <v>1136</v>
      </c>
      <c r="C93" s="4"/>
      <c r="D93" s="4"/>
      <c r="E93" s="4"/>
      <c r="F93" s="4" t="s">
        <v>884</v>
      </c>
      <c r="G93" s="117" t="s">
        <v>885</v>
      </c>
      <c r="H93" s="117"/>
    </row>
    <row r="94" spans="1:8" x14ac:dyDescent="0.3">
      <c r="A94" s="4" t="s">
        <v>546</v>
      </c>
      <c r="B94" s="4" t="s">
        <v>1136</v>
      </c>
      <c r="C94" s="4"/>
      <c r="D94" s="4"/>
      <c r="E94" s="4"/>
      <c r="F94" s="4" t="s">
        <v>886</v>
      </c>
      <c r="G94" s="117" t="s">
        <v>887</v>
      </c>
      <c r="H94" s="117"/>
    </row>
    <row r="95" spans="1:8" x14ac:dyDescent="0.3">
      <c r="A95" s="4" t="s">
        <v>546</v>
      </c>
      <c r="B95" s="4" t="s">
        <v>1136</v>
      </c>
      <c r="C95" s="4"/>
      <c r="D95" s="4"/>
      <c r="E95" s="4"/>
      <c r="F95" s="4" t="s">
        <v>886</v>
      </c>
      <c r="G95" s="117" t="s">
        <v>888</v>
      </c>
      <c r="H95" s="117" t="s">
        <v>1006</v>
      </c>
    </row>
    <row r="96" spans="1:8" x14ac:dyDescent="0.3">
      <c r="A96" s="4" t="s">
        <v>546</v>
      </c>
      <c r="B96" s="4" t="s">
        <v>1136</v>
      </c>
      <c r="C96" s="4"/>
      <c r="D96" s="4"/>
      <c r="E96" s="4"/>
      <c r="F96" s="4" t="s">
        <v>889</v>
      </c>
      <c r="G96" s="117" t="s">
        <v>890</v>
      </c>
      <c r="H96" s="117"/>
    </row>
    <row r="104" spans="4:5" x14ac:dyDescent="0.3">
      <c r="D104" t="s">
        <v>1141</v>
      </c>
      <c r="E104" t="s">
        <v>1142</v>
      </c>
    </row>
    <row r="105" spans="4:5" x14ac:dyDescent="0.3">
      <c r="D105" t="s">
        <v>1140</v>
      </c>
      <c r="E105" t="s">
        <v>1139</v>
      </c>
    </row>
    <row r="106" spans="4:5" x14ac:dyDescent="0.3">
      <c r="D106" t="s">
        <v>1138</v>
      </c>
      <c r="E106" t="s">
        <v>1137</v>
      </c>
    </row>
    <row r="107" spans="4:5" x14ac:dyDescent="0.3">
      <c r="D107" t="s">
        <v>663</v>
      </c>
      <c r="E107" t="s">
        <v>663</v>
      </c>
    </row>
    <row r="108" spans="4:5" x14ac:dyDescent="0.3">
      <c r="D108" t="s">
        <v>1143</v>
      </c>
      <c r="E108" t="s">
        <v>1144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2C62-ABB2-42EB-BEF1-63E3FD969392}">
  <dimension ref="A1:C13"/>
  <sheetViews>
    <sheetView topLeftCell="A13" zoomScale="85" zoomScaleNormal="85" workbookViewId="0">
      <selection activeCell="G35" sqref="G35"/>
    </sheetView>
  </sheetViews>
  <sheetFormatPr defaultRowHeight="16.5" x14ac:dyDescent="0.3"/>
  <cols>
    <col min="1" max="15" width="18.625" customWidth="1"/>
    <col min="16" max="24" width="15.625" customWidth="1"/>
  </cols>
  <sheetData>
    <row r="1" spans="1:3" x14ac:dyDescent="0.3">
      <c r="A1" s="11" t="s">
        <v>1150</v>
      </c>
    </row>
    <row r="2" spans="1:3" x14ac:dyDescent="0.3">
      <c r="A2" t="s">
        <v>1140</v>
      </c>
      <c r="B2" t="s">
        <v>1139</v>
      </c>
      <c r="C2" t="s">
        <v>1147</v>
      </c>
    </row>
    <row r="3" spans="1:3" x14ac:dyDescent="0.3">
      <c r="A3" t="s">
        <v>1138</v>
      </c>
      <c r="B3" t="s">
        <v>1137</v>
      </c>
      <c r="C3" t="s">
        <v>1148</v>
      </c>
    </row>
    <row r="4" spans="1:3" x14ac:dyDescent="0.3">
      <c r="A4" t="s">
        <v>663</v>
      </c>
      <c r="B4" t="s">
        <v>663</v>
      </c>
      <c r="C4" t="s">
        <v>663</v>
      </c>
    </row>
    <row r="5" spans="1:3" x14ac:dyDescent="0.3">
      <c r="A5" t="s">
        <v>1143</v>
      </c>
      <c r="B5" t="s">
        <v>1144</v>
      </c>
      <c r="C5" t="s">
        <v>1149</v>
      </c>
    </row>
    <row r="8" spans="1:3" x14ac:dyDescent="0.3">
      <c r="A8" s="11" t="s">
        <v>1145</v>
      </c>
    </row>
    <row r="9" spans="1:3" x14ac:dyDescent="0.3">
      <c r="A9" s="48" t="s">
        <v>1141</v>
      </c>
      <c r="B9" t="s">
        <v>1142</v>
      </c>
      <c r="C9" t="s">
        <v>1146</v>
      </c>
    </row>
    <row r="12" spans="1:3" x14ac:dyDescent="0.3">
      <c r="A12" s="11" t="s">
        <v>1151</v>
      </c>
    </row>
    <row r="13" spans="1:3" x14ac:dyDescent="0.3">
      <c r="C13" t="s">
        <v>1152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937B-2814-4A7B-8228-3FD11A6B8F18}">
  <dimension ref="A1"/>
  <sheetViews>
    <sheetView showGridLines="0" topLeftCell="A4" workbookViewId="0">
      <selection activeCell="K29" sqref="K28:K29"/>
    </sheetView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D697-B928-4279-8308-3D52F986D909}">
  <dimension ref="A1:D127"/>
  <sheetViews>
    <sheetView showGridLines="0" topLeftCell="A97" workbookViewId="0">
      <selection activeCell="A69" sqref="A69"/>
    </sheetView>
  </sheetViews>
  <sheetFormatPr defaultRowHeight="16.5" x14ac:dyDescent="0.3"/>
  <sheetData>
    <row r="1" spans="1:1" ht="24" x14ac:dyDescent="0.45">
      <c r="A1" s="42" t="s">
        <v>675</v>
      </c>
    </row>
    <row r="3" spans="1:1" x14ac:dyDescent="0.3">
      <c r="A3" s="11" t="s">
        <v>676</v>
      </c>
    </row>
    <row r="4" spans="1:1" x14ac:dyDescent="0.3">
      <c r="A4" t="s">
        <v>677</v>
      </c>
    </row>
    <row r="5" spans="1:1" x14ac:dyDescent="0.3">
      <c r="A5" t="s">
        <v>678</v>
      </c>
    </row>
    <row r="6" spans="1:1" x14ac:dyDescent="0.3">
      <c r="A6" t="s">
        <v>680</v>
      </c>
    </row>
    <row r="7" spans="1:1" x14ac:dyDescent="0.3">
      <c r="A7" t="s">
        <v>679</v>
      </c>
    </row>
    <row r="8" spans="1:1" x14ac:dyDescent="0.3">
      <c r="A8" t="s">
        <v>681</v>
      </c>
    </row>
    <row r="23" spans="1:4" x14ac:dyDescent="0.3">
      <c r="A23" s="11" t="s">
        <v>682</v>
      </c>
    </row>
    <row r="30" spans="1:4" x14ac:dyDescent="0.3">
      <c r="A30" s="54" t="s">
        <v>446</v>
      </c>
      <c r="B30" s="7"/>
      <c r="C30" s="3"/>
      <c r="D30" s="3"/>
    </row>
    <row r="31" spans="1:4" x14ac:dyDescent="0.3">
      <c r="A31" s="54" t="s">
        <v>447</v>
      </c>
      <c r="B31" s="7"/>
      <c r="C31" s="3"/>
      <c r="D31" s="3"/>
    </row>
    <row r="32" spans="1:4" x14ac:dyDescent="0.3">
      <c r="A32" s="55" t="s">
        <v>455</v>
      </c>
      <c r="B32" s="7"/>
      <c r="C32" s="3"/>
      <c r="D32" s="3"/>
    </row>
    <row r="33" spans="1:4" x14ac:dyDescent="0.3">
      <c r="A33" s="55" t="s">
        <v>448</v>
      </c>
      <c r="B33" s="7"/>
      <c r="C33" s="3"/>
      <c r="D33" s="3"/>
    </row>
    <row r="34" spans="1:4" x14ac:dyDescent="0.3">
      <c r="A34" s="55" t="s">
        <v>456</v>
      </c>
      <c r="B34" s="7"/>
      <c r="C34" s="3"/>
      <c r="D34" s="3"/>
    </row>
    <row r="35" spans="1:4" x14ac:dyDescent="0.3">
      <c r="A35" s="56" t="s">
        <v>449</v>
      </c>
      <c r="B35" s="7"/>
      <c r="C35" s="3"/>
      <c r="D35" s="3"/>
    </row>
    <row r="36" spans="1:4" x14ac:dyDescent="0.3">
      <c r="A36" s="56" t="s">
        <v>451</v>
      </c>
      <c r="B36" s="7"/>
      <c r="C36" s="3"/>
      <c r="D36" s="3"/>
    </row>
    <row r="37" spans="1:4" x14ac:dyDescent="0.3">
      <c r="A37" s="56" t="s">
        <v>450</v>
      </c>
      <c r="B37" s="7"/>
      <c r="C37" s="3"/>
      <c r="D37" s="3"/>
    </row>
    <row r="38" spans="1:4" x14ac:dyDescent="0.3">
      <c r="A38" s="56" t="s">
        <v>459</v>
      </c>
      <c r="B38" s="7"/>
      <c r="C38" s="3"/>
      <c r="D38" s="3"/>
    </row>
    <row r="39" spans="1:4" x14ac:dyDescent="0.3">
      <c r="A39" s="56" t="s">
        <v>457</v>
      </c>
      <c r="B39" s="7"/>
      <c r="C39" s="3"/>
      <c r="D39" s="3"/>
    </row>
    <row r="40" spans="1:4" x14ac:dyDescent="0.3">
      <c r="A40" s="56" t="s">
        <v>452</v>
      </c>
      <c r="B40" s="7"/>
      <c r="C40" s="3"/>
      <c r="D40" s="3"/>
    </row>
    <row r="41" spans="1:4" x14ac:dyDescent="0.3">
      <c r="A41" s="56"/>
      <c r="B41" s="7"/>
      <c r="C41" s="3"/>
      <c r="D41" s="3"/>
    </row>
    <row r="42" spans="1:4" x14ac:dyDescent="0.3">
      <c r="A42" s="56"/>
      <c r="B42" s="7"/>
      <c r="C42" s="3"/>
      <c r="D42" s="3"/>
    </row>
    <row r="43" spans="1:4" x14ac:dyDescent="0.3">
      <c r="A43" s="56"/>
      <c r="B43" s="7"/>
      <c r="C43" s="3"/>
      <c r="D43" s="3"/>
    </row>
    <row r="44" spans="1:4" x14ac:dyDescent="0.3">
      <c r="A44" s="56"/>
      <c r="B44" s="7"/>
      <c r="C44" s="3"/>
      <c r="D44" s="3"/>
    </row>
    <row r="45" spans="1:4" x14ac:dyDescent="0.3">
      <c r="A45" s="56"/>
      <c r="B45" s="7"/>
      <c r="C45" s="3"/>
      <c r="D45" s="3"/>
    </row>
    <row r="46" spans="1:4" x14ac:dyDescent="0.3">
      <c r="A46" s="56"/>
      <c r="B46" s="7"/>
      <c r="C46" s="3"/>
      <c r="D46" s="3"/>
    </row>
    <row r="47" spans="1:4" x14ac:dyDescent="0.3">
      <c r="A47" s="56"/>
      <c r="B47" s="7"/>
      <c r="C47" s="3"/>
      <c r="D47" s="3"/>
    </row>
    <row r="48" spans="1:4" x14ac:dyDescent="0.3">
      <c r="A48" s="56"/>
      <c r="B48" s="7"/>
      <c r="C48" s="3"/>
      <c r="D48" s="3"/>
    </row>
    <row r="49" spans="1:4" x14ac:dyDescent="0.3">
      <c r="A49" s="56"/>
      <c r="B49" s="7"/>
      <c r="C49" s="3"/>
      <c r="D49" s="3"/>
    </row>
    <row r="50" spans="1:4" x14ac:dyDescent="0.3">
      <c r="A50" s="56"/>
      <c r="B50" s="7"/>
      <c r="C50" s="3"/>
      <c r="D50" s="3"/>
    </row>
    <row r="51" spans="1:4" x14ac:dyDescent="0.3">
      <c r="A51" s="56"/>
      <c r="B51" s="7"/>
      <c r="C51" s="3"/>
      <c r="D51" s="3"/>
    </row>
    <row r="52" spans="1:4" x14ac:dyDescent="0.3">
      <c r="A52" s="56"/>
      <c r="B52" s="7"/>
      <c r="C52" s="3"/>
      <c r="D52" s="3"/>
    </row>
    <row r="53" spans="1:4" x14ac:dyDescent="0.3">
      <c r="A53" s="56"/>
      <c r="B53" s="7"/>
      <c r="C53" s="3"/>
      <c r="D53" s="3"/>
    </row>
    <row r="54" spans="1:4" x14ac:dyDescent="0.3">
      <c r="A54" s="56"/>
      <c r="B54" s="7"/>
      <c r="C54" s="3"/>
      <c r="D54" s="3"/>
    </row>
    <row r="55" spans="1:4" x14ac:dyDescent="0.3">
      <c r="A55" s="56"/>
      <c r="B55" s="7"/>
      <c r="C55" s="3"/>
      <c r="D55" s="3"/>
    </row>
    <row r="56" spans="1:4" x14ac:dyDescent="0.3">
      <c r="A56" s="56"/>
      <c r="B56" s="7"/>
      <c r="C56" s="3"/>
      <c r="D56" s="3"/>
    </row>
    <row r="57" spans="1:4" x14ac:dyDescent="0.3">
      <c r="A57" s="56"/>
      <c r="B57" s="7"/>
      <c r="C57" s="3"/>
      <c r="D57" s="3"/>
    </row>
    <row r="58" spans="1:4" x14ac:dyDescent="0.3">
      <c r="A58" s="56"/>
      <c r="B58" s="7"/>
      <c r="C58" s="3"/>
      <c r="D58" s="3"/>
    </row>
    <row r="59" spans="1:4" x14ac:dyDescent="0.3">
      <c r="A59" s="54" t="s">
        <v>453</v>
      </c>
      <c r="B59" s="7"/>
      <c r="C59" s="3"/>
      <c r="D59" s="3"/>
    </row>
    <row r="60" spans="1:4" x14ac:dyDescent="0.3">
      <c r="A60" s="54" t="s">
        <v>454</v>
      </c>
      <c r="B60" s="7"/>
      <c r="C60" s="3"/>
      <c r="D60" s="3"/>
    </row>
    <row r="66" spans="1:2" x14ac:dyDescent="0.3">
      <c r="A66" s="11" t="s">
        <v>460</v>
      </c>
    </row>
    <row r="67" spans="1:2" x14ac:dyDescent="0.3">
      <c r="A67" s="11" t="s">
        <v>470</v>
      </c>
    </row>
    <row r="68" spans="1:2" x14ac:dyDescent="0.3">
      <c r="A68" s="11" t="s">
        <v>469</v>
      </c>
    </row>
    <row r="69" spans="1:2" x14ac:dyDescent="0.3">
      <c r="A69" s="57" t="s">
        <v>467</v>
      </c>
      <c r="B69" s="48"/>
    </row>
    <row r="70" spans="1:2" x14ac:dyDescent="0.3">
      <c r="A70" s="57" t="s">
        <v>468</v>
      </c>
      <c r="B70" s="48"/>
    </row>
    <row r="71" spans="1:2" x14ac:dyDescent="0.3">
      <c r="A71" s="58" t="s">
        <v>464</v>
      </c>
      <c r="B71" s="48"/>
    </row>
    <row r="72" spans="1:2" x14ac:dyDescent="0.3">
      <c r="A72" s="59" t="s">
        <v>463</v>
      </c>
      <c r="B72" s="48"/>
    </row>
    <row r="73" spans="1:2" x14ac:dyDescent="0.3">
      <c r="A73" s="60" t="s">
        <v>466</v>
      </c>
      <c r="B73" s="48"/>
    </row>
    <row r="74" spans="1:2" x14ac:dyDescent="0.3">
      <c r="A74" s="59" t="s">
        <v>462</v>
      </c>
      <c r="B74" s="48"/>
    </row>
    <row r="75" spans="1:2" x14ac:dyDescent="0.3">
      <c r="A75" s="60" t="s">
        <v>461</v>
      </c>
      <c r="B75" s="48"/>
    </row>
    <row r="76" spans="1:2" x14ac:dyDescent="0.3">
      <c r="A76" s="60" t="s">
        <v>465</v>
      </c>
      <c r="B76" s="48"/>
    </row>
    <row r="124" spans="1:4" x14ac:dyDescent="0.3">
      <c r="A124" s="69" t="s">
        <v>501</v>
      </c>
      <c r="C124" s="3"/>
      <c r="D124" s="7"/>
    </row>
    <row r="125" spans="1:4" x14ac:dyDescent="0.3">
      <c r="A125" s="69" t="s">
        <v>502</v>
      </c>
      <c r="C125" s="3"/>
      <c r="D125" s="7"/>
    </row>
    <row r="126" spans="1:4" x14ac:dyDescent="0.3">
      <c r="A126" s="69" t="s">
        <v>503</v>
      </c>
      <c r="C126" s="3"/>
      <c r="D126" s="7"/>
    </row>
    <row r="127" spans="1:4" x14ac:dyDescent="0.3">
      <c r="A127" s="69" t="s">
        <v>504</v>
      </c>
      <c r="C127" s="3"/>
      <c r="D127" s="7"/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DA2E-E300-4B04-A615-97BEFF98C33B}">
  <dimension ref="A1:I27"/>
  <sheetViews>
    <sheetView showGridLines="0" workbookViewId="0">
      <selection activeCell="B22" sqref="B22"/>
    </sheetView>
  </sheetViews>
  <sheetFormatPr defaultRowHeight="16.5" x14ac:dyDescent="0.3"/>
  <sheetData>
    <row r="1" spans="1:9" ht="24" x14ac:dyDescent="0.3">
      <c r="A1" s="118" t="s">
        <v>969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ht="17.25" x14ac:dyDescent="0.3">
      <c r="A3" s="119" t="s">
        <v>970</v>
      </c>
      <c r="B3" s="3"/>
      <c r="C3" s="3"/>
      <c r="D3" s="3"/>
      <c r="E3" s="3"/>
      <c r="F3" s="3"/>
      <c r="G3" s="3"/>
      <c r="H3" s="3"/>
      <c r="I3" s="3"/>
    </row>
    <row r="4" spans="1:9" x14ac:dyDescent="0.3">
      <c r="A4" s="120" t="s">
        <v>971</v>
      </c>
      <c r="B4" s="3"/>
      <c r="C4" s="3"/>
      <c r="D4" s="3"/>
      <c r="E4" s="3"/>
      <c r="F4" s="3"/>
      <c r="G4" s="3"/>
      <c r="H4" s="3"/>
      <c r="I4" s="3"/>
    </row>
    <row r="5" spans="1:9" x14ac:dyDescent="0.3">
      <c r="A5" s="121" t="s">
        <v>972</v>
      </c>
      <c r="B5" s="3"/>
      <c r="C5" s="3"/>
      <c r="D5" s="3"/>
      <c r="E5" s="3"/>
      <c r="F5" s="3"/>
      <c r="G5" s="3"/>
      <c r="H5" s="3"/>
      <c r="I5" s="3"/>
    </row>
    <row r="6" spans="1:9" x14ac:dyDescent="0.3">
      <c r="A6" s="122" t="s">
        <v>973</v>
      </c>
      <c r="B6" s="3"/>
      <c r="C6" s="3"/>
      <c r="D6" s="3"/>
      <c r="E6" s="3"/>
      <c r="F6" s="3"/>
      <c r="G6" s="3"/>
      <c r="H6" s="3"/>
      <c r="I6" s="3"/>
    </row>
    <row r="7" spans="1:9" x14ac:dyDescent="0.3">
      <c r="A7" s="120" t="s">
        <v>974</v>
      </c>
      <c r="B7" s="3"/>
      <c r="C7" s="3"/>
      <c r="D7" s="3"/>
      <c r="E7" s="3"/>
      <c r="F7" s="3"/>
      <c r="G7" s="3"/>
      <c r="H7" s="3"/>
      <c r="I7" s="3"/>
    </row>
    <row r="8" spans="1:9" x14ac:dyDescent="0.3">
      <c r="A8" s="120" t="s">
        <v>975</v>
      </c>
      <c r="B8" s="3"/>
      <c r="C8" s="3"/>
      <c r="D8" s="3"/>
      <c r="E8" s="3"/>
      <c r="F8" s="3"/>
      <c r="G8" s="3"/>
      <c r="H8" s="3"/>
      <c r="I8" s="3"/>
    </row>
    <row r="9" spans="1:9" x14ac:dyDescent="0.3">
      <c r="A9" s="3"/>
      <c r="B9" s="3"/>
      <c r="C9" s="3"/>
      <c r="D9" s="3"/>
      <c r="E9" s="3"/>
      <c r="F9" s="3"/>
      <c r="G9" s="3"/>
      <c r="H9" s="3"/>
      <c r="I9" s="3"/>
    </row>
    <row r="10" spans="1:9" x14ac:dyDescent="0.3">
      <c r="A10" s="10" t="s">
        <v>976</v>
      </c>
      <c r="B10" s="3"/>
      <c r="C10" s="3"/>
      <c r="D10" s="3"/>
      <c r="E10" s="3"/>
      <c r="F10" s="3"/>
      <c r="G10" s="3"/>
      <c r="H10" s="3"/>
      <c r="I10" s="3"/>
    </row>
    <row r="11" spans="1:9" x14ac:dyDescent="0.3">
      <c r="A11" s="120" t="s">
        <v>977</v>
      </c>
      <c r="B11" s="3"/>
      <c r="C11" s="3"/>
      <c r="D11" s="3"/>
      <c r="E11" s="3"/>
      <c r="F11" s="3"/>
      <c r="G11" s="3"/>
      <c r="H11" s="3"/>
      <c r="I11" s="3"/>
    </row>
    <row r="12" spans="1:9" x14ac:dyDescent="0.3">
      <c r="A12" s="120" t="s">
        <v>978</v>
      </c>
      <c r="B12" s="3"/>
      <c r="C12" s="3"/>
      <c r="D12" s="3"/>
      <c r="E12" s="3"/>
      <c r="F12" s="3"/>
      <c r="G12" s="3"/>
      <c r="H12" s="3"/>
      <c r="I12" s="3"/>
    </row>
    <row r="13" spans="1:9" x14ac:dyDescent="0.3">
      <c r="A13" s="120" t="s">
        <v>979</v>
      </c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120" t="s">
        <v>980</v>
      </c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121" t="s">
        <v>981</v>
      </c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121" t="s">
        <v>982</v>
      </c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120" t="s">
        <v>983</v>
      </c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121" t="s">
        <v>984</v>
      </c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121" t="s">
        <v>985</v>
      </c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121" t="s">
        <v>986</v>
      </c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120" t="s">
        <v>987</v>
      </c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10" t="s">
        <v>988</v>
      </c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120" t="s">
        <v>989</v>
      </c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120" t="s">
        <v>990</v>
      </c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120" t="s">
        <v>991</v>
      </c>
      <c r="B27" s="3"/>
      <c r="C27" s="3"/>
      <c r="D27" s="3"/>
      <c r="E27" s="3"/>
      <c r="F27" s="3"/>
      <c r="G27" s="3"/>
      <c r="H27" s="3"/>
      <c r="I27" s="3"/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799B-68BF-4DD0-BC6E-9E6069FCE526}">
  <sheetPr>
    <tabColor theme="1" tint="0.499984740745262"/>
  </sheetPr>
  <dimension ref="A1"/>
  <sheetViews>
    <sheetView workbookViewId="0">
      <selection activeCell="G14" sqref="G14"/>
    </sheetView>
  </sheetViews>
  <sheetFormatPr defaultRowHeight="16.5" x14ac:dyDescent="0.3"/>
  <sheetData>
    <row r="1" spans="1:1" x14ac:dyDescent="0.3">
      <c r="A1" t="s">
        <v>687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5D15D-A876-47D1-96DB-DB23545EE458}">
  <sheetPr>
    <tabColor theme="1" tint="0.499984740745262"/>
  </sheetPr>
  <dimension ref="A1:I49"/>
  <sheetViews>
    <sheetView showGridLines="0" topLeftCell="A24" zoomScale="85" zoomScaleNormal="85" workbookViewId="0">
      <selection activeCell="D59" sqref="D59:D60"/>
    </sheetView>
  </sheetViews>
  <sheetFormatPr defaultRowHeight="16.5" x14ac:dyDescent="0.3"/>
  <cols>
    <col min="1" max="1" width="33.375" bestFit="1" customWidth="1"/>
    <col min="2" max="2" width="26.375" customWidth="1"/>
    <col min="3" max="3" width="42" bestFit="1" customWidth="1"/>
    <col min="4" max="4" width="34.625" customWidth="1"/>
    <col min="5" max="5" width="52.375" bestFit="1" customWidth="1"/>
    <col min="6" max="6" width="41.75" bestFit="1" customWidth="1"/>
    <col min="7" max="7" width="80.875" customWidth="1"/>
    <col min="8" max="8" width="28.875" customWidth="1"/>
    <col min="9" max="9" width="11.875" customWidth="1"/>
  </cols>
  <sheetData>
    <row r="1" spans="1:9" ht="24" x14ac:dyDescent="0.3">
      <c r="A1" s="41" t="s">
        <v>148</v>
      </c>
      <c r="B1" s="3"/>
      <c r="C1" s="3"/>
      <c r="D1" s="3"/>
      <c r="E1" s="3"/>
      <c r="H1" s="38"/>
    </row>
    <row r="2" spans="1:9" x14ac:dyDescent="0.3">
      <c r="A2" s="9" t="s">
        <v>149</v>
      </c>
      <c r="B2" s="9" t="s">
        <v>150</v>
      </c>
      <c r="C2" s="9" t="s">
        <v>151</v>
      </c>
      <c r="D2" s="9" t="s">
        <v>152</v>
      </c>
      <c r="E2" s="9" t="s">
        <v>17</v>
      </c>
      <c r="F2" s="39" t="s">
        <v>168</v>
      </c>
      <c r="G2" s="39" t="s">
        <v>170</v>
      </c>
      <c r="H2" s="9" t="s">
        <v>163</v>
      </c>
      <c r="I2" s="9" t="s">
        <v>169</v>
      </c>
    </row>
    <row r="3" spans="1:9" x14ac:dyDescent="0.3">
      <c r="A3" s="4" t="s">
        <v>267</v>
      </c>
      <c r="B3" s="4" t="s">
        <v>153</v>
      </c>
      <c r="C3" s="4" t="s">
        <v>14</v>
      </c>
      <c r="D3" s="4" t="s">
        <v>14</v>
      </c>
      <c r="E3" s="4" t="s">
        <v>14</v>
      </c>
      <c r="F3" s="12" t="s">
        <v>162</v>
      </c>
      <c r="G3" s="12" t="s">
        <v>175</v>
      </c>
      <c r="H3" s="12"/>
      <c r="I3" s="12">
        <v>1</v>
      </c>
    </row>
    <row r="4" spans="1:9" x14ac:dyDescent="0.3">
      <c r="A4" s="4" t="s">
        <v>267</v>
      </c>
      <c r="B4" s="4" t="s">
        <v>154</v>
      </c>
      <c r="C4" s="4" t="s">
        <v>137</v>
      </c>
      <c r="D4" s="4" t="s">
        <v>138</v>
      </c>
      <c r="E4" s="4" t="s">
        <v>139</v>
      </c>
      <c r="F4" s="12" t="s">
        <v>162</v>
      </c>
      <c r="G4" s="12" t="s">
        <v>171</v>
      </c>
      <c r="H4" s="12"/>
      <c r="I4" s="12">
        <v>2</v>
      </c>
    </row>
    <row r="5" spans="1:9" x14ac:dyDescent="0.3">
      <c r="A5" s="4" t="s">
        <v>267</v>
      </c>
      <c r="B5" s="4" t="s">
        <v>155</v>
      </c>
      <c r="C5" s="4" t="s">
        <v>14</v>
      </c>
      <c r="D5" s="4" t="s">
        <v>14</v>
      </c>
      <c r="E5" s="4" t="s">
        <v>14</v>
      </c>
      <c r="F5" s="12" t="s">
        <v>162</v>
      </c>
      <c r="G5" s="12" t="s">
        <v>172</v>
      </c>
      <c r="H5" s="12"/>
      <c r="I5" s="12">
        <v>3</v>
      </c>
    </row>
    <row r="6" spans="1:9" x14ac:dyDescent="0.3">
      <c r="A6" s="4" t="s">
        <v>146</v>
      </c>
      <c r="B6" s="4" t="s">
        <v>153</v>
      </c>
      <c r="C6" s="4" t="s">
        <v>14</v>
      </c>
      <c r="D6" s="4" t="s">
        <v>14</v>
      </c>
      <c r="E6" s="4" t="s">
        <v>14</v>
      </c>
      <c r="F6" s="12" t="s">
        <v>165</v>
      </c>
      <c r="G6" s="12" t="s">
        <v>175</v>
      </c>
      <c r="H6" s="12" t="s">
        <v>166</v>
      </c>
      <c r="I6" s="12">
        <v>12</v>
      </c>
    </row>
    <row r="7" spans="1:9" x14ac:dyDescent="0.3">
      <c r="A7" s="4" t="s">
        <v>146</v>
      </c>
      <c r="B7" s="4" t="s">
        <v>154</v>
      </c>
      <c r="C7" s="4" t="s">
        <v>156</v>
      </c>
      <c r="D7" s="4" t="s">
        <v>157</v>
      </c>
      <c r="E7" s="4" t="s">
        <v>158</v>
      </c>
      <c r="F7" s="12" t="s">
        <v>165</v>
      </c>
      <c r="G7" s="12" t="s">
        <v>171</v>
      </c>
      <c r="H7" s="12" t="s">
        <v>166</v>
      </c>
      <c r="I7" s="12">
        <v>22</v>
      </c>
    </row>
    <row r="8" spans="1:9" x14ac:dyDescent="0.3">
      <c r="A8" s="4" t="s">
        <v>146</v>
      </c>
      <c r="B8" s="4" t="s">
        <v>155</v>
      </c>
      <c r="C8" s="4" t="s">
        <v>14</v>
      </c>
      <c r="D8" s="4" t="s">
        <v>14</v>
      </c>
      <c r="E8" s="4" t="s">
        <v>14</v>
      </c>
      <c r="F8" s="12" t="s">
        <v>162</v>
      </c>
      <c r="G8" s="12" t="s">
        <v>172</v>
      </c>
      <c r="H8" s="12" t="s">
        <v>166</v>
      </c>
      <c r="I8" s="12">
        <v>3</v>
      </c>
    </row>
    <row r="9" spans="1:9" x14ac:dyDescent="0.3">
      <c r="A9" s="4" t="s">
        <v>145</v>
      </c>
      <c r="B9" s="4" t="s">
        <v>153</v>
      </c>
      <c r="C9" s="4" t="s">
        <v>14</v>
      </c>
      <c r="D9" s="4" t="s">
        <v>14</v>
      </c>
      <c r="E9" s="4" t="s">
        <v>14</v>
      </c>
      <c r="F9" s="12" t="s">
        <v>162</v>
      </c>
      <c r="G9" s="12" t="s">
        <v>176</v>
      </c>
      <c r="H9" s="12"/>
      <c r="I9" s="12">
        <v>11</v>
      </c>
    </row>
    <row r="10" spans="1:9" x14ac:dyDescent="0.3">
      <c r="A10" s="4" t="s">
        <v>145</v>
      </c>
      <c r="B10" s="4" t="s">
        <v>154</v>
      </c>
      <c r="C10" s="4" t="s">
        <v>137</v>
      </c>
      <c r="D10" s="4" t="s">
        <v>138</v>
      </c>
      <c r="E10" s="4" t="s">
        <v>139</v>
      </c>
      <c r="F10" s="12" t="s">
        <v>162</v>
      </c>
      <c r="G10" s="12" t="s">
        <v>173</v>
      </c>
      <c r="H10" s="12"/>
      <c r="I10" s="12">
        <v>21</v>
      </c>
    </row>
    <row r="11" spans="1:9" x14ac:dyDescent="0.3">
      <c r="A11" s="4" t="s">
        <v>145</v>
      </c>
      <c r="B11" s="4" t="s">
        <v>155</v>
      </c>
      <c r="C11" s="4" t="s">
        <v>14</v>
      </c>
      <c r="D11" s="4" t="s">
        <v>14</v>
      </c>
      <c r="E11" s="4" t="s">
        <v>14</v>
      </c>
      <c r="F11" s="12" t="s">
        <v>162</v>
      </c>
      <c r="G11" s="12" t="s">
        <v>174</v>
      </c>
      <c r="H11" s="12"/>
      <c r="I11" s="12">
        <v>3</v>
      </c>
    </row>
    <row r="12" spans="1:9" x14ac:dyDescent="0.3">
      <c r="A12" s="4" t="s">
        <v>147</v>
      </c>
      <c r="B12" s="4" t="s">
        <v>153</v>
      </c>
      <c r="C12" s="4" t="s">
        <v>14</v>
      </c>
      <c r="D12" s="4" t="s">
        <v>14</v>
      </c>
      <c r="E12" s="4" t="s">
        <v>14</v>
      </c>
      <c r="F12" s="12" t="s">
        <v>164</v>
      </c>
      <c r="G12" s="12" t="s">
        <v>175</v>
      </c>
      <c r="H12" s="12" t="s">
        <v>167</v>
      </c>
      <c r="I12" s="12">
        <v>13</v>
      </c>
    </row>
    <row r="13" spans="1:9" x14ac:dyDescent="0.3">
      <c r="A13" s="4" t="s">
        <v>147</v>
      </c>
      <c r="B13" s="4" t="s">
        <v>154</v>
      </c>
      <c r="C13" s="4" t="s">
        <v>159</v>
      </c>
      <c r="D13" s="4" t="s">
        <v>160</v>
      </c>
      <c r="E13" s="4" t="s">
        <v>161</v>
      </c>
      <c r="F13" s="12" t="s">
        <v>164</v>
      </c>
      <c r="G13" s="12" t="s">
        <v>171</v>
      </c>
      <c r="H13" s="12" t="s">
        <v>167</v>
      </c>
      <c r="I13" s="12">
        <v>23</v>
      </c>
    </row>
    <row r="14" spans="1:9" x14ac:dyDescent="0.3">
      <c r="A14" s="4" t="s">
        <v>147</v>
      </c>
      <c r="B14" s="4" t="s">
        <v>155</v>
      </c>
      <c r="C14" s="4" t="s">
        <v>14</v>
      </c>
      <c r="D14" s="4" t="s">
        <v>14</v>
      </c>
      <c r="E14" s="4" t="s">
        <v>14</v>
      </c>
      <c r="F14" s="12" t="s">
        <v>162</v>
      </c>
      <c r="G14" s="12" t="s">
        <v>172</v>
      </c>
      <c r="H14" s="12" t="s">
        <v>167</v>
      </c>
      <c r="I14" s="12">
        <v>3</v>
      </c>
    </row>
    <row r="15" spans="1:9" x14ac:dyDescent="0.3">
      <c r="A15" s="4"/>
      <c r="B15" s="4"/>
      <c r="C15" s="4"/>
      <c r="D15" s="4"/>
      <c r="E15" s="4"/>
      <c r="F15" s="12"/>
      <c r="G15" s="12"/>
      <c r="H15" s="12"/>
      <c r="I15" s="12"/>
    </row>
    <row r="16" spans="1:9" x14ac:dyDescent="0.3">
      <c r="A16" s="4"/>
      <c r="B16" s="4"/>
      <c r="C16" s="4"/>
      <c r="D16" s="4"/>
      <c r="E16" s="4"/>
      <c r="F16" s="12"/>
      <c r="G16" s="37"/>
      <c r="H16" s="12"/>
      <c r="I16" s="12"/>
    </row>
    <row r="17" spans="1:9" x14ac:dyDescent="0.3">
      <c r="A17" s="4"/>
      <c r="B17" s="4"/>
      <c r="C17" s="4"/>
      <c r="D17" s="4"/>
      <c r="E17" s="4"/>
      <c r="F17" s="37"/>
      <c r="G17" s="37"/>
      <c r="H17" s="12"/>
      <c r="I17" s="12"/>
    </row>
    <row r="18" spans="1:9" x14ac:dyDescent="0.3">
      <c r="A18" s="4"/>
      <c r="B18" s="4"/>
      <c r="C18" s="4"/>
      <c r="D18" s="4"/>
      <c r="E18" s="4"/>
      <c r="F18" s="37"/>
      <c r="G18" s="37"/>
      <c r="H18" s="12"/>
      <c r="I18" s="12"/>
    </row>
    <row r="19" spans="1:9" x14ac:dyDescent="0.3">
      <c r="A19" s="11" t="s">
        <v>279</v>
      </c>
    </row>
    <row r="20" spans="1:9" x14ac:dyDescent="0.3">
      <c r="A20" s="11" t="s">
        <v>177</v>
      </c>
    </row>
    <row r="21" spans="1:9" x14ac:dyDescent="0.3">
      <c r="A21" s="11" t="s">
        <v>178</v>
      </c>
    </row>
    <row r="24" spans="1:9" ht="24" x14ac:dyDescent="0.45">
      <c r="A24" s="42" t="s">
        <v>179</v>
      </c>
    </row>
    <row r="25" spans="1:9" x14ac:dyDescent="0.3">
      <c r="A25" s="9" t="s">
        <v>185</v>
      </c>
      <c r="B25" s="9" t="s">
        <v>186</v>
      </c>
      <c r="C25" s="9" t="s">
        <v>187</v>
      </c>
    </row>
    <row r="26" spans="1:9" x14ac:dyDescent="0.3">
      <c r="A26" s="12" t="s">
        <v>180</v>
      </c>
      <c r="B26" s="12" t="s">
        <v>183</v>
      </c>
      <c r="C26" s="12" t="s">
        <v>184</v>
      </c>
    </row>
    <row r="27" spans="1:9" x14ac:dyDescent="0.3">
      <c r="A27" s="12" t="s">
        <v>181</v>
      </c>
      <c r="B27" s="12" t="s">
        <v>183</v>
      </c>
      <c r="C27" s="12" t="s">
        <v>184</v>
      </c>
    </row>
    <row r="28" spans="1:9" x14ac:dyDescent="0.3">
      <c r="A28" s="12" t="s">
        <v>182</v>
      </c>
      <c r="B28" s="12" t="s">
        <v>183</v>
      </c>
      <c r="C28" s="12" t="s">
        <v>183</v>
      </c>
    </row>
    <row r="31" spans="1:9" ht="24" x14ac:dyDescent="0.45">
      <c r="A31" s="42" t="s">
        <v>188</v>
      </c>
    </row>
    <row r="32" spans="1:9" x14ac:dyDescent="0.3">
      <c r="A32" s="9" t="s">
        <v>149</v>
      </c>
      <c r="B32" s="9" t="s">
        <v>190</v>
      </c>
      <c r="C32" s="9" t="s">
        <v>191</v>
      </c>
      <c r="D32" s="9" t="s">
        <v>192</v>
      </c>
      <c r="E32" s="9" t="s">
        <v>193</v>
      </c>
      <c r="F32" s="9" t="s">
        <v>194</v>
      </c>
    </row>
    <row r="33" spans="1:6" x14ac:dyDescent="0.3">
      <c r="A33" s="12" t="s">
        <v>197</v>
      </c>
      <c r="B33" s="12" t="s">
        <v>198</v>
      </c>
      <c r="C33" s="12" t="s">
        <v>199</v>
      </c>
      <c r="D33" s="12" t="s">
        <v>200</v>
      </c>
      <c r="E33" s="12" t="s">
        <v>201</v>
      </c>
      <c r="F33" s="12" t="s">
        <v>205</v>
      </c>
    </row>
    <row r="34" spans="1:6" x14ac:dyDescent="0.3">
      <c r="A34" s="12" t="s">
        <v>195</v>
      </c>
      <c r="B34" s="12" t="s">
        <v>202</v>
      </c>
      <c r="C34" s="12" t="s">
        <v>199</v>
      </c>
      <c r="D34" s="12" t="s">
        <v>203</v>
      </c>
      <c r="E34" s="12" t="s">
        <v>204</v>
      </c>
      <c r="F34" s="12" t="s">
        <v>206</v>
      </c>
    </row>
    <row r="35" spans="1:6" x14ac:dyDescent="0.3">
      <c r="A35" s="12"/>
      <c r="B35" s="37"/>
      <c r="C35" s="37"/>
      <c r="D35" s="37"/>
      <c r="E35" s="37"/>
      <c r="F35" s="37"/>
    </row>
    <row r="36" spans="1:6" x14ac:dyDescent="0.3">
      <c r="A36" s="44" t="s">
        <v>207</v>
      </c>
    </row>
    <row r="40" spans="1:6" ht="24" x14ac:dyDescent="0.45">
      <c r="A40" s="42" t="s">
        <v>260</v>
      </c>
    </row>
    <row r="41" spans="1:6" x14ac:dyDescent="0.3">
      <c r="A41" s="9" t="s">
        <v>149</v>
      </c>
      <c r="B41" s="9" t="s">
        <v>258</v>
      </c>
      <c r="C41" s="39" t="s">
        <v>261</v>
      </c>
      <c r="D41" s="39" t="s">
        <v>264</v>
      </c>
    </row>
    <row r="42" spans="1:6" x14ac:dyDescent="0.3">
      <c r="A42" s="12" t="s">
        <v>189</v>
      </c>
      <c r="B42" s="12" t="s">
        <v>263</v>
      </c>
      <c r="C42" s="12" t="s">
        <v>269</v>
      </c>
      <c r="D42" s="12" t="s">
        <v>271</v>
      </c>
    </row>
    <row r="43" spans="1:6" x14ac:dyDescent="0.3">
      <c r="A43" s="12" t="s">
        <v>195</v>
      </c>
      <c r="B43" s="37"/>
      <c r="C43" s="12" t="s">
        <v>270</v>
      </c>
      <c r="D43" s="12" t="s">
        <v>272</v>
      </c>
    </row>
    <row r="44" spans="1:6" x14ac:dyDescent="0.3">
      <c r="A44" s="12" t="s">
        <v>225</v>
      </c>
      <c r="B44" s="37"/>
      <c r="C44" s="12" t="s">
        <v>270</v>
      </c>
      <c r="D44" s="12" t="s">
        <v>272</v>
      </c>
    </row>
    <row r="45" spans="1:6" x14ac:dyDescent="0.3">
      <c r="A45" s="12" t="s">
        <v>262</v>
      </c>
      <c r="B45" s="37"/>
      <c r="C45" s="12" t="s">
        <v>269</v>
      </c>
      <c r="D45" s="12" t="s">
        <v>271</v>
      </c>
    </row>
    <row r="46" spans="1:6" x14ac:dyDescent="0.3">
      <c r="A46" s="12" t="s">
        <v>196</v>
      </c>
      <c r="B46" s="37"/>
      <c r="C46" s="12" t="s">
        <v>270</v>
      </c>
      <c r="D46" s="12" t="s">
        <v>271</v>
      </c>
    </row>
    <row r="47" spans="1:6" x14ac:dyDescent="0.3">
      <c r="A47" s="12" t="s">
        <v>259</v>
      </c>
      <c r="B47" s="12" t="s">
        <v>268</v>
      </c>
      <c r="C47" s="12" t="s">
        <v>270</v>
      </c>
      <c r="D47" s="12" t="s">
        <v>271</v>
      </c>
    </row>
    <row r="48" spans="1:6" x14ac:dyDescent="0.3">
      <c r="A48" s="12" t="s">
        <v>265</v>
      </c>
      <c r="B48" s="37"/>
      <c r="C48" s="12" t="s">
        <v>270</v>
      </c>
      <c r="D48" s="12" t="s">
        <v>271</v>
      </c>
    </row>
    <row r="49" spans="1:4" x14ac:dyDescent="0.3">
      <c r="A49" s="12" t="s">
        <v>266</v>
      </c>
      <c r="B49" s="37"/>
      <c r="C49" s="12" t="s">
        <v>270</v>
      </c>
      <c r="D49" s="12" t="s">
        <v>271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BCE6-E69D-4372-BF6D-A53F9405ABE6}">
  <dimension ref="A1:I8"/>
  <sheetViews>
    <sheetView workbookViewId="0">
      <selection activeCell="E4" sqref="E4"/>
    </sheetView>
  </sheetViews>
  <sheetFormatPr defaultRowHeight="16.5" x14ac:dyDescent="0.3"/>
  <cols>
    <col min="4" max="5" width="10.875" bestFit="1" customWidth="1"/>
    <col min="9" max="9" width="9" style="38"/>
    <col min="12" max="13" width="10.875" bestFit="1" customWidth="1"/>
  </cols>
  <sheetData>
    <row r="1" spans="1:5" x14ac:dyDescent="0.3">
      <c r="A1" s="38" t="s">
        <v>381</v>
      </c>
      <c r="B1" s="38" t="s">
        <v>1127</v>
      </c>
      <c r="C1" s="38" t="s">
        <v>1128</v>
      </c>
      <c r="D1" s="38" t="s">
        <v>1129</v>
      </c>
      <c r="E1" s="38" t="s">
        <v>1130</v>
      </c>
    </row>
    <row r="2" spans="1:5" x14ac:dyDescent="0.3">
      <c r="A2" s="38">
        <v>0</v>
      </c>
      <c r="B2">
        <v>0.01</v>
      </c>
      <c r="C2">
        <v>0.02</v>
      </c>
      <c r="D2" s="133">
        <v>100000</v>
      </c>
      <c r="E2" s="133">
        <v>100000</v>
      </c>
    </row>
    <row r="3" spans="1:5" x14ac:dyDescent="0.3">
      <c r="A3" s="38">
        <v>1</v>
      </c>
      <c r="B3">
        <v>0.02</v>
      </c>
      <c r="C3">
        <v>0.03</v>
      </c>
      <c r="D3" s="133">
        <f>D2*(1-B2)</f>
        <v>99000</v>
      </c>
      <c r="E3" s="133">
        <f>E2*(1-B2)*(1-C2)</f>
        <v>97020</v>
      </c>
    </row>
    <row r="4" spans="1:5" x14ac:dyDescent="0.3">
      <c r="A4" s="38">
        <v>2</v>
      </c>
      <c r="B4">
        <v>0.03</v>
      </c>
      <c r="C4">
        <v>0.04</v>
      </c>
      <c r="D4" s="133">
        <f t="shared" ref="D4:D8" si="0">D3*(1-B3)</f>
        <v>97020</v>
      </c>
      <c r="E4" s="133">
        <f t="shared" ref="E4:E8" si="1">E3*(1-B3)*(1-C3)</f>
        <v>92227.211999999985</v>
      </c>
    </row>
    <row r="5" spans="1:5" x14ac:dyDescent="0.3">
      <c r="A5" s="38">
        <v>3</v>
      </c>
      <c r="B5">
        <v>0.04</v>
      </c>
      <c r="C5">
        <v>0.05</v>
      </c>
      <c r="D5" s="133">
        <f t="shared" si="0"/>
        <v>94109.4</v>
      </c>
      <c r="E5" s="133">
        <f t="shared" si="1"/>
        <v>85881.97981439998</v>
      </c>
    </row>
    <row r="6" spans="1:5" x14ac:dyDescent="0.3">
      <c r="A6" s="38">
        <v>4</v>
      </c>
      <c r="B6">
        <v>0.05</v>
      </c>
      <c r="C6">
        <v>0.06</v>
      </c>
      <c r="D6" s="133">
        <f t="shared" si="0"/>
        <v>90345.02399999999</v>
      </c>
      <c r="E6" s="133">
        <f t="shared" si="1"/>
        <v>78324.365590732777</v>
      </c>
    </row>
    <row r="7" spans="1:5" x14ac:dyDescent="0.3">
      <c r="A7" s="38">
        <v>5</v>
      </c>
      <c r="B7">
        <v>0.06</v>
      </c>
      <c r="C7">
        <v>7.0000000000000007E-2</v>
      </c>
      <c r="D7" s="133">
        <f t="shared" si="0"/>
        <v>85827.772799999992</v>
      </c>
      <c r="E7" s="133">
        <f t="shared" si="1"/>
        <v>69943.658472524359</v>
      </c>
    </row>
    <row r="8" spans="1:5" x14ac:dyDescent="0.3">
      <c r="A8" s="38">
        <v>6</v>
      </c>
      <c r="B8">
        <v>7.0000000000000007E-2</v>
      </c>
      <c r="C8">
        <v>0.08</v>
      </c>
      <c r="D8" s="133">
        <f t="shared" si="0"/>
        <v>80678.106431999986</v>
      </c>
      <c r="E8" s="133">
        <f t="shared" si="1"/>
        <v>61144.746236680789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EF75-6D2F-4B19-A74B-04B681A97710}">
  <sheetPr>
    <tabColor theme="8" tint="0.79998168889431442"/>
  </sheetPr>
  <dimension ref="A1:R214"/>
  <sheetViews>
    <sheetView showGridLines="0" zoomScale="85" zoomScaleNormal="85" workbookViewId="0">
      <selection activeCell="C87" sqref="C87"/>
    </sheetView>
  </sheetViews>
  <sheetFormatPr defaultRowHeight="16.5" x14ac:dyDescent="0.3"/>
  <cols>
    <col min="1" max="1" width="19.625" customWidth="1"/>
    <col min="2" max="2" width="15.25" customWidth="1"/>
    <col min="3" max="3" width="22.125" customWidth="1"/>
    <col min="4" max="4" width="45.125" customWidth="1"/>
    <col min="5" max="5" width="9.75" customWidth="1"/>
  </cols>
  <sheetData>
    <row r="1" spans="1:4" ht="24" x14ac:dyDescent="0.45">
      <c r="A1" s="42" t="s">
        <v>254</v>
      </c>
    </row>
    <row r="2" spans="1:4" x14ac:dyDescent="0.3">
      <c r="A2" t="s">
        <v>351</v>
      </c>
    </row>
    <row r="3" spans="1:4" x14ac:dyDescent="0.3">
      <c r="A3" t="s">
        <v>483</v>
      </c>
    </row>
    <row r="4" spans="1:4" x14ac:dyDescent="0.3">
      <c r="A4" t="s">
        <v>692</v>
      </c>
    </row>
    <row r="6" spans="1:4" ht="24" x14ac:dyDescent="0.45">
      <c r="A6" s="42" t="s">
        <v>728</v>
      </c>
    </row>
    <row r="7" spans="1:4" x14ac:dyDescent="0.3">
      <c r="A7" s="43" t="s">
        <v>712</v>
      </c>
    </row>
    <row r="8" spans="1:4" x14ac:dyDescent="0.3">
      <c r="A8" s="43" t="s">
        <v>701</v>
      </c>
    </row>
    <row r="9" spans="1:4" x14ac:dyDescent="0.3">
      <c r="A9" s="43" t="s">
        <v>702</v>
      </c>
    </row>
    <row r="10" spans="1:4" x14ac:dyDescent="0.3">
      <c r="A10" s="39" t="s">
        <v>352</v>
      </c>
      <c r="B10" s="39" t="s">
        <v>353</v>
      </c>
      <c r="C10" s="39" t="s">
        <v>392</v>
      </c>
      <c r="D10" s="39" t="s">
        <v>163</v>
      </c>
    </row>
    <row r="11" spans="1:4" x14ac:dyDescent="0.3">
      <c r="A11" s="12" t="s">
        <v>354</v>
      </c>
      <c r="B11" s="64" t="s">
        <v>361</v>
      </c>
      <c r="C11" s="12" t="s">
        <v>323</v>
      </c>
      <c r="D11" s="12" t="s">
        <v>436</v>
      </c>
    </row>
    <row r="12" spans="1:4" x14ac:dyDescent="0.3">
      <c r="A12" s="12" t="s">
        <v>355</v>
      </c>
      <c r="B12" s="64" t="s">
        <v>361</v>
      </c>
      <c r="C12" s="12" t="s">
        <v>390</v>
      </c>
      <c r="D12" s="12" t="s">
        <v>437</v>
      </c>
    </row>
    <row r="13" spans="1:4" x14ac:dyDescent="0.3">
      <c r="A13" s="12" t="s">
        <v>42</v>
      </c>
      <c r="B13" s="64" t="s">
        <v>361</v>
      </c>
      <c r="C13" s="12" t="s">
        <v>391</v>
      </c>
      <c r="D13" s="12" t="s">
        <v>438</v>
      </c>
    </row>
    <row r="14" spans="1:4" x14ac:dyDescent="0.3">
      <c r="A14" s="12" t="s">
        <v>43</v>
      </c>
      <c r="B14" s="64" t="s">
        <v>361</v>
      </c>
      <c r="C14" s="12" t="s">
        <v>439</v>
      </c>
      <c r="D14" s="12" t="s">
        <v>440</v>
      </c>
    </row>
    <row r="15" spans="1:4" x14ac:dyDescent="0.3">
      <c r="A15" s="4" t="s">
        <v>44</v>
      </c>
      <c r="B15" s="109" t="s">
        <v>361</v>
      </c>
      <c r="C15" s="4" t="s">
        <v>393</v>
      </c>
      <c r="D15" s="51" t="s">
        <v>694</v>
      </c>
    </row>
    <row r="16" spans="1:4" x14ac:dyDescent="0.3">
      <c r="A16" s="12" t="s">
        <v>356</v>
      </c>
      <c r="B16" s="64" t="s">
        <v>361</v>
      </c>
      <c r="C16" s="12" t="s">
        <v>394</v>
      </c>
      <c r="D16" s="37"/>
    </row>
    <row r="17" spans="1:12" x14ac:dyDescent="0.3">
      <c r="A17" s="12" t="s">
        <v>357</v>
      </c>
      <c r="B17" s="64" t="s">
        <v>361</v>
      </c>
      <c r="C17" s="12" t="s">
        <v>395</v>
      </c>
      <c r="D17" s="37"/>
    </row>
    <row r="18" spans="1:12" x14ac:dyDescent="0.3">
      <c r="A18" s="12" t="s">
        <v>358</v>
      </c>
      <c r="B18" s="64" t="s">
        <v>361</v>
      </c>
      <c r="C18" s="12" t="s">
        <v>396</v>
      </c>
      <c r="D18" s="37"/>
    </row>
    <row r="19" spans="1:12" ht="17.25" thickBot="1" x14ac:dyDescent="0.35">
      <c r="A19" s="12" t="s">
        <v>359</v>
      </c>
      <c r="B19" s="64" t="s">
        <v>361</v>
      </c>
      <c r="C19" s="12" t="s">
        <v>397</v>
      </c>
      <c r="D19" s="37"/>
    </row>
    <row r="20" spans="1:12" x14ac:dyDescent="0.3">
      <c r="A20" s="12" t="s">
        <v>360</v>
      </c>
      <c r="B20" s="64" t="s">
        <v>361</v>
      </c>
      <c r="C20" s="12" t="s">
        <v>693</v>
      </c>
      <c r="D20" s="37"/>
      <c r="H20" s="103" t="s">
        <v>715</v>
      </c>
      <c r="I20" s="96"/>
      <c r="J20" s="96"/>
      <c r="K20" s="96"/>
      <c r="L20" s="97"/>
    </row>
    <row r="21" spans="1:12" x14ac:dyDescent="0.3">
      <c r="A21" s="12" t="s">
        <v>688</v>
      </c>
      <c r="B21" s="64" t="s">
        <v>407</v>
      </c>
      <c r="C21" s="12" t="s">
        <v>458</v>
      </c>
      <c r="D21" s="12" t="s">
        <v>695</v>
      </c>
      <c r="H21" s="104" t="s">
        <v>714</v>
      </c>
      <c r="L21" s="99"/>
    </row>
    <row r="22" spans="1:12" ht="49.5" x14ac:dyDescent="0.3">
      <c r="A22" s="4" t="s">
        <v>689</v>
      </c>
      <c r="B22" s="109" t="s">
        <v>690</v>
      </c>
      <c r="C22" s="4" t="s">
        <v>691</v>
      </c>
      <c r="D22" s="51" t="s">
        <v>696</v>
      </c>
      <c r="H22" s="104" t="s">
        <v>716</v>
      </c>
      <c r="L22" s="99"/>
    </row>
    <row r="23" spans="1:12" ht="36.75" customHeight="1" x14ac:dyDescent="0.3">
      <c r="A23" s="4" t="s">
        <v>706</v>
      </c>
      <c r="B23" s="109" t="s">
        <v>407</v>
      </c>
      <c r="C23" s="4" t="s">
        <v>709</v>
      </c>
      <c r="D23" s="140" t="s">
        <v>711</v>
      </c>
      <c r="H23" s="105" t="s">
        <v>717</v>
      </c>
      <c r="L23" s="99"/>
    </row>
    <row r="24" spans="1:12" ht="32.25" customHeight="1" x14ac:dyDescent="0.3">
      <c r="A24" s="4" t="s">
        <v>707</v>
      </c>
      <c r="B24" s="109" t="s">
        <v>407</v>
      </c>
      <c r="C24" s="4" t="s">
        <v>709</v>
      </c>
      <c r="D24" s="141"/>
      <c r="H24" s="104" t="s">
        <v>718</v>
      </c>
      <c r="L24" s="99"/>
    </row>
    <row r="25" spans="1:12" ht="28.5" customHeight="1" x14ac:dyDescent="0.3">
      <c r="A25" s="4" t="s">
        <v>375</v>
      </c>
      <c r="B25" s="109" t="s">
        <v>404</v>
      </c>
      <c r="C25" s="4" t="s">
        <v>405</v>
      </c>
      <c r="D25" s="137" t="s">
        <v>713</v>
      </c>
      <c r="H25" s="104" t="s">
        <v>719</v>
      </c>
      <c r="L25" s="99"/>
    </row>
    <row r="26" spans="1:12" ht="30" customHeight="1" x14ac:dyDescent="0.3">
      <c r="A26" s="4" t="s">
        <v>376</v>
      </c>
      <c r="B26" s="109" t="s">
        <v>404</v>
      </c>
      <c r="C26" s="4" t="s">
        <v>406</v>
      </c>
      <c r="D26" s="138"/>
      <c r="H26" s="98"/>
      <c r="L26" s="99"/>
    </row>
    <row r="27" spans="1:12" x14ac:dyDescent="0.3">
      <c r="A27" s="12" t="s">
        <v>381</v>
      </c>
      <c r="B27" s="64" t="s">
        <v>361</v>
      </c>
      <c r="C27" s="12" t="s">
        <v>724</v>
      </c>
      <c r="D27" s="12" t="s">
        <v>705</v>
      </c>
      <c r="H27" s="105" t="s">
        <v>721</v>
      </c>
      <c r="L27" s="99"/>
    </row>
    <row r="28" spans="1:12" ht="17.25" thickBot="1" x14ac:dyDescent="0.35">
      <c r="A28" s="12" t="s">
        <v>377</v>
      </c>
      <c r="B28" s="64" t="s">
        <v>407</v>
      </c>
      <c r="C28" s="12" t="s">
        <v>408</v>
      </c>
      <c r="D28" s="12"/>
      <c r="H28" s="106" t="s">
        <v>720</v>
      </c>
      <c r="I28" s="101"/>
      <c r="J28" s="101"/>
      <c r="K28" s="101"/>
      <c r="L28" s="102"/>
    </row>
    <row r="29" spans="1:12" x14ac:dyDescent="0.3">
      <c r="A29" s="12" t="s">
        <v>378</v>
      </c>
      <c r="B29" s="64" t="s">
        <v>407</v>
      </c>
      <c r="C29" s="12" t="s">
        <v>409</v>
      </c>
      <c r="D29" s="12" t="s">
        <v>442</v>
      </c>
    </row>
    <row r="30" spans="1:12" x14ac:dyDescent="0.3">
      <c r="A30" s="12" t="s">
        <v>379</v>
      </c>
      <c r="B30" s="64" t="s">
        <v>407</v>
      </c>
      <c r="C30" s="12" t="s">
        <v>410</v>
      </c>
      <c r="D30" s="12"/>
    </row>
    <row r="31" spans="1:12" x14ac:dyDescent="0.3">
      <c r="A31" s="12" t="s">
        <v>380</v>
      </c>
      <c r="B31" s="64" t="s">
        <v>407</v>
      </c>
      <c r="C31" s="12" t="s">
        <v>411</v>
      </c>
      <c r="D31" s="12" t="s">
        <v>443</v>
      </c>
    </row>
    <row r="32" spans="1:12" ht="17.25" thickBot="1" x14ac:dyDescent="0.35">
      <c r="A32" s="4" t="s">
        <v>708</v>
      </c>
      <c r="B32" s="109" t="s">
        <v>407</v>
      </c>
      <c r="C32" s="4" t="s">
        <v>710</v>
      </c>
      <c r="D32" s="51"/>
    </row>
    <row r="33" spans="1:18" x14ac:dyDescent="0.3">
      <c r="A33" s="12" t="s">
        <v>369</v>
      </c>
      <c r="B33" s="64" t="s">
        <v>361</v>
      </c>
      <c r="C33" s="12" t="s">
        <v>306</v>
      </c>
      <c r="D33" s="12"/>
      <c r="H33" s="103" t="s">
        <v>722</v>
      </c>
      <c r="I33" s="96"/>
      <c r="J33" s="96"/>
      <c r="K33" s="96"/>
      <c r="L33" s="96"/>
      <c r="M33" s="96"/>
      <c r="N33" s="96"/>
      <c r="O33" s="96"/>
      <c r="P33" s="96"/>
      <c r="Q33" s="96"/>
      <c r="R33" s="97"/>
    </row>
    <row r="34" spans="1:18" x14ac:dyDescent="0.3">
      <c r="A34" s="12" t="s">
        <v>370</v>
      </c>
      <c r="B34" s="64" t="s">
        <v>361</v>
      </c>
      <c r="C34" s="12" t="s">
        <v>307</v>
      </c>
      <c r="D34" s="12"/>
      <c r="H34" s="104" t="s">
        <v>723</v>
      </c>
      <c r="R34" s="99"/>
    </row>
    <row r="35" spans="1:18" x14ac:dyDescent="0.3">
      <c r="A35" s="12" t="s">
        <v>697</v>
      </c>
      <c r="B35" s="64" t="s">
        <v>361</v>
      </c>
      <c r="C35" s="12" t="s">
        <v>180</v>
      </c>
      <c r="D35" s="12" t="s">
        <v>703</v>
      </c>
      <c r="H35" s="104"/>
      <c r="R35" s="99"/>
    </row>
    <row r="36" spans="1:18" x14ac:dyDescent="0.3">
      <c r="A36" s="12" t="s">
        <v>698</v>
      </c>
      <c r="B36" s="64" t="s">
        <v>361</v>
      </c>
      <c r="C36" s="12" t="s">
        <v>699</v>
      </c>
      <c r="D36" s="12" t="s">
        <v>704</v>
      </c>
      <c r="H36" s="98"/>
      <c r="R36" s="99"/>
    </row>
    <row r="37" spans="1:18" x14ac:dyDescent="0.3">
      <c r="A37" s="12" t="s">
        <v>371</v>
      </c>
      <c r="B37" s="64" t="s">
        <v>361</v>
      </c>
      <c r="C37" s="12" t="s">
        <v>280</v>
      </c>
      <c r="D37" s="12"/>
      <c r="H37" s="98"/>
      <c r="R37" s="99"/>
    </row>
    <row r="38" spans="1:18" x14ac:dyDescent="0.3">
      <c r="A38" s="12" t="s">
        <v>115</v>
      </c>
      <c r="B38" s="64" t="s">
        <v>361</v>
      </c>
      <c r="C38" s="12" t="s">
        <v>402</v>
      </c>
      <c r="D38" s="12" t="s">
        <v>441</v>
      </c>
      <c r="H38" s="98"/>
      <c r="R38" s="99"/>
    </row>
    <row r="39" spans="1:18" x14ac:dyDescent="0.3">
      <c r="A39" s="12" t="s">
        <v>372</v>
      </c>
      <c r="B39" s="64" t="s">
        <v>361</v>
      </c>
      <c r="C39" s="12" t="s">
        <v>326</v>
      </c>
      <c r="D39" s="12"/>
      <c r="H39" s="98"/>
      <c r="R39" s="99"/>
    </row>
    <row r="40" spans="1:18" ht="49.5" x14ac:dyDescent="0.3">
      <c r="A40" s="4" t="s">
        <v>373</v>
      </c>
      <c r="B40" s="109" t="s">
        <v>361</v>
      </c>
      <c r="C40" s="4" t="s">
        <v>403</v>
      </c>
      <c r="D40" s="8" t="s">
        <v>700</v>
      </c>
      <c r="H40" s="98"/>
      <c r="R40" s="99"/>
    </row>
    <row r="41" spans="1:18" ht="17.25" thickBot="1" x14ac:dyDescent="0.35">
      <c r="A41" s="12" t="s">
        <v>374</v>
      </c>
      <c r="B41" s="64" t="s">
        <v>404</v>
      </c>
      <c r="C41" s="12" t="s">
        <v>301</v>
      </c>
      <c r="D41" s="12"/>
      <c r="H41" s="100"/>
      <c r="I41" s="101"/>
      <c r="J41" s="101"/>
      <c r="K41" s="101"/>
      <c r="L41" s="101"/>
      <c r="M41" s="101"/>
      <c r="N41" s="101"/>
      <c r="O41" s="101"/>
      <c r="P41" s="101"/>
      <c r="Q41" s="101"/>
      <c r="R41" s="102"/>
    </row>
    <row r="42" spans="1:18" x14ac:dyDescent="0.3">
      <c r="A42" s="12" t="s">
        <v>382</v>
      </c>
      <c r="B42" s="64" t="s">
        <v>407</v>
      </c>
      <c r="C42" s="12" t="s">
        <v>304</v>
      </c>
      <c r="D42" s="12"/>
    </row>
    <row r="44" spans="1:18" ht="24" x14ac:dyDescent="0.45">
      <c r="A44" s="42" t="s">
        <v>444</v>
      </c>
    </row>
    <row r="45" spans="1:18" x14ac:dyDescent="0.3">
      <c r="A45" s="43" t="s">
        <v>725</v>
      </c>
    </row>
    <row r="46" spans="1:18" x14ac:dyDescent="0.3">
      <c r="A46" s="43" t="s">
        <v>726</v>
      </c>
    </row>
    <row r="47" spans="1:18" x14ac:dyDescent="0.3">
      <c r="A47" s="43" t="s">
        <v>727</v>
      </c>
    </row>
    <row r="48" spans="1:18" x14ac:dyDescent="0.3">
      <c r="A48" s="39" t="s">
        <v>352</v>
      </c>
      <c r="B48" s="39" t="s">
        <v>353</v>
      </c>
      <c r="C48" s="39" t="s">
        <v>392</v>
      </c>
      <c r="D48" s="39" t="s">
        <v>736</v>
      </c>
      <c r="E48" s="142" t="s">
        <v>163</v>
      </c>
      <c r="F48" s="143"/>
      <c r="G48" s="143"/>
      <c r="H48" s="143"/>
      <c r="I48" s="143"/>
      <c r="J48" s="143"/>
      <c r="K48" s="143"/>
      <c r="L48" s="143"/>
      <c r="M48" s="144"/>
    </row>
    <row r="49" spans="1:13" ht="33" x14ac:dyDescent="0.3">
      <c r="A49" s="4" t="s">
        <v>362</v>
      </c>
      <c r="B49" s="65" t="s">
        <v>361</v>
      </c>
      <c r="C49" s="4" t="s">
        <v>398</v>
      </c>
      <c r="D49" s="8" t="s">
        <v>445</v>
      </c>
      <c r="E49" s="139" t="s">
        <v>737</v>
      </c>
      <c r="F49" s="135"/>
      <c r="G49" s="135"/>
      <c r="H49" s="135"/>
      <c r="I49" s="135"/>
      <c r="J49" s="135"/>
      <c r="K49" s="135"/>
      <c r="L49" s="135"/>
      <c r="M49" s="136"/>
    </row>
    <row r="50" spans="1:13" ht="66" x14ac:dyDescent="0.3">
      <c r="A50" s="4" t="s">
        <v>363</v>
      </c>
      <c r="B50" s="109" t="s">
        <v>361</v>
      </c>
      <c r="C50" s="4" t="s">
        <v>399</v>
      </c>
      <c r="D50" s="8" t="s">
        <v>735</v>
      </c>
      <c r="E50" s="139" t="s">
        <v>740</v>
      </c>
      <c r="F50" s="135"/>
      <c r="G50" s="135"/>
      <c r="H50" s="135"/>
      <c r="I50" s="135"/>
      <c r="J50" s="135"/>
      <c r="K50" s="135"/>
      <c r="L50" s="135"/>
      <c r="M50" s="136"/>
    </row>
    <row r="51" spans="1:13" ht="33" x14ac:dyDescent="0.3">
      <c r="A51" s="4" t="s">
        <v>364</v>
      </c>
      <c r="B51" s="109" t="s">
        <v>361</v>
      </c>
      <c r="C51" s="4" t="s">
        <v>729</v>
      </c>
      <c r="D51" s="53" t="s">
        <v>730</v>
      </c>
      <c r="E51" s="139" t="s">
        <v>739</v>
      </c>
      <c r="F51" s="135"/>
      <c r="G51" s="135"/>
      <c r="H51" s="135"/>
      <c r="I51" s="135"/>
      <c r="J51" s="135"/>
      <c r="K51" s="135"/>
      <c r="L51" s="135"/>
      <c r="M51" s="136"/>
    </row>
    <row r="52" spans="1:13" ht="33" x14ac:dyDescent="0.3">
      <c r="A52" s="4" t="s">
        <v>365</v>
      </c>
      <c r="B52" s="109" t="s">
        <v>361</v>
      </c>
      <c r="C52" s="4" t="s">
        <v>400</v>
      </c>
      <c r="D52" s="8" t="s">
        <v>734</v>
      </c>
      <c r="E52" s="139" t="s">
        <v>741</v>
      </c>
      <c r="F52" s="135"/>
      <c r="G52" s="135"/>
      <c r="H52" s="135"/>
      <c r="I52" s="135"/>
      <c r="J52" s="135"/>
      <c r="K52" s="135"/>
      <c r="L52" s="135"/>
      <c r="M52" s="136"/>
    </row>
    <row r="53" spans="1:13" ht="33" x14ac:dyDescent="0.3">
      <c r="A53" s="4" t="s">
        <v>113</v>
      </c>
      <c r="B53" s="109" t="s">
        <v>361</v>
      </c>
      <c r="C53" s="4" t="s">
        <v>401</v>
      </c>
      <c r="D53" s="8" t="s">
        <v>733</v>
      </c>
      <c r="E53" s="139" t="s">
        <v>738</v>
      </c>
      <c r="F53" s="135"/>
      <c r="G53" s="135"/>
      <c r="H53" s="135"/>
      <c r="I53" s="135"/>
      <c r="J53" s="135"/>
      <c r="K53" s="135"/>
      <c r="L53" s="135"/>
      <c r="M53" s="136"/>
    </row>
    <row r="54" spans="1:13" ht="33" x14ac:dyDescent="0.3">
      <c r="A54" s="4" t="s">
        <v>366</v>
      </c>
      <c r="B54" s="109" t="s">
        <v>361</v>
      </c>
      <c r="C54" s="4" t="s">
        <v>1045</v>
      </c>
      <c r="D54" s="8" t="s">
        <v>1046</v>
      </c>
      <c r="E54" s="139" t="s">
        <v>1047</v>
      </c>
      <c r="F54" s="135"/>
      <c r="G54" s="135"/>
      <c r="H54" s="135"/>
      <c r="I54" s="135"/>
      <c r="J54" s="135"/>
      <c r="K54" s="135"/>
      <c r="L54" s="135"/>
      <c r="M54" s="136"/>
    </row>
    <row r="55" spans="1:13" ht="33" x14ac:dyDescent="0.3">
      <c r="A55" s="4" t="s">
        <v>367</v>
      </c>
      <c r="B55" s="109" t="s">
        <v>361</v>
      </c>
      <c r="C55" s="4" t="s">
        <v>1048</v>
      </c>
      <c r="D55" s="53" t="s">
        <v>1049</v>
      </c>
      <c r="E55" s="134" t="s">
        <v>1050</v>
      </c>
      <c r="F55" s="135"/>
      <c r="G55" s="135"/>
      <c r="H55" s="135"/>
      <c r="I55" s="135"/>
      <c r="J55" s="135"/>
      <c r="K55" s="135"/>
      <c r="L55" s="135"/>
      <c r="M55" s="136"/>
    </row>
    <row r="56" spans="1:13" x14ac:dyDescent="0.3">
      <c r="A56" s="4" t="s">
        <v>368</v>
      </c>
      <c r="B56" s="109" t="s">
        <v>361</v>
      </c>
      <c r="C56" s="5"/>
      <c r="D56" s="53"/>
      <c r="E56" s="134"/>
      <c r="F56" s="135"/>
      <c r="G56" s="135"/>
      <c r="H56" s="135"/>
      <c r="I56" s="135"/>
      <c r="J56" s="135"/>
      <c r="K56" s="135"/>
      <c r="L56" s="135"/>
      <c r="M56" s="136"/>
    </row>
    <row r="57" spans="1:13" x14ac:dyDescent="0.3">
      <c r="A57" s="4" t="s">
        <v>731</v>
      </c>
      <c r="B57" s="109" t="s">
        <v>361</v>
      </c>
      <c r="C57" s="5"/>
      <c r="D57" s="5"/>
      <c r="E57" s="134"/>
      <c r="F57" s="135"/>
      <c r="G57" s="135"/>
      <c r="H57" s="135"/>
      <c r="I57" s="135"/>
      <c r="J57" s="135"/>
      <c r="K57" s="135"/>
      <c r="L57" s="135"/>
      <c r="M57" s="136"/>
    </row>
    <row r="58" spans="1:13" x14ac:dyDescent="0.3">
      <c r="A58" s="4" t="s">
        <v>732</v>
      </c>
      <c r="B58" s="109" t="s">
        <v>361</v>
      </c>
      <c r="C58" s="5"/>
      <c r="D58" s="5"/>
      <c r="E58" s="134"/>
      <c r="F58" s="135"/>
      <c r="G58" s="135"/>
      <c r="H58" s="135"/>
      <c r="I58" s="135"/>
      <c r="J58" s="135"/>
      <c r="K58" s="135"/>
      <c r="L58" s="135"/>
      <c r="M58" s="136"/>
    </row>
    <row r="60" spans="1:13" ht="24" x14ac:dyDescent="0.45">
      <c r="A60" s="42" t="s">
        <v>435</v>
      </c>
    </row>
    <row r="61" spans="1:13" x14ac:dyDescent="0.3">
      <c r="A61" s="43" t="s">
        <v>760</v>
      </c>
    </row>
    <row r="62" spans="1:13" x14ac:dyDescent="0.3">
      <c r="A62" s="43" t="s">
        <v>761</v>
      </c>
    </row>
    <row r="63" spans="1:13" x14ac:dyDescent="0.3">
      <c r="A63" s="43" t="s">
        <v>762</v>
      </c>
    </row>
    <row r="64" spans="1:13" x14ac:dyDescent="0.3">
      <c r="A64" s="39" t="s">
        <v>352</v>
      </c>
      <c r="B64" s="39" t="s">
        <v>353</v>
      </c>
      <c r="C64" s="39" t="s">
        <v>392</v>
      </c>
    </row>
    <row r="65" spans="1:3" x14ac:dyDescent="0.3">
      <c r="A65" s="12" t="s">
        <v>383</v>
      </c>
      <c r="B65" s="64" t="s">
        <v>407</v>
      </c>
      <c r="C65" s="12" t="s">
        <v>412</v>
      </c>
    </row>
    <row r="66" spans="1:3" x14ac:dyDescent="0.3">
      <c r="A66" s="12" t="s">
        <v>384</v>
      </c>
      <c r="B66" s="64" t="s">
        <v>407</v>
      </c>
      <c r="C66" s="12" t="s">
        <v>413</v>
      </c>
    </row>
    <row r="67" spans="1:3" x14ac:dyDescent="0.3">
      <c r="A67" s="12" t="s">
        <v>24</v>
      </c>
      <c r="B67" s="64" t="s">
        <v>407</v>
      </c>
      <c r="C67" s="12" t="s">
        <v>414</v>
      </c>
    </row>
    <row r="68" spans="1:3" x14ac:dyDescent="0.3">
      <c r="A68" s="12" t="s">
        <v>25</v>
      </c>
      <c r="B68" s="64" t="s">
        <v>407</v>
      </c>
      <c r="C68" s="12" t="s">
        <v>415</v>
      </c>
    </row>
    <row r="69" spans="1:3" x14ac:dyDescent="0.3">
      <c r="A69" s="12" t="s">
        <v>26</v>
      </c>
      <c r="B69" s="64" t="s">
        <v>407</v>
      </c>
      <c r="C69" s="12" t="s">
        <v>416</v>
      </c>
    </row>
    <row r="70" spans="1:3" x14ac:dyDescent="0.3">
      <c r="A70" s="12" t="s">
        <v>27</v>
      </c>
      <c r="B70" s="64" t="s">
        <v>407</v>
      </c>
      <c r="C70" s="12" t="s">
        <v>417</v>
      </c>
    </row>
    <row r="71" spans="1:3" x14ac:dyDescent="0.3">
      <c r="A71" s="12" t="s">
        <v>28</v>
      </c>
      <c r="B71" s="64" t="s">
        <v>407</v>
      </c>
      <c r="C71" s="12" t="s">
        <v>418</v>
      </c>
    </row>
    <row r="72" spans="1:3" x14ac:dyDescent="0.3">
      <c r="A72" s="12" t="s">
        <v>742</v>
      </c>
      <c r="B72" s="64" t="s">
        <v>407</v>
      </c>
      <c r="C72" s="12" t="s">
        <v>425</v>
      </c>
    </row>
    <row r="73" spans="1:3" x14ac:dyDescent="0.3">
      <c r="A73" s="12" t="s">
        <v>743</v>
      </c>
      <c r="B73" s="64" t="s">
        <v>407</v>
      </c>
      <c r="C73" s="12" t="s">
        <v>426</v>
      </c>
    </row>
    <row r="74" spans="1:3" x14ac:dyDescent="0.3">
      <c r="A74" s="12" t="s">
        <v>744</v>
      </c>
      <c r="B74" s="64" t="s">
        <v>407</v>
      </c>
      <c r="C74" s="12" t="s">
        <v>427</v>
      </c>
    </row>
    <row r="75" spans="1:3" x14ac:dyDescent="0.3">
      <c r="A75" s="12" t="s">
        <v>745</v>
      </c>
      <c r="B75" s="64" t="s">
        <v>407</v>
      </c>
      <c r="C75" s="12" t="s">
        <v>428</v>
      </c>
    </row>
    <row r="76" spans="1:3" x14ac:dyDescent="0.3">
      <c r="A76" s="12" t="s">
        <v>746</v>
      </c>
      <c r="B76" s="64" t="s">
        <v>407</v>
      </c>
      <c r="C76" s="12" t="s">
        <v>429</v>
      </c>
    </row>
    <row r="77" spans="1:3" x14ac:dyDescent="0.3">
      <c r="A77" s="12" t="s">
        <v>747</v>
      </c>
      <c r="B77" s="64" t="s">
        <v>407</v>
      </c>
      <c r="C77" s="12" t="s">
        <v>430</v>
      </c>
    </row>
    <row r="78" spans="1:3" x14ac:dyDescent="0.3">
      <c r="A78" s="12" t="s">
        <v>748</v>
      </c>
      <c r="B78" s="64" t="s">
        <v>407</v>
      </c>
      <c r="C78" s="12" t="s">
        <v>431</v>
      </c>
    </row>
    <row r="79" spans="1:3" x14ac:dyDescent="0.3">
      <c r="A79" s="12" t="s">
        <v>749</v>
      </c>
      <c r="B79" s="64" t="s">
        <v>407</v>
      </c>
      <c r="C79" s="12" t="s">
        <v>168</v>
      </c>
    </row>
    <row r="80" spans="1:3" x14ac:dyDescent="0.3">
      <c r="A80" s="12" t="s">
        <v>385</v>
      </c>
      <c r="B80" s="64" t="s">
        <v>407</v>
      </c>
      <c r="C80" s="12" t="s">
        <v>750</v>
      </c>
    </row>
    <row r="81" spans="1:11" x14ac:dyDescent="0.3">
      <c r="A81" s="12" t="s">
        <v>386</v>
      </c>
      <c r="B81" s="64" t="s">
        <v>407</v>
      </c>
      <c r="C81" s="12" t="s">
        <v>419</v>
      </c>
    </row>
    <row r="82" spans="1:11" x14ac:dyDescent="0.3">
      <c r="A82" s="12" t="s">
        <v>20</v>
      </c>
      <c r="B82" s="64" t="s">
        <v>407</v>
      </c>
      <c r="C82" s="12" t="s">
        <v>420</v>
      </c>
    </row>
    <row r="83" spans="1:11" x14ac:dyDescent="0.3">
      <c r="A83" s="12" t="s">
        <v>21</v>
      </c>
      <c r="B83" s="64" t="s">
        <v>407</v>
      </c>
      <c r="C83" s="12" t="s">
        <v>421</v>
      </c>
    </row>
    <row r="84" spans="1:11" x14ac:dyDescent="0.3">
      <c r="A84" s="12" t="s">
        <v>22</v>
      </c>
      <c r="B84" s="64" t="s">
        <v>407</v>
      </c>
      <c r="C84" s="12" t="s">
        <v>422</v>
      </c>
    </row>
    <row r="85" spans="1:11" x14ac:dyDescent="0.3">
      <c r="A85" s="12" t="s">
        <v>23</v>
      </c>
      <c r="B85" s="64" t="s">
        <v>407</v>
      </c>
      <c r="C85" s="12" t="s">
        <v>423</v>
      </c>
    </row>
    <row r="86" spans="1:11" ht="17.25" thickBot="1" x14ac:dyDescent="0.35">
      <c r="A86" s="12" t="s">
        <v>38</v>
      </c>
      <c r="B86" s="64" t="s">
        <v>407</v>
      </c>
      <c r="C86" s="12" t="s">
        <v>424</v>
      </c>
    </row>
    <row r="87" spans="1:11" x14ac:dyDescent="0.3">
      <c r="A87" s="12" t="s">
        <v>992</v>
      </c>
      <c r="B87" s="64" t="s">
        <v>407</v>
      </c>
      <c r="C87" s="12" t="s">
        <v>999</v>
      </c>
    </row>
    <row r="88" spans="1:11" x14ac:dyDescent="0.3">
      <c r="A88" s="12" t="s">
        <v>993</v>
      </c>
      <c r="B88" s="64" t="s">
        <v>407</v>
      </c>
      <c r="C88" s="12" t="s">
        <v>1000</v>
      </c>
    </row>
    <row r="89" spans="1:11" x14ac:dyDescent="0.3">
      <c r="A89" s="12" t="s">
        <v>994</v>
      </c>
      <c r="B89" s="64" t="s">
        <v>407</v>
      </c>
      <c r="C89" s="12" t="s">
        <v>1001</v>
      </c>
    </row>
    <row r="90" spans="1:11" x14ac:dyDescent="0.3">
      <c r="A90" s="12" t="s">
        <v>995</v>
      </c>
      <c r="B90" s="64" t="s">
        <v>407</v>
      </c>
      <c r="C90" s="12" t="s">
        <v>1002</v>
      </c>
    </row>
    <row r="91" spans="1:11" x14ac:dyDescent="0.3">
      <c r="A91" s="12" t="s">
        <v>996</v>
      </c>
      <c r="B91" s="64" t="s">
        <v>407</v>
      </c>
      <c r="C91" s="12" t="s">
        <v>1003</v>
      </c>
    </row>
    <row r="92" spans="1:11" ht="17.25" thickBot="1" x14ac:dyDescent="0.35">
      <c r="A92" s="12" t="s">
        <v>997</v>
      </c>
      <c r="B92" s="64" t="s">
        <v>407</v>
      </c>
      <c r="C92" s="12" t="s">
        <v>1004</v>
      </c>
    </row>
    <row r="93" spans="1:11" x14ac:dyDescent="0.3">
      <c r="A93" s="12" t="s">
        <v>998</v>
      </c>
      <c r="B93" s="64" t="s">
        <v>407</v>
      </c>
      <c r="C93" s="12" t="s">
        <v>1005</v>
      </c>
      <c r="E93" s="103" t="s">
        <v>757</v>
      </c>
      <c r="F93" s="96"/>
      <c r="G93" s="96"/>
      <c r="H93" s="96"/>
      <c r="I93" s="96"/>
      <c r="J93" s="96"/>
      <c r="K93" s="97"/>
    </row>
    <row r="94" spans="1:11" x14ac:dyDescent="0.3">
      <c r="A94" s="12" t="s">
        <v>387</v>
      </c>
      <c r="B94" s="64" t="s">
        <v>407</v>
      </c>
      <c r="C94" s="12" t="s">
        <v>432</v>
      </c>
      <c r="E94" s="107" t="s">
        <v>758</v>
      </c>
      <c r="K94" s="99"/>
    </row>
    <row r="95" spans="1:11" ht="17.25" thickBot="1" x14ac:dyDescent="0.35">
      <c r="A95" s="12" t="s">
        <v>388</v>
      </c>
      <c r="B95" s="64" t="s">
        <v>407</v>
      </c>
      <c r="C95" s="12" t="s">
        <v>433</v>
      </c>
      <c r="E95" s="108" t="s">
        <v>759</v>
      </c>
      <c r="F95" s="101"/>
      <c r="G95" s="101"/>
      <c r="H95" s="101"/>
      <c r="I95" s="101"/>
      <c r="J95" s="101"/>
      <c r="K95" s="102"/>
    </row>
    <row r="96" spans="1:11" x14ac:dyDescent="0.3">
      <c r="A96" s="12" t="s">
        <v>755</v>
      </c>
      <c r="B96" s="64" t="s">
        <v>407</v>
      </c>
      <c r="C96" s="12" t="s">
        <v>751</v>
      </c>
    </row>
    <row r="97" spans="1:10" x14ac:dyDescent="0.3">
      <c r="A97" s="12" t="s">
        <v>754</v>
      </c>
      <c r="B97" s="64" t="s">
        <v>407</v>
      </c>
      <c r="C97" s="12" t="s">
        <v>752</v>
      </c>
    </row>
    <row r="98" spans="1:10" x14ac:dyDescent="0.3">
      <c r="A98" s="12" t="s">
        <v>756</v>
      </c>
      <c r="B98" s="64" t="s">
        <v>407</v>
      </c>
      <c r="C98" s="12" t="s">
        <v>753</v>
      </c>
    </row>
    <row r="99" spans="1:10" x14ac:dyDescent="0.3">
      <c r="A99" s="12" t="s">
        <v>389</v>
      </c>
      <c r="B99" s="64" t="s">
        <v>407</v>
      </c>
      <c r="C99" s="12" t="s">
        <v>434</v>
      </c>
    </row>
    <row r="100" spans="1:10" x14ac:dyDescent="0.3">
      <c r="A100" s="12" t="s">
        <v>203</v>
      </c>
      <c r="B100" s="64" t="s">
        <v>407</v>
      </c>
      <c r="C100" s="12" t="s">
        <v>170</v>
      </c>
    </row>
    <row r="101" spans="1:10" ht="17.25" thickBot="1" x14ac:dyDescent="0.35">
      <c r="A101" s="12" t="s">
        <v>766</v>
      </c>
      <c r="B101" s="64" t="s">
        <v>407</v>
      </c>
      <c r="C101" s="12" t="s">
        <v>763</v>
      </c>
    </row>
    <row r="102" spans="1:10" x14ac:dyDescent="0.3">
      <c r="A102" s="12" t="s">
        <v>767</v>
      </c>
      <c r="B102" s="64" t="s">
        <v>407</v>
      </c>
      <c r="C102" s="12" t="s">
        <v>763</v>
      </c>
      <c r="E102" s="103" t="s">
        <v>765</v>
      </c>
      <c r="F102" s="96"/>
      <c r="G102" s="96"/>
      <c r="H102" s="96"/>
      <c r="I102" s="96"/>
      <c r="J102" s="97"/>
    </row>
    <row r="103" spans="1:10" ht="17.25" thickBot="1" x14ac:dyDescent="0.35">
      <c r="A103" s="12" t="s">
        <v>768</v>
      </c>
      <c r="B103" s="64" t="s">
        <v>407</v>
      </c>
      <c r="C103" s="12" t="s">
        <v>763</v>
      </c>
      <c r="E103" s="108" t="s">
        <v>764</v>
      </c>
      <c r="F103" s="101"/>
      <c r="G103" s="101"/>
      <c r="H103" s="101"/>
      <c r="I103" s="101"/>
      <c r="J103" s="102"/>
    </row>
    <row r="104" spans="1:10" x14ac:dyDescent="0.3">
      <c r="A104" s="12" t="s">
        <v>769</v>
      </c>
      <c r="B104" s="64" t="s">
        <v>407</v>
      </c>
      <c r="C104" s="12" t="s">
        <v>763</v>
      </c>
    </row>
    <row r="105" spans="1:10" x14ac:dyDescent="0.3">
      <c r="A105" s="12" t="s">
        <v>770</v>
      </c>
      <c r="B105" s="64" t="s">
        <v>407</v>
      </c>
      <c r="C105" s="12" t="s">
        <v>763</v>
      </c>
    </row>
    <row r="106" spans="1:10" x14ac:dyDescent="0.3">
      <c r="A106" s="12" t="s">
        <v>771</v>
      </c>
      <c r="B106" s="64" t="s">
        <v>407</v>
      </c>
      <c r="C106" s="12" t="s">
        <v>763</v>
      </c>
    </row>
    <row r="107" spans="1:10" x14ac:dyDescent="0.3">
      <c r="A107" s="12" t="s">
        <v>772</v>
      </c>
      <c r="B107" s="64" t="s">
        <v>407</v>
      </c>
      <c r="C107" s="12" t="s">
        <v>763</v>
      </c>
    </row>
    <row r="108" spans="1:10" x14ac:dyDescent="0.3">
      <c r="A108" s="12" t="s">
        <v>773</v>
      </c>
      <c r="B108" s="64" t="s">
        <v>407</v>
      </c>
      <c r="C108" s="12" t="s">
        <v>763</v>
      </c>
    </row>
    <row r="109" spans="1:10" x14ac:dyDescent="0.3">
      <c r="A109" s="12" t="s">
        <v>774</v>
      </c>
      <c r="B109" s="64" t="s">
        <v>407</v>
      </c>
      <c r="C109" s="12" t="s">
        <v>763</v>
      </c>
    </row>
    <row r="110" spans="1:10" x14ac:dyDescent="0.3">
      <c r="A110" s="12" t="s">
        <v>775</v>
      </c>
      <c r="B110" s="64" t="s">
        <v>407</v>
      </c>
      <c r="C110" s="12" t="s">
        <v>763</v>
      </c>
    </row>
    <row r="119" spans="1:1" x14ac:dyDescent="0.3">
      <c r="A119" s="11"/>
    </row>
    <row r="120" spans="1:1" x14ac:dyDescent="0.3">
      <c r="A120" s="11"/>
    </row>
    <row r="121" spans="1:1" x14ac:dyDescent="0.3">
      <c r="A121" s="11"/>
    </row>
    <row r="122" spans="1:1" x14ac:dyDescent="0.3">
      <c r="A122" s="11"/>
    </row>
    <row r="123" spans="1:1" x14ac:dyDescent="0.3">
      <c r="A123" s="11"/>
    </row>
    <row r="124" spans="1:1" x14ac:dyDescent="0.3">
      <c r="A124" s="11"/>
    </row>
    <row r="125" spans="1:1" x14ac:dyDescent="0.3">
      <c r="A125" s="11"/>
    </row>
    <row r="126" spans="1:1" x14ac:dyDescent="0.3">
      <c r="A126" s="11"/>
    </row>
    <row r="127" spans="1:1" x14ac:dyDescent="0.3">
      <c r="A127" s="11"/>
    </row>
    <row r="128" spans="1:1" x14ac:dyDescent="0.3">
      <c r="A128" s="11"/>
    </row>
    <row r="129" spans="1:1" x14ac:dyDescent="0.3">
      <c r="A129" s="11"/>
    </row>
    <row r="130" spans="1:1" x14ac:dyDescent="0.3">
      <c r="A130" s="11"/>
    </row>
    <row r="131" spans="1:1" x14ac:dyDescent="0.3">
      <c r="A131" s="11"/>
    </row>
    <row r="132" spans="1:1" x14ac:dyDescent="0.3">
      <c r="A132" s="11"/>
    </row>
    <row r="133" spans="1:1" x14ac:dyDescent="0.3">
      <c r="A133" s="11"/>
    </row>
    <row r="134" spans="1:1" x14ac:dyDescent="0.3">
      <c r="A134" s="11"/>
    </row>
    <row r="135" spans="1:1" x14ac:dyDescent="0.3">
      <c r="A135" s="11"/>
    </row>
    <row r="136" spans="1:1" x14ac:dyDescent="0.3">
      <c r="A136" s="11"/>
    </row>
    <row r="137" spans="1:1" x14ac:dyDescent="0.3">
      <c r="A137" s="11"/>
    </row>
    <row r="138" spans="1:1" x14ac:dyDescent="0.3">
      <c r="A138" s="11"/>
    </row>
    <row r="139" spans="1:1" x14ac:dyDescent="0.3">
      <c r="A139" s="11"/>
    </row>
    <row r="140" spans="1:1" x14ac:dyDescent="0.3">
      <c r="A140" s="11"/>
    </row>
    <row r="141" spans="1:1" x14ac:dyDescent="0.3">
      <c r="A141" s="11"/>
    </row>
    <row r="142" spans="1:1" x14ac:dyDescent="0.3">
      <c r="A142" s="11"/>
    </row>
    <row r="143" spans="1:1" x14ac:dyDescent="0.3">
      <c r="A143" s="11"/>
    </row>
    <row r="144" spans="1:1" x14ac:dyDescent="0.3">
      <c r="A144" s="11"/>
    </row>
    <row r="145" spans="1:1" x14ac:dyDescent="0.3">
      <c r="A145" s="11"/>
    </row>
    <row r="146" spans="1:1" x14ac:dyDescent="0.3">
      <c r="A146" s="11"/>
    </row>
    <row r="147" spans="1:1" x14ac:dyDescent="0.3">
      <c r="A147" s="11"/>
    </row>
    <row r="148" spans="1:1" x14ac:dyDescent="0.3">
      <c r="A148" s="11"/>
    </row>
    <row r="149" spans="1:1" x14ac:dyDescent="0.3">
      <c r="A149" s="11"/>
    </row>
    <row r="150" spans="1:1" x14ac:dyDescent="0.3">
      <c r="A150" s="11"/>
    </row>
    <row r="151" spans="1:1" x14ac:dyDescent="0.3">
      <c r="A151" s="11"/>
    </row>
    <row r="152" spans="1:1" x14ac:dyDescent="0.3">
      <c r="A152" s="11"/>
    </row>
    <row r="153" spans="1:1" x14ac:dyDescent="0.3">
      <c r="A153" s="11"/>
    </row>
    <row r="156" spans="1:1" ht="24" x14ac:dyDescent="0.45">
      <c r="A156" s="42" t="s">
        <v>435</v>
      </c>
    </row>
    <row r="157" spans="1:1" x14ac:dyDescent="0.3">
      <c r="A157" s="61" t="s">
        <v>474</v>
      </c>
    </row>
    <row r="158" spans="1:1" x14ac:dyDescent="0.3">
      <c r="A158" s="61" t="s">
        <v>482</v>
      </c>
    </row>
    <row r="159" spans="1:1" x14ac:dyDescent="0.3">
      <c r="A159" s="44" t="s">
        <v>471</v>
      </c>
    </row>
    <row r="160" spans="1:1" x14ac:dyDescent="0.3">
      <c r="A160" s="43" t="s">
        <v>475</v>
      </c>
    </row>
    <row r="161" spans="1:1" x14ac:dyDescent="0.3">
      <c r="A161" s="43" t="s">
        <v>472</v>
      </c>
    </row>
    <row r="162" spans="1:1" x14ac:dyDescent="0.3">
      <c r="A162" s="43" t="s">
        <v>476</v>
      </c>
    </row>
    <row r="163" spans="1:1" x14ac:dyDescent="0.3">
      <c r="A163" s="44" t="s">
        <v>261</v>
      </c>
    </row>
    <row r="164" spans="1:1" x14ac:dyDescent="0.3">
      <c r="A164" s="43" t="s">
        <v>473</v>
      </c>
    </row>
    <row r="165" spans="1:1" x14ac:dyDescent="0.3">
      <c r="A165" s="43" t="s">
        <v>477</v>
      </c>
    </row>
    <row r="166" spans="1:1" x14ac:dyDescent="0.3">
      <c r="A166" s="43" t="s">
        <v>478</v>
      </c>
    </row>
    <row r="167" spans="1:1" x14ac:dyDescent="0.3">
      <c r="A167" s="43" t="s">
        <v>479</v>
      </c>
    </row>
    <row r="168" spans="1:1" x14ac:dyDescent="0.3">
      <c r="A168" s="43" t="s">
        <v>480</v>
      </c>
    </row>
    <row r="169" spans="1:1" x14ac:dyDescent="0.3">
      <c r="A169" s="43" t="s">
        <v>481</v>
      </c>
    </row>
    <row r="198" spans="1:4" ht="24" x14ac:dyDescent="0.45">
      <c r="A198" s="42" t="s">
        <v>513</v>
      </c>
    </row>
    <row r="199" spans="1:4" x14ac:dyDescent="0.3">
      <c r="A199" s="39" t="s">
        <v>514</v>
      </c>
      <c r="B199" s="39" t="s">
        <v>251</v>
      </c>
      <c r="C199" s="39"/>
    </row>
    <row r="200" spans="1:4" x14ac:dyDescent="0.3">
      <c r="A200" s="12" t="s">
        <v>515</v>
      </c>
      <c r="B200" s="12" t="s">
        <v>527</v>
      </c>
      <c r="C200" s="12"/>
    </row>
    <row r="201" spans="1:4" x14ac:dyDescent="0.3">
      <c r="A201" s="68" t="s">
        <v>516</v>
      </c>
      <c r="B201" s="12" t="s">
        <v>523</v>
      </c>
      <c r="C201" s="12"/>
    </row>
    <row r="202" spans="1:4" x14ac:dyDescent="0.3">
      <c r="A202" s="12" t="s">
        <v>517</v>
      </c>
      <c r="B202" s="12" t="s">
        <v>524</v>
      </c>
      <c r="C202" s="12"/>
    </row>
    <row r="203" spans="1:4" x14ac:dyDescent="0.3">
      <c r="A203" s="12" t="s">
        <v>518</v>
      </c>
      <c r="B203" s="12" t="s">
        <v>525</v>
      </c>
      <c r="C203" s="12"/>
    </row>
    <row r="204" spans="1:4" x14ac:dyDescent="0.3">
      <c r="A204" s="12" t="s">
        <v>519</v>
      </c>
      <c r="B204" s="12" t="s">
        <v>526</v>
      </c>
      <c r="C204" s="12"/>
    </row>
    <row r="205" spans="1:4" x14ac:dyDescent="0.3">
      <c r="A205" s="12" t="s">
        <v>520</v>
      </c>
      <c r="B205" s="12" t="s">
        <v>528</v>
      </c>
      <c r="C205" s="12"/>
    </row>
    <row r="206" spans="1:4" x14ac:dyDescent="0.3">
      <c r="A206" s="12" t="s">
        <v>521</v>
      </c>
      <c r="B206" s="12" t="s">
        <v>530</v>
      </c>
      <c r="C206" s="12"/>
      <c r="D206" s="39"/>
    </row>
    <row r="207" spans="1:4" x14ac:dyDescent="0.3">
      <c r="A207" s="12" t="s">
        <v>522</v>
      </c>
      <c r="B207" s="12" t="s">
        <v>529</v>
      </c>
      <c r="C207" s="12"/>
      <c r="D207" s="12"/>
    </row>
    <row r="208" spans="1:4" x14ac:dyDescent="0.3">
      <c r="D208" s="12"/>
    </row>
    <row r="209" spans="4:4" x14ac:dyDescent="0.3">
      <c r="D209" s="12"/>
    </row>
    <row r="210" spans="4:4" x14ac:dyDescent="0.3">
      <c r="D210" s="12"/>
    </row>
    <row r="211" spans="4:4" x14ac:dyDescent="0.3">
      <c r="D211" s="12"/>
    </row>
    <row r="212" spans="4:4" x14ac:dyDescent="0.3">
      <c r="D212" s="12"/>
    </row>
    <row r="213" spans="4:4" x14ac:dyDescent="0.3">
      <c r="D213" s="12"/>
    </row>
    <row r="214" spans="4:4" x14ac:dyDescent="0.3">
      <c r="D214" s="12"/>
    </row>
  </sheetData>
  <mergeCells count="13">
    <mergeCell ref="D23:D24"/>
    <mergeCell ref="E48:M48"/>
    <mergeCell ref="E49:M49"/>
    <mergeCell ref="E50:M50"/>
    <mergeCell ref="E51:M51"/>
    <mergeCell ref="E57:M57"/>
    <mergeCell ref="E58:M58"/>
    <mergeCell ref="D25:D26"/>
    <mergeCell ref="E52:M52"/>
    <mergeCell ref="E53:M53"/>
    <mergeCell ref="E54:M54"/>
    <mergeCell ref="E55:M55"/>
    <mergeCell ref="E56:M56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EF76-ABB5-4AC0-8012-37CA8C384170}">
  <sheetPr>
    <tabColor theme="8" tint="0.79998168889431442"/>
  </sheetPr>
  <dimension ref="A2:L189"/>
  <sheetViews>
    <sheetView showGridLines="0" zoomScale="85" zoomScaleNormal="85" workbookViewId="0">
      <selection activeCell="A188" sqref="A188"/>
    </sheetView>
  </sheetViews>
  <sheetFormatPr defaultRowHeight="16.5" x14ac:dyDescent="0.3"/>
  <cols>
    <col min="1" max="1" width="10.875" customWidth="1"/>
  </cols>
  <sheetData>
    <row r="2" spans="1:1" ht="24" x14ac:dyDescent="0.45">
      <c r="A2" s="126" t="s">
        <v>1054</v>
      </c>
    </row>
    <row r="3" spans="1:1" x14ac:dyDescent="0.3">
      <c r="A3" t="s">
        <v>1051</v>
      </c>
    </row>
    <row r="4" spans="1:1" x14ac:dyDescent="0.3">
      <c r="A4" t="s">
        <v>1052</v>
      </c>
    </row>
    <row r="6" spans="1:1" x14ac:dyDescent="0.3">
      <c r="A6" s="11" t="s">
        <v>1053</v>
      </c>
    </row>
    <row r="12" spans="1:1" ht="24" x14ac:dyDescent="0.45">
      <c r="A12" s="126" t="s">
        <v>1055</v>
      </c>
    </row>
    <row r="13" spans="1:1" x14ac:dyDescent="0.3">
      <c r="A13" s="33" t="s">
        <v>1056</v>
      </c>
    </row>
    <row r="14" spans="1:1" x14ac:dyDescent="0.3">
      <c r="A14" t="s">
        <v>1057</v>
      </c>
    </row>
    <row r="15" spans="1:1" x14ac:dyDescent="0.3">
      <c r="A15" t="s">
        <v>1059</v>
      </c>
    </row>
    <row r="16" spans="1:1" x14ac:dyDescent="0.3">
      <c r="A16" t="s">
        <v>1058</v>
      </c>
    </row>
    <row r="25" spans="1:4" x14ac:dyDescent="0.3">
      <c r="A25" s="54"/>
      <c r="B25" s="7"/>
      <c r="C25" s="3"/>
      <c r="D25" s="3"/>
    </row>
    <row r="26" spans="1:4" x14ac:dyDescent="0.3">
      <c r="A26" s="54"/>
      <c r="B26" s="7"/>
      <c r="C26" s="3"/>
      <c r="D26" s="3"/>
    </row>
    <row r="27" spans="1:4" x14ac:dyDescent="0.3">
      <c r="A27" s="55"/>
      <c r="B27" s="7"/>
      <c r="C27" s="3"/>
      <c r="D27" s="3"/>
    </row>
    <row r="28" spans="1:4" x14ac:dyDescent="0.3">
      <c r="A28" s="55"/>
      <c r="B28" s="7"/>
      <c r="C28" s="3"/>
      <c r="D28" s="3"/>
    </row>
    <row r="29" spans="1:4" x14ac:dyDescent="0.3">
      <c r="B29" s="7"/>
      <c r="C29" s="3"/>
      <c r="D29" s="3"/>
    </row>
    <row r="30" spans="1:4" x14ac:dyDescent="0.3">
      <c r="B30" s="7"/>
      <c r="C30" s="3"/>
      <c r="D30" s="3"/>
    </row>
    <row r="31" spans="1:4" x14ac:dyDescent="0.3">
      <c r="B31" s="7"/>
      <c r="C31" s="3"/>
      <c r="D31" s="3"/>
    </row>
    <row r="32" spans="1:4" x14ac:dyDescent="0.3">
      <c r="B32" s="7"/>
      <c r="C32" s="3"/>
      <c r="D32" s="3"/>
    </row>
    <row r="33" spans="1:5" x14ac:dyDescent="0.3">
      <c r="B33" s="7"/>
      <c r="C33" s="3"/>
      <c r="D33" s="3"/>
    </row>
    <row r="34" spans="1:5" x14ac:dyDescent="0.3">
      <c r="B34" s="7"/>
      <c r="C34" s="3"/>
      <c r="D34" s="3"/>
    </row>
    <row r="35" spans="1:5" x14ac:dyDescent="0.3">
      <c r="B35" s="7"/>
      <c r="C35" s="3"/>
      <c r="D35" s="3"/>
    </row>
    <row r="36" spans="1:5" x14ac:dyDescent="0.3">
      <c r="A36" s="55" t="s">
        <v>1060</v>
      </c>
      <c r="B36" s="7"/>
      <c r="C36" s="3"/>
      <c r="D36" s="3"/>
    </row>
    <row r="37" spans="1:5" x14ac:dyDescent="0.3">
      <c r="A37" s="56" t="s">
        <v>1061</v>
      </c>
      <c r="B37" s="7"/>
      <c r="C37" s="3"/>
      <c r="D37" s="3"/>
    </row>
    <row r="38" spans="1:5" x14ac:dyDescent="0.3">
      <c r="A38" s="56" t="s">
        <v>1062</v>
      </c>
      <c r="B38" s="7"/>
      <c r="C38" s="3"/>
      <c r="D38" s="3"/>
    </row>
    <row r="39" spans="1:5" x14ac:dyDescent="0.3">
      <c r="A39" s="56" t="s">
        <v>1063</v>
      </c>
      <c r="B39" s="7"/>
      <c r="C39" s="3"/>
      <c r="D39" s="3"/>
    </row>
    <row r="40" spans="1:5" x14ac:dyDescent="0.3">
      <c r="A40" s="56" t="s">
        <v>1064</v>
      </c>
      <c r="B40" s="7"/>
      <c r="C40" s="3"/>
      <c r="D40" s="3"/>
    </row>
    <row r="41" spans="1:5" x14ac:dyDescent="0.3">
      <c r="A41" s="56" t="s">
        <v>1065</v>
      </c>
      <c r="B41" s="7"/>
      <c r="C41" s="3"/>
      <c r="D41" s="3"/>
    </row>
    <row r="42" spans="1:5" x14ac:dyDescent="0.3">
      <c r="A42" s="56" t="s">
        <v>1066</v>
      </c>
      <c r="B42" s="7"/>
      <c r="C42" s="3"/>
      <c r="D42" s="3"/>
    </row>
    <row r="43" spans="1:5" x14ac:dyDescent="0.3">
      <c r="A43" s="56" t="s">
        <v>1067</v>
      </c>
      <c r="B43" s="7"/>
      <c r="C43" s="3"/>
      <c r="D43" s="3"/>
    </row>
    <row r="44" spans="1:5" x14ac:dyDescent="0.3">
      <c r="B44" s="7"/>
      <c r="C44" s="3"/>
      <c r="D44" s="3"/>
    </row>
    <row r="45" spans="1:5" x14ac:dyDescent="0.3">
      <c r="A45" s="130" t="s">
        <v>1071</v>
      </c>
    </row>
    <row r="46" spans="1:5" x14ac:dyDescent="0.3">
      <c r="A46" s="131" t="s">
        <v>1068</v>
      </c>
      <c r="B46" s="128"/>
      <c r="C46" s="127"/>
      <c r="D46" s="127"/>
      <c r="E46" s="129"/>
    </row>
    <row r="47" spans="1:5" x14ac:dyDescent="0.3">
      <c r="A47" s="131" t="s">
        <v>1069</v>
      </c>
      <c r="B47" s="128"/>
      <c r="C47" s="127"/>
      <c r="D47" s="127"/>
      <c r="E47" s="129"/>
    </row>
    <row r="48" spans="1:5" x14ac:dyDescent="0.3">
      <c r="A48" s="131" t="s">
        <v>1070</v>
      </c>
      <c r="B48" s="128"/>
      <c r="C48" s="127"/>
      <c r="D48" s="127"/>
      <c r="E48" s="129"/>
    </row>
    <row r="49" spans="1:10" x14ac:dyDescent="0.3">
      <c r="A49" s="131" t="s">
        <v>1099</v>
      </c>
      <c r="B49" s="128"/>
      <c r="C49" s="127"/>
      <c r="D49" s="127"/>
      <c r="E49" s="129"/>
    </row>
    <row r="50" spans="1:10" x14ac:dyDescent="0.3">
      <c r="B50" s="7"/>
      <c r="C50" s="3"/>
      <c r="D50" s="3"/>
    </row>
    <row r="51" spans="1:10" x14ac:dyDescent="0.3">
      <c r="B51" s="7"/>
      <c r="C51" s="3"/>
      <c r="D51" s="3"/>
    </row>
    <row r="52" spans="1:10" ht="24" x14ac:dyDescent="0.45">
      <c r="A52" s="126" t="s">
        <v>1072</v>
      </c>
      <c r="B52" s="7"/>
      <c r="C52" s="3"/>
      <c r="D52" s="3"/>
    </row>
    <row r="53" spans="1:10" x14ac:dyDescent="0.3">
      <c r="A53" s="33" t="s">
        <v>1073</v>
      </c>
      <c r="B53" s="7"/>
      <c r="C53" s="3"/>
      <c r="D53" s="3"/>
    </row>
    <row r="54" spans="1:10" x14ac:dyDescent="0.3">
      <c r="A54" s="33" t="s">
        <v>1074</v>
      </c>
      <c r="B54" s="7"/>
      <c r="C54" s="3"/>
      <c r="D54" s="3"/>
    </row>
    <row r="55" spans="1:10" x14ac:dyDescent="0.3">
      <c r="A55" s="33" t="s">
        <v>1075</v>
      </c>
      <c r="B55" s="7"/>
      <c r="C55" s="3"/>
      <c r="D55" s="3"/>
    </row>
    <row r="56" spans="1:10" x14ac:dyDescent="0.3">
      <c r="A56" s="56"/>
      <c r="B56" s="7"/>
      <c r="C56" s="3"/>
      <c r="D56" s="3"/>
    </row>
    <row r="57" spans="1:10" x14ac:dyDescent="0.3">
      <c r="A57" s="56" t="s">
        <v>1082</v>
      </c>
      <c r="B57" s="7"/>
      <c r="C57" s="3"/>
      <c r="D57" s="3"/>
    </row>
    <row r="58" spans="1:10" x14ac:dyDescent="0.3">
      <c r="A58" s="56"/>
      <c r="B58" t="s">
        <v>1080</v>
      </c>
      <c r="G58" t="s">
        <v>1081</v>
      </c>
    </row>
    <row r="59" spans="1:10" x14ac:dyDescent="0.3">
      <c r="A59" s="56"/>
      <c r="B59" s="116" t="s">
        <v>1076</v>
      </c>
      <c r="C59" s="116" t="s">
        <v>1077</v>
      </c>
      <c r="D59" s="116" t="s">
        <v>1078</v>
      </c>
      <c r="E59" s="132" t="s">
        <v>1079</v>
      </c>
      <c r="G59" s="116" t="s">
        <v>1076</v>
      </c>
      <c r="H59" s="116" t="s">
        <v>1077</v>
      </c>
      <c r="I59" s="116" t="s">
        <v>1078</v>
      </c>
      <c r="J59" s="132" t="s">
        <v>1079</v>
      </c>
    </row>
    <row r="60" spans="1:10" x14ac:dyDescent="0.3">
      <c r="A60" s="56"/>
      <c r="B60" s="4">
        <v>0</v>
      </c>
      <c r="C60" s="4">
        <v>0.01</v>
      </c>
      <c r="D60" s="4">
        <v>0.02</v>
      </c>
      <c r="E60" s="12">
        <f>(1-C60)*(1-D60)</f>
        <v>0.97019999999999995</v>
      </c>
      <c r="G60" s="4">
        <v>0</v>
      </c>
      <c r="H60" s="4">
        <v>0.01</v>
      </c>
      <c r="I60" s="4">
        <v>0.03</v>
      </c>
      <c r="J60" s="12">
        <f>(1-H60)*(1-I60)</f>
        <v>0.96029999999999993</v>
      </c>
    </row>
    <row r="61" spans="1:10" x14ac:dyDescent="0.3">
      <c r="A61" s="56"/>
      <c r="B61" s="4">
        <v>1</v>
      </c>
      <c r="C61" s="4">
        <v>0.02</v>
      </c>
      <c r="D61" s="4">
        <v>0.02</v>
      </c>
      <c r="E61" s="12">
        <f t="shared" ref="E61:E62" si="0">(1-C61)*(1-D61)</f>
        <v>0.96039999999999992</v>
      </c>
      <c r="G61" s="4">
        <v>1</v>
      </c>
      <c r="H61" s="4">
        <v>0.02</v>
      </c>
      <c r="I61" s="4">
        <v>0.03</v>
      </c>
      <c r="J61" s="12">
        <f t="shared" ref="J61:J62" si="1">(1-H61)*(1-I61)</f>
        <v>0.9506</v>
      </c>
    </row>
    <row r="62" spans="1:10" x14ac:dyDescent="0.3">
      <c r="A62" s="56"/>
      <c r="B62" s="4">
        <v>2</v>
      </c>
      <c r="C62" s="4">
        <v>0.03</v>
      </c>
      <c r="D62" s="4">
        <v>0.02</v>
      </c>
      <c r="E62" s="12">
        <f t="shared" si="0"/>
        <v>0.9506</v>
      </c>
      <c r="G62" s="4">
        <v>2</v>
      </c>
      <c r="H62" s="4">
        <v>0.03</v>
      </c>
      <c r="I62" s="4">
        <v>0.03</v>
      </c>
      <c r="J62" s="12">
        <f t="shared" si="1"/>
        <v>0.94089999999999996</v>
      </c>
    </row>
    <row r="63" spans="1:10" x14ac:dyDescent="0.3">
      <c r="A63" s="56"/>
      <c r="B63" s="7"/>
      <c r="C63" s="3"/>
      <c r="D63" s="3"/>
    </row>
    <row r="64" spans="1:10" x14ac:dyDescent="0.3">
      <c r="A64" s="56" t="s">
        <v>1083</v>
      </c>
      <c r="B64" s="7"/>
      <c r="C64" s="3"/>
      <c r="D64" s="3"/>
    </row>
    <row r="65" spans="1:4" x14ac:dyDescent="0.3">
      <c r="A65" s="56" t="s">
        <v>1084</v>
      </c>
      <c r="B65" s="7"/>
      <c r="C65" s="3"/>
      <c r="D65" s="3"/>
    </row>
    <row r="66" spans="1:4" x14ac:dyDescent="0.3">
      <c r="A66" s="56" t="s">
        <v>1085</v>
      </c>
      <c r="B66" s="7"/>
      <c r="C66" s="3"/>
      <c r="D66" s="3"/>
    </row>
    <row r="67" spans="1:4" x14ac:dyDescent="0.3">
      <c r="A67" s="56"/>
      <c r="B67" s="7"/>
      <c r="C67" s="3"/>
      <c r="D67" s="3"/>
    </row>
    <row r="68" spans="1:4" x14ac:dyDescent="0.3">
      <c r="A68" s="33" t="s">
        <v>1086</v>
      </c>
      <c r="B68" s="7"/>
      <c r="C68" s="3"/>
      <c r="D68" s="3"/>
    </row>
    <row r="69" spans="1:4" x14ac:dyDescent="0.3">
      <c r="B69" s="7"/>
      <c r="C69" s="3"/>
      <c r="D69" s="3"/>
    </row>
    <row r="70" spans="1:4" x14ac:dyDescent="0.3">
      <c r="A70" s="33" t="s">
        <v>1087</v>
      </c>
      <c r="B70" s="7"/>
      <c r="C70" s="3"/>
      <c r="D70" s="3"/>
    </row>
    <row r="71" spans="1:4" x14ac:dyDescent="0.3">
      <c r="A71" s="33" t="s">
        <v>1088</v>
      </c>
      <c r="B71" s="7"/>
      <c r="C71" s="3"/>
      <c r="D71" s="3"/>
    </row>
    <row r="72" spans="1:4" x14ac:dyDescent="0.3">
      <c r="A72" s="33" t="s">
        <v>1089</v>
      </c>
      <c r="B72" s="7"/>
      <c r="C72" s="3"/>
      <c r="D72" s="3"/>
    </row>
    <row r="73" spans="1:4" x14ac:dyDescent="0.3">
      <c r="A73" s="56"/>
      <c r="B73" s="7"/>
      <c r="C73" s="3"/>
      <c r="D73" s="3"/>
    </row>
    <row r="74" spans="1:4" x14ac:dyDescent="0.3">
      <c r="A74" s="56"/>
      <c r="B74" s="7"/>
      <c r="C74" s="3"/>
      <c r="D74" s="3"/>
    </row>
    <row r="75" spans="1:4" ht="24" x14ac:dyDescent="0.45">
      <c r="A75" s="126" t="s">
        <v>1095</v>
      </c>
      <c r="B75" s="7"/>
      <c r="C75" s="3"/>
      <c r="D75" s="3"/>
    </row>
    <row r="76" spans="1:4" x14ac:dyDescent="0.3">
      <c r="A76" s="33" t="s">
        <v>1090</v>
      </c>
      <c r="B76" s="7"/>
      <c r="C76" s="3"/>
      <c r="D76" s="3"/>
    </row>
    <row r="77" spans="1:4" x14ac:dyDescent="0.3">
      <c r="A77" s="11" t="s">
        <v>1091</v>
      </c>
      <c r="B77" s="7"/>
      <c r="C77" s="3"/>
      <c r="D77" s="3"/>
    </row>
    <row r="78" spans="1:4" x14ac:dyDescent="0.3">
      <c r="B78" s="7"/>
      <c r="C78" s="3"/>
      <c r="D78" s="3"/>
    </row>
    <row r="79" spans="1:4" x14ac:dyDescent="0.3">
      <c r="A79" s="56"/>
      <c r="B79" s="7"/>
      <c r="C79" s="3"/>
      <c r="D79" s="3"/>
    </row>
    <row r="80" spans="1:4" x14ac:dyDescent="0.3">
      <c r="A80" s="56"/>
      <c r="B80" s="7"/>
      <c r="C80" s="3"/>
      <c r="D80" s="3"/>
    </row>
    <row r="81" spans="1:8" x14ac:dyDescent="0.3">
      <c r="A81" s="56"/>
      <c r="B81" s="7"/>
      <c r="C81" s="3"/>
      <c r="D81" s="3"/>
    </row>
    <row r="82" spans="1:8" x14ac:dyDescent="0.3">
      <c r="A82" s="11" t="s">
        <v>1092</v>
      </c>
      <c r="B82" s="7"/>
      <c r="C82" s="3"/>
      <c r="D82" s="3"/>
    </row>
    <row r="83" spans="1:8" x14ac:dyDescent="0.3">
      <c r="A83" s="56"/>
      <c r="B83" s="7"/>
      <c r="C83" s="3"/>
      <c r="D83" s="3"/>
    </row>
    <row r="84" spans="1:8" x14ac:dyDescent="0.3">
      <c r="A84" s="56"/>
      <c r="B84" s="7"/>
      <c r="C84" s="3"/>
      <c r="D84" s="3"/>
    </row>
    <row r="85" spans="1:8" x14ac:dyDescent="0.3">
      <c r="A85" s="56"/>
      <c r="B85" s="7"/>
      <c r="C85" s="3"/>
      <c r="D85" s="3"/>
    </row>
    <row r="86" spans="1:8" x14ac:dyDescent="0.3">
      <c r="A86" s="56"/>
      <c r="B86" s="7"/>
      <c r="C86" s="3"/>
      <c r="D86" s="3"/>
    </row>
    <row r="87" spans="1:8" x14ac:dyDescent="0.3">
      <c r="A87" s="56"/>
      <c r="B87" s="7"/>
      <c r="C87" s="3"/>
      <c r="D87" s="3"/>
    </row>
    <row r="88" spans="1:8" x14ac:dyDescent="0.3">
      <c r="A88" t="s">
        <v>1093</v>
      </c>
    </row>
    <row r="89" spans="1:8" x14ac:dyDescent="0.3">
      <c r="A89" s="11" t="s">
        <v>1094</v>
      </c>
    </row>
    <row r="90" spans="1:8" x14ac:dyDescent="0.3">
      <c r="A90" s="116" t="s">
        <v>879</v>
      </c>
      <c r="B90" s="116" t="s">
        <v>73</v>
      </c>
      <c r="C90" s="116" t="s">
        <v>74</v>
      </c>
      <c r="D90" s="116" t="s">
        <v>75</v>
      </c>
      <c r="E90" s="116" t="s">
        <v>76</v>
      </c>
      <c r="F90" s="116" t="s">
        <v>880</v>
      </c>
      <c r="G90" s="116" t="s">
        <v>881</v>
      </c>
      <c r="H90" s="116" t="s">
        <v>29</v>
      </c>
    </row>
    <row r="91" spans="1:8" x14ac:dyDescent="0.3">
      <c r="A91" s="117" t="s">
        <v>546</v>
      </c>
      <c r="B91" s="117"/>
      <c r="C91" s="117" t="s">
        <v>891</v>
      </c>
      <c r="D91" s="117"/>
      <c r="E91" s="117"/>
      <c r="F91" s="117" t="s">
        <v>892</v>
      </c>
      <c r="G91" s="117" t="s">
        <v>893</v>
      </c>
      <c r="H91" s="117"/>
    </row>
    <row r="92" spans="1:8" x14ac:dyDescent="0.3">
      <c r="A92" s="117" t="s">
        <v>546</v>
      </c>
      <c r="B92" s="117"/>
      <c r="C92" s="117" t="s">
        <v>894</v>
      </c>
      <c r="D92" s="117"/>
      <c r="E92" s="117"/>
      <c r="F92" s="117" t="s">
        <v>892</v>
      </c>
      <c r="G92" s="117" t="s">
        <v>895</v>
      </c>
      <c r="H92" s="117"/>
    </row>
    <row r="93" spans="1:8" x14ac:dyDescent="0.3">
      <c r="A93" s="56"/>
      <c r="B93" s="7"/>
      <c r="C93" s="3"/>
      <c r="D93" s="3"/>
    </row>
    <row r="94" spans="1:8" x14ac:dyDescent="0.3">
      <c r="A94" s="56"/>
      <c r="B94" s="7"/>
      <c r="C94" s="3"/>
      <c r="D94" s="3"/>
    </row>
    <row r="95" spans="1:8" ht="24" x14ac:dyDescent="0.45">
      <c r="A95" s="126" t="s">
        <v>1096</v>
      </c>
      <c r="B95" s="7"/>
      <c r="C95" s="3"/>
      <c r="D95" s="3"/>
    </row>
    <row r="96" spans="1:8" x14ac:dyDescent="0.3">
      <c r="A96" s="11" t="s">
        <v>1097</v>
      </c>
      <c r="B96" s="7"/>
      <c r="C96" s="3"/>
      <c r="D96" s="3"/>
    </row>
    <row r="97" spans="1:4" x14ac:dyDescent="0.3">
      <c r="A97" s="11" t="s">
        <v>1098</v>
      </c>
      <c r="B97" s="7"/>
      <c r="C97" s="3"/>
      <c r="D97" s="3"/>
    </row>
    <row r="98" spans="1:4" x14ac:dyDescent="0.3">
      <c r="A98" s="57" t="s">
        <v>467</v>
      </c>
      <c r="B98" s="7"/>
      <c r="C98" s="3"/>
      <c r="D98" s="3"/>
    </row>
    <row r="99" spans="1:4" x14ac:dyDescent="0.3">
      <c r="A99" s="57" t="s">
        <v>468</v>
      </c>
      <c r="B99" s="7"/>
      <c r="C99" s="3"/>
      <c r="D99" s="3"/>
    </row>
    <row r="100" spans="1:4" x14ac:dyDescent="0.3">
      <c r="A100" s="58" t="s">
        <v>464</v>
      </c>
      <c r="B100" s="7"/>
      <c r="C100" s="3"/>
      <c r="D100" s="3"/>
    </row>
    <row r="101" spans="1:4" x14ac:dyDescent="0.3">
      <c r="A101" s="59" t="s">
        <v>463</v>
      </c>
      <c r="B101" s="7"/>
      <c r="C101" s="3"/>
      <c r="D101" s="3"/>
    </row>
    <row r="102" spans="1:4" x14ac:dyDescent="0.3">
      <c r="A102" s="60" t="s">
        <v>466</v>
      </c>
      <c r="B102" s="7"/>
      <c r="C102" s="3"/>
      <c r="D102" s="3"/>
    </row>
    <row r="103" spans="1:4" x14ac:dyDescent="0.3">
      <c r="A103" s="59" t="s">
        <v>462</v>
      </c>
      <c r="B103" s="7"/>
      <c r="C103" s="3"/>
      <c r="D103" s="3"/>
    </row>
    <row r="104" spans="1:4" x14ac:dyDescent="0.3">
      <c r="A104" s="60" t="s">
        <v>461</v>
      </c>
      <c r="B104" s="7"/>
      <c r="C104" s="3"/>
      <c r="D104" s="3"/>
    </row>
    <row r="105" spans="1:4" x14ac:dyDescent="0.3">
      <c r="A105" s="60" t="s">
        <v>465</v>
      </c>
      <c r="B105" s="7"/>
      <c r="C105" s="3"/>
      <c r="D105" s="3"/>
    </row>
    <row r="106" spans="1:4" x14ac:dyDescent="0.3">
      <c r="A106" s="56"/>
      <c r="B106" s="7"/>
      <c r="C106" s="3"/>
      <c r="D106" s="3"/>
    </row>
    <row r="134" spans="1:12" x14ac:dyDescent="0.3">
      <c r="A134" s="48" t="s">
        <v>1125</v>
      </c>
    </row>
    <row r="135" spans="1:12" x14ac:dyDescent="0.3">
      <c r="A135" t="s">
        <v>1100</v>
      </c>
    </row>
    <row r="138" spans="1:12" ht="24" x14ac:dyDescent="0.45">
      <c r="A138" s="126" t="s">
        <v>1101</v>
      </c>
    </row>
    <row r="139" spans="1:12" x14ac:dyDescent="0.3">
      <c r="A139" t="s">
        <v>1102</v>
      </c>
    </row>
    <row r="140" spans="1:12" x14ac:dyDescent="0.3">
      <c r="A140" t="s">
        <v>1103</v>
      </c>
    </row>
    <row r="143" spans="1:12" x14ac:dyDescent="0.3">
      <c r="A143" t="s">
        <v>1104</v>
      </c>
      <c r="L143" t="s">
        <v>1105</v>
      </c>
    </row>
    <row r="163" spans="1:1" x14ac:dyDescent="0.3">
      <c r="A163" t="s">
        <v>1124</v>
      </c>
    </row>
    <row r="164" spans="1:1" x14ac:dyDescent="0.3">
      <c r="A164" t="s">
        <v>1126</v>
      </c>
    </row>
    <row r="169" spans="1:1" ht="24" x14ac:dyDescent="0.45">
      <c r="A169" s="126" t="s">
        <v>1106</v>
      </c>
    </row>
    <row r="170" spans="1:1" x14ac:dyDescent="0.3">
      <c r="A170" t="s">
        <v>1107</v>
      </c>
    </row>
    <row r="171" spans="1:1" x14ac:dyDescent="0.3">
      <c r="A171" t="s">
        <v>1108</v>
      </c>
    </row>
    <row r="172" spans="1:1" x14ac:dyDescent="0.3">
      <c r="A172" t="s">
        <v>1109</v>
      </c>
    </row>
    <row r="173" spans="1:1" x14ac:dyDescent="0.3">
      <c r="A173" t="s">
        <v>1110</v>
      </c>
    </row>
    <row r="183" spans="1:2" x14ac:dyDescent="0.3">
      <c r="A183" t="s">
        <v>1122</v>
      </c>
      <c r="B183" t="s">
        <v>1114</v>
      </c>
    </row>
    <row r="184" spans="1:2" x14ac:dyDescent="0.3">
      <c r="A184" s="38" t="s">
        <v>1111</v>
      </c>
      <c r="B184" t="s">
        <v>1119</v>
      </c>
    </row>
    <row r="185" spans="1:2" x14ac:dyDescent="0.3">
      <c r="A185" s="38" t="s">
        <v>1112</v>
      </c>
      <c r="B185" t="s">
        <v>1120</v>
      </c>
    </row>
    <row r="186" spans="1:2" x14ac:dyDescent="0.3">
      <c r="A186" s="38" t="s">
        <v>1113</v>
      </c>
      <c r="B186" t="s">
        <v>1121</v>
      </c>
    </row>
    <row r="187" spans="1:2" x14ac:dyDescent="0.3">
      <c r="A187" s="38" t="s">
        <v>1115</v>
      </c>
      <c r="B187" t="s">
        <v>1117</v>
      </c>
    </row>
    <row r="188" spans="1:2" x14ac:dyDescent="0.3">
      <c r="A188" s="38" t="s">
        <v>1116</v>
      </c>
      <c r="B188" t="s">
        <v>1118</v>
      </c>
    </row>
    <row r="189" spans="1:2" x14ac:dyDescent="0.3">
      <c r="A189" s="43" t="s">
        <v>1123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BAA3-B41D-4316-B23D-23FBD767EEAE}">
  <sheetPr>
    <tabColor theme="8" tint="0.79998168889431442"/>
  </sheetPr>
  <dimension ref="A1:G68"/>
  <sheetViews>
    <sheetView showGridLines="0" topLeftCell="A4" zoomScale="85" zoomScaleNormal="85" workbookViewId="0">
      <selection activeCell="C13" sqref="C13"/>
    </sheetView>
  </sheetViews>
  <sheetFormatPr defaultRowHeight="16.5" x14ac:dyDescent="0.3"/>
  <cols>
    <col min="1" max="1" width="80.25" customWidth="1"/>
    <col min="2" max="2" width="10.875" customWidth="1"/>
    <col min="3" max="3" width="77" style="3" customWidth="1"/>
    <col min="4" max="4" width="73.875" style="7" customWidth="1"/>
    <col min="5" max="5" width="18.5" customWidth="1"/>
    <col min="6" max="6" width="46.875" customWidth="1"/>
  </cols>
  <sheetData>
    <row r="1" spans="1:6" ht="24" x14ac:dyDescent="0.45">
      <c r="A1" s="42" t="s">
        <v>254</v>
      </c>
    </row>
    <row r="2" spans="1:6" x14ac:dyDescent="0.3">
      <c r="A2" t="s">
        <v>484</v>
      </c>
    </row>
    <row r="3" spans="1:6" x14ac:dyDescent="0.3">
      <c r="A3" t="s">
        <v>485</v>
      </c>
    </row>
    <row r="4" spans="1:6" x14ac:dyDescent="0.3">
      <c r="D4" s="145" t="s">
        <v>791</v>
      </c>
    </row>
    <row r="5" spans="1:6" x14ac:dyDescent="0.3">
      <c r="D5" s="146"/>
    </row>
    <row r="6" spans="1:6" ht="24" x14ac:dyDescent="0.3">
      <c r="A6" s="62" t="s">
        <v>488</v>
      </c>
      <c r="B6" s="3"/>
      <c r="D6" s="147"/>
    </row>
    <row r="7" spans="1:6" x14ac:dyDescent="0.3">
      <c r="A7" s="9" t="s">
        <v>486</v>
      </c>
      <c r="B7" s="9" t="s">
        <v>487</v>
      </c>
      <c r="C7" s="9" t="s">
        <v>29</v>
      </c>
      <c r="D7" s="9" t="s">
        <v>776</v>
      </c>
    </row>
    <row r="8" spans="1:6" ht="33" x14ac:dyDescent="0.3">
      <c r="A8" s="32" t="s">
        <v>492</v>
      </c>
      <c r="B8" s="65" t="s">
        <v>407</v>
      </c>
      <c r="C8" s="8" t="s">
        <v>786</v>
      </c>
      <c r="D8" s="8" t="s">
        <v>781</v>
      </c>
    </row>
    <row r="9" spans="1:6" ht="33" x14ac:dyDescent="0.3">
      <c r="A9" s="32" t="s">
        <v>493</v>
      </c>
      <c r="B9" s="65" t="s">
        <v>407</v>
      </c>
      <c r="C9" s="8" t="s">
        <v>787</v>
      </c>
      <c r="D9" s="8" t="s">
        <v>782</v>
      </c>
    </row>
    <row r="10" spans="1:6" x14ac:dyDescent="0.3">
      <c r="A10" s="32" t="s">
        <v>496</v>
      </c>
      <c r="B10" s="64" t="s">
        <v>407</v>
      </c>
      <c r="C10" s="4" t="s">
        <v>788</v>
      </c>
      <c r="D10" s="4" t="s">
        <v>783</v>
      </c>
    </row>
    <row r="11" spans="1:6" x14ac:dyDescent="0.3">
      <c r="A11" s="32" t="s">
        <v>490</v>
      </c>
      <c r="B11" s="63" t="s">
        <v>489</v>
      </c>
      <c r="C11" s="4" t="s">
        <v>777</v>
      </c>
      <c r="D11" s="4" t="s">
        <v>778</v>
      </c>
      <c r="F11" s="111"/>
    </row>
    <row r="12" spans="1:6" ht="33" x14ac:dyDescent="0.3">
      <c r="A12" s="67" t="s">
        <v>779</v>
      </c>
      <c r="B12" s="63" t="s">
        <v>489</v>
      </c>
      <c r="C12" s="8" t="s">
        <v>789</v>
      </c>
      <c r="D12" s="8" t="s">
        <v>780</v>
      </c>
    </row>
    <row r="13" spans="1:6" ht="49.5" x14ac:dyDescent="0.3">
      <c r="A13" s="32" t="s">
        <v>491</v>
      </c>
      <c r="B13" s="63" t="s">
        <v>489</v>
      </c>
      <c r="C13" s="8" t="s">
        <v>785</v>
      </c>
      <c r="D13" s="8" t="s">
        <v>784</v>
      </c>
      <c r="E13" s="110"/>
    </row>
    <row r="14" spans="1:6" ht="33" x14ac:dyDescent="0.3">
      <c r="A14" s="32" t="s">
        <v>790</v>
      </c>
      <c r="B14" s="65" t="s">
        <v>361</v>
      </c>
      <c r="C14" s="8" t="s">
        <v>792</v>
      </c>
      <c r="D14" s="8" t="s">
        <v>794</v>
      </c>
      <c r="E14" s="7"/>
    </row>
    <row r="15" spans="1:6" ht="49.5" x14ac:dyDescent="0.3">
      <c r="A15" s="67" t="s">
        <v>793</v>
      </c>
      <c r="B15" s="65" t="s">
        <v>407</v>
      </c>
      <c r="C15" s="8" t="s">
        <v>796</v>
      </c>
      <c r="D15" s="8" t="s">
        <v>795</v>
      </c>
      <c r="E15" s="114">
        <f>(1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+1/99)/2</f>
        <v>0.499999999999999</v>
      </c>
    </row>
    <row r="16" spans="1:6" ht="49.5" x14ac:dyDescent="0.3">
      <c r="A16" s="67" t="s">
        <v>798</v>
      </c>
      <c r="B16" s="112" t="s">
        <v>799</v>
      </c>
      <c r="C16" s="8" t="s">
        <v>800</v>
      </c>
      <c r="D16" s="8" t="s">
        <v>801</v>
      </c>
      <c r="E16" s="7"/>
    </row>
    <row r="17" spans="1:4" x14ac:dyDescent="0.3">
      <c r="A17" s="32" t="s">
        <v>797</v>
      </c>
      <c r="B17" s="66" t="s">
        <v>407</v>
      </c>
      <c r="C17" s="4" t="s">
        <v>802</v>
      </c>
      <c r="D17" s="4" t="s">
        <v>803</v>
      </c>
    </row>
    <row r="18" spans="1:4" x14ac:dyDescent="0.3">
      <c r="A18" s="32" t="s">
        <v>494</v>
      </c>
      <c r="B18" s="66" t="s">
        <v>499</v>
      </c>
      <c r="C18" s="4" t="s">
        <v>813</v>
      </c>
      <c r="D18" s="4" t="s">
        <v>808</v>
      </c>
    </row>
    <row r="19" spans="1:4" x14ac:dyDescent="0.3">
      <c r="A19" s="32" t="s">
        <v>495</v>
      </c>
      <c r="B19" s="66" t="s">
        <v>499</v>
      </c>
      <c r="C19" s="4" t="s">
        <v>814</v>
      </c>
      <c r="D19" s="4" t="s">
        <v>809</v>
      </c>
    </row>
    <row r="20" spans="1:4" ht="33" x14ac:dyDescent="0.3">
      <c r="A20" s="67" t="s">
        <v>810</v>
      </c>
      <c r="B20" s="109" t="s">
        <v>407</v>
      </c>
      <c r="C20" s="8" t="s">
        <v>811</v>
      </c>
      <c r="D20" s="8" t="s">
        <v>812</v>
      </c>
    </row>
    <row r="21" spans="1:4" ht="33" x14ac:dyDescent="0.3">
      <c r="A21" s="32" t="s">
        <v>816</v>
      </c>
      <c r="B21" s="65" t="s">
        <v>407</v>
      </c>
      <c r="C21" s="8" t="s">
        <v>818</v>
      </c>
      <c r="D21" s="4" t="s">
        <v>819</v>
      </c>
    </row>
    <row r="22" spans="1:4" x14ac:dyDescent="0.3">
      <c r="A22" s="32" t="s">
        <v>815</v>
      </c>
      <c r="B22" s="64" t="s">
        <v>407</v>
      </c>
      <c r="C22" s="4" t="s">
        <v>817</v>
      </c>
      <c r="D22" s="4" t="s">
        <v>820</v>
      </c>
    </row>
    <row r="23" spans="1:4" ht="33" x14ac:dyDescent="0.3">
      <c r="A23" s="32" t="s">
        <v>500</v>
      </c>
      <c r="B23" s="65" t="s">
        <v>407</v>
      </c>
      <c r="C23" s="8" t="s">
        <v>833</v>
      </c>
      <c r="D23" s="4" t="s">
        <v>821</v>
      </c>
    </row>
    <row r="24" spans="1:4" ht="33" x14ac:dyDescent="0.3">
      <c r="A24" s="32" t="s">
        <v>822</v>
      </c>
      <c r="B24" s="65" t="s">
        <v>407</v>
      </c>
      <c r="C24" s="8" t="s">
        <v>824</v>
      </c>
      <c r="D24" s="4" t="s">
        <v>823</v>
      </c>
    </row>
    <row r="25" spans="1:4" x14ac:dyDescent="0.3">
      <c r="A25" s="32" t="s">
        <v>497</v>
      </c>
      <c r="B25" s="64" t="s">
        <v>407</v>
      </c>
      <c r="C25" s="4" t="s">
        <v>825</v>
      </c>
      <c r="D25" s="4" t="s">
        <v>827</v>
      </c>
    </row>
    <row r="26" spans="1:4" x14ac:dyDescent="0.3">
      <c r="A26" s="32" t="s">
        <v>498</v>
      </c>
      <c r="B26" s="64" t="s">
        <v>407</v>
      </c>
      <c r="C26" s="4" t="s">
        <v>826</v>
      </c>
      <c r="D26" s="4" t="s">
        <v>828</v>
      </c>
    </row>
    <row r="27" spans="1:4" ht="33" x14ac:dyDescent="0.3">
      <c r="A27" s="32" t="s">
        <v>804</v>
      </c>
      <c r="B27" s="109" t="s">
        <v>805</v>
      </c>
      <c r="C27" s="4" t="s">
        <v>829</v>
      </c>
      <c r="D27" s="8" t="s">
        <v>831</v>
      </c>
    </row>
    <row r="28" spans="1:4" ht="49.5" x14ac:dyDescent="0.3">
      <c r="A28" s="32" t="s">
        <v>806</v>
      </c>
      <c r="B28" s="113" t="s">
        <v>807</v>
      </c>
      <c r="C28" s="4" t="s">
        <v>830</v>
      </c>
      <c r="D28" s="8" t="s">
        <v>832</v>
      </c>
    </row>
    <row r="62" spans="6:7" ht="24" x14ac:dyDescent="0.3">
      <c r="F62" s="62" t="s">
        <v>505</v>
      </c>
    </row>
    <row r="63" spans="6:7" x14ac:dyDescent="0.3">
      <c r="F63" s="9" t="s">
        <v>507</v>
      </c>
      <c r="G63" s="9" t="s">
        <v>29</v>
      </c>
    </row>
    <row r="64" spans="6:7" x14ac:dyDescent="0.3">
      <c r="F64" s="12" t="s">
        <v>531</v>
      </c>
      <c r="G64" s="12" t="s">
        <v>509</v>
      </c>
    </row>
    <row r="65" spans="6:7" x14ac:dyDescent="0.3">
      <c r="F65" s="4" t="s">
        <v>532</v>
      </c>
      <c r="G65" s="4" t="s">
        <v>510</v>
      </c>
    </row>
    <row r="66" spans="6:7" x14ac:dyDescent="0.3">
      <c r="F66" s="4" t="s">
        <v>511</v>
      </c>
      <c r="G66" s="4" t="s">
        <v>512</v>
      </c>
    </row>
    <row r="67" spans="6:7" x14ac:dyDescent="0.3">
      <c r="F67" s="4" t="s">
        <v>506</v>
      </c>
      <c r="G67" s="4" t="s">
        <v>508</v>
      </c>
    </row>
    <row r="68" spans="6:7" x14ac:dyDescent="0.3">
      <c r="F68" s="4" t="s">
        <v>533</v>
      </c>
      <c r="G68" s="4" t="s">
        <v>534</v>
      </c>
    </row>
  </sheetData>
  <mergeCells count="1">
    <mergeCell ref="D4:D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FEF3-C6C5-45AD-B433-49B1A9503D44}">
  <dimension ref="A1:AX82"/>
  <sheetViews>
    <sheetView showGridLines="0" topLeftCell="A73" zoomScale="85" zoomScaleNormal="85" workbookViewId="0">
      <selection activeCell="R10" sqref="R10"/>
    </sheetView>
  </sheetViews>
  <sheetFormatPr defaultRowHeight="16.5" x14ac:dyDescent="0.3"/>
  <cols>
    <col min="1" max="1" width="12.375" customWidth="1"/>
    <col min="2" max="3" width="10.125" customWidth="1"/>
    <col min="4" max="4" width="10.5" customWidth="1"/>
    <col min="5" max="5" width="7.5" customWidth="1"/>
    <col min="6" max="6" width="12" customWidth="1"/>
    <col min="19" max="20" width="11.125" bestFit="1" customWidth="1"/>
    <col min="50" max="50" width="11.125" bestFit="1" customWidth="1"/>
  </cols>
  <sheetData>
    <row r="1" spans="1:8" ht="24" x14ac:dyDescent="0.45">
      <c r="A1" s="42" t="s">
        <v>254</v>
      </c>
    </row>
    <row r="2" spans="1:8" x14ac:dyDescent="0.3">
      <c r="A2" t="s">
        <v>535</v>
      </c>
    </row>
    <row r="3" spans="1:8" x14ac:dyDescent="0.3">
      <c r="A3" t="s">
        <v>536</v>
      </c>
    </row>
    <row r="5" spans="1:8" ht="24" x14ac:dyDescent="0.45">
      <c r="A5" s="42" t="s">
        <v>228</v>
      </c>
    </row>
    <row r="6" spans="1:8" x14ac:dyDescent="0.3">
      <c r="A6" s="39" t="s">
        <v>230</v>
      </c>
      <c r="B6" s="39" t="s">
        <v>231</v>
      </c>
      <c r="C6" s="39" t="s">
        <v>537</v>
      </c>
      <c r="D6" s="39" t="s">
        <v>538</v>
      </c>
      <c r="E6" s="39" t="s">
        <v>539</v>
      </c>
      <c r="F6" s="39" t="s">
        <v>540</v>
      </c>
      <c r="H6" s="10" t="s">
        <v>560</v>
      </c>
    </row>
    <row r="7" spans="1:8" x14ac:dyDescent="0.3">
      <c r="A7" s="76" t="s">
        <v>36</v>
      </c>
      <c r="B7" s="4"/>
      <c r="C7" s="4">
        <v>10</v>
      </c>
      <c r="D7" s="4">
        <v>8</v>
      </c>
      <c r="E7" s="4"/>
      <c r="F7" s="4" t="s">
        <v>36</v>
      </c>
    </row>
    <row r="8" spans="1:8" x14ac:dyDescent="0.3">
      <c r="A8" s="71" t="s">
        <v>37</v>
      </c>
      <c r="B8" s="4"/>
      <c r="C8" s="4">
        <v>181</v>
      </c>
      <c r="D8" s="4">
        <v>15</v>
      </c>
      <c r="E8" s="4"/>
      <c r="F8" s="4" t="s">
        <v>20</v>
      </c>
      <c r="H8" s="10" t="s">
        <v>561</v>
      </c>
    </row>
    <row r="9" spans="1:8" x14ac:dyDescent="0.3">
      <c r="A9" s="71" t="s">
        <v>37</v>
      </c>
      <c r="B9" s="4"/>
      <c r="C9" s="4">
        <v>196</v>
      </c>
      <c r="D9" s="4">
        <v>15</v>
      </c>
      <c r="E9" s="4"/>
      <c r="F9" s="4" t="s">
        <v>38</v>
      </c>
    </row>
    <row r="10" spans="1:8" x14ac:dyDescent="0.3">
      <c r="A10" s="71" t="s">
        <v>39</v>
      </c>
      <c r="B10" s="4"/>
      <c r="C10" s="4">
        <v>28</v>
      </c>
      <c r="D10" s="4">
        <v>10</v>
      </c>
      <c r="E10" s="4"/>
      <c r="F10" s="4" t="s">
        <v>40</v>
      </c>
      <c r="H10" s="10" t="s">
        <v>562</v>
      </c>
    </row>
    <row r="11" spans="1:8" x14ac:dyDescent="0.3">
      <c r="A11" s="71" t="s">
        <v>39</v>
      </c>
      <c r="B11" s="4"/>
      <c r="C11" s="4">
        <v>104</v>
      </c>
      <c r="D11" s="4">
        <v>10</v>
      </c>
      <c r="E11" s="4"/>
      <c r="F11" s="4" t="s">
        <v>41</v>
      </c>
    </row>
    <row r="12" spans="1:8" x14ac:dyDescent="0.3">
      <c r="A12" s="71" t="s">
        <v>39</v>
      </c>
      <c r="B12" s="4"/>
      <c r="C12" s="4">
        <v>64</v>
      </c>
      <c r="D12" s="4">
        <v>10</v>
      </c>
      <c r="E12" s="4"/>
      <c r="F12" s="4" t="s">
        <v>42</v>
      </c>
      <c r="H12" t="s">
        <v>563</v>
      </c>
    </row>
    <row r="13" spans="1:8" x14ac:dyDescent="0.3">
      <c r="A13" s="71" t="s">
        <v>39</v>
      </c>
      <c r="B13" s="4"/>
      <c r="C13" s="4">
        <v>38</v>
      </c>
      <c r="D13" s="4">
        <v>10</v>
      </c>
      <c r="E13" s="4"/>
      <c r="F13" s="4" t="s">
        <v>43</v>
      </c>
    </row>
    <row r="14" spans="1:8" x14ac:dyDescent="0.3">
      <c r="A14" s="71" t="s">
        <v>39</v>
      </c>
      <c r="B14" s="4"/>
      <c r="C14" s="4">
        <v>84</v>
      </c>
      <c r="D14" s="4">
        <v>10</v>
      </c>
      <c r="E14" s="4"/>
      <c r="F14" s="75" t="s">
        <v>44</v>
      </c>
      <c r="H14" t="s">
        <v>564</v>
      </c>
    </row>
    <row r="15" spans="1:8" x14ac:dyDescent="0.3">
      <c r="A15" s="71" t="s">
        <v>39</v>
      </c>
      <c r="B15" s="4"/>
      <c r="C15" s="4">
        <v>74</v>
      </c>
      <c r="D15" s="4">
        <v>10</v>
      </c>
      <c r="E15" s="4"/>
      <c r="F15" s="4" t="s">
        <v>45</v>
      </c>
    </row>
    <row r="16" spans="1:8" x14ac:dyDescent="0.3">
      <c r="A16" s="71" t="s">
        <v>39</v>
      </c>
      <c r="B16" s="4"/>
      <c r="C16" s="4">
        <v>18</v>
      </c>
      <c r="D16" s="4">
        <v>10</v>
      </c>
      <c r="E16" s="4"/>
      <c r="F16" s="4" t="s">
        <v>46</v>
      </c>
      <c r="H16" t="s">
        <v>565</v>
      </c>
    </row>
    <row r="17" spans="1:8" x14ac:dyDescent="0.3">
      <c r="A17" s="71" t="s">
        <v>39</v>
      </c>
      <c r="B17" s="4"/>
      <c r="C17" s="4">
        <v>147</v>
      </c>
      <c r="D17" s="4">
        <v>3</v>
      </c>
      <c r="E17" s="4"/>
      <c r="F17" s="4" t="s">
        <v>47</v>
      </c>
    </row>
    <row r="18" spans="1:8" x14ac:dyDescent="0.3">
      <c r="A18" s="71" t="s">
        <v>39</v>
      </c>
      <c r="B18" s="4"/>
      <c r="C18" s="4">
        <v>51</v>
      </c>
      <c r="D18" s="4">
        <v>3</v>
      </c>
      <c r="E18" s="4"/>
      <c r="F18" s="4" t="s">
        <v>48</v>
      </c>
      <c r="H18" t="s">
        <v>566</v>
      </c>
    </row>
    <row r="19" spans="1:8" x14ac:dyDescent="0.3">
      <c r="A19" s="71" t="s">
        <v>39</v>
      </c>
      <c r="B19" s="4"/>
      <c r="C19" s="4">
        <v>48</v>
      </c>
      <c r="D19" s="4">
        <v>3</v>
      </c>
      <c r="E19" s="4"/>
      <c r="F19" s="4" t="s">
        <v>49</v>
      </c>
    </row>
    <row r="20" spans="1:8" x14ac:dyDescent="0.3">
      <c r="A20" s="71" t="s">
        <v>50</v>
      </c>
      <c r="B20" s="37"/>
      <c r="C20" s="4">
        <v>70</v>
      </c>
      <c r="D20" s="4">
        <v>3</v>
      </c>
      <c r="E20" s="37"/>
      <c r="F20" s="75" t="s">
        <v>51</v>
      </c>
      <c r="H20" t="s">
        <v>568</v>
      </c>
    </row>
    <row r="21" spans="1:8" x14ac:dyDescent="0.3">
      <c r="A21" s="71" t="s">
        <v>52</v>
      </c>
      <c r="B21" s="37"/>
      <c r="C21" s="4">
        <v>100</v>
      </c>
      <c r="D21" s="4">
        <v>3</v>
      </c>
      <c r="E21" s="37"/>
      <c r="F21" s="75" t="s">
        <v>51</v>
      </c>
    </row>
    <row r="22" spans="1:8" x14ac:dyDescent="0.3">
      <c r="A22" s="71" t="s">
        <v>52</v>
      </c>
      <c r="B22" s="77" t="s">
        <v>53</v>
      </c>
      <c r="C22" s="4">
        <v>103</v>
      </c>
      <c r="D22" s="4">
        <v>3</v>
      </c>
      <c r="E22" s="37"/>
      <c r="F22" s="75" t="s">
        <v>51</v>
      </c>
      <c r="H22" t="s">
        <v>567</v>
      </c>
    </row>
    <row r="23" spans="1:8" x14ac:dyDescent="0.3">
      <c r="A23" s="79" t="s">
        <v>569</v>
      </c>
    </row>
    <row r="24" spans="1:8" x14ac:dyDescent="0.3">
      <c r="A24" s="80" t="s">
        <v>570</v>
      </c>
      <c r="H24" t="s">
        <v>574</v>
      </c>
    </row>
    <row r="25" spans="1:8" x14ac:dyDescent="0.3">
      <c r="A25" s="80" t="s">
        <v>572</v>
      </c>
    </row>
    <row r="26" spans="1:8" x14ac:dyDescent="0.3">
      <c r="A26" s="80" t="s">
        <v>571</v>
      </c>
    </row>
    <row r="27" spans="1:8" x14ac:dyDescent="0.3">
      <c r="A27" s="80" t="s">
        <v>573</v>
      </c>
    </row>
    <row r="28" spans="1:8" x14ac:dyDescent="0.3">
      <c r="A28" s="80"/>
    </row>
    <row r="29" spans="1:8" ht="24" x14ac:dyDescent="0.3">
      <c r="A29" s="81" t="s">
        <v>576</v>
      </c>
    </row>
    <row r="30" spans="1:8" x14ac:dyDescent="0.3">
      <c r="A30" s="80" t="s">
        <v>577</v>
      </c>
    </row>
    <row r="31" spans="1:8" x14ac:dyDescent="0.3">
      <c r="A31" s="78" t="s">
        <v>578</v>
      </c>
    </row>
    <row r="32" spans="1:8" x14ac:dyDescent="0.3">
      <c r="A32" s="80" t="s">
        <v>579</v>
      </c>
    </row>
    <row r="33" spans="1:50" x14ac:dyDescent="0.3">
      <c r="A33" s="78" t="s">
        <v>580</v>
      </c>
    </row>
    <row r="34" spans="1:50" x14ac:dyDescent="0.3">
      <c r="A34" s="80" t="s">
        <v>581</v>
      </c>
    </row>
    <row r="35" spans="1:50" x14ac:dyDescent="0.3">
      <c r="A35" s="78" t="s">
        <v>582</v>
      </c>
    </row>
    <row r="36" spans="1:50" x14ac:dyDescent="0.3">
      <c r="A36" s="80" t="s">
        <v>583</v>
      </c>
    </row>
    <row r="38" spans="1:50" ht="24" x14ac:dyDescent="0.3">
      <c r="A38" s="81" t="s">
        <v>575</v>
      </c>
    </row>
    <row r="39" spans="1:50" x14ac:dyDescent="0.3">
      <c r="A39" t="s">
        <v>541</v>
      </c>
    </row>
    <row r="40" spans="1:50" x14ac:dyDescent="0.3">
      <c r="A40" t="s">
        <v>557</v>
      </c>
    </row>
    <row r="41" spans="1:50" x14ac:dyDescent="0.3">
      <c r="A41" s="73">
        <v>0</v>
      </c>
      <c r="B41" s="73">
        <v>1</v>
      </c>
      <c r="C41" s="73">
        <v>2</v>
      </c>
      <c r="D41" s="73">
        <v>3</v>
      </c>
      <c r="E41" s="73">
        <v>4</v>
      </c>
      <c r="F41" s="73">
        <v>5</v>
      </c>
      <c r="G41" s="73">
        <v>6</v>
      </c>
      <c r="H41" s="73">
        <v>7</v>
      </c>
      <c r="I41" s="73">
        <v>8</v>
      </c>
      <c r="J41" s="73">
        <v>9</v>
      </c>
      <c r="K41" s="73">
        <v>10</v>
      </c>
      <c r="L41" s="73">
        <v>11</v>
      </c>
      <c r="M41" s="73">
        <v>12</v>
      </c>
      <c r="N41" s="73">
        <v>13</v>
      </c>
      <c r="O41" s="73">
        <v>14</v>
      </c>
      <c r="P41" s="73">
        <v>15</v>
      </c>
      <c r="Q41" s="73">
        <v>16</v>
      </c>
      <c r="R41" s="73">
        <v>17</v>
      </c>
      <c r="S41" s="73">
        <v>18</v>
      </c>
      <c r="T41" s="73">
        <v>19</v>
      </c>
      <c r="U41" s="73">
        <v>20</v>
      </c>
      <c r="V41" s="73">
        <v>21</v>
      </c>
      <c r="W41" s="73">
        <v>22</v>
      </c>
      <c r="X41" s="73">
        <v>23</v>
      </c>
      <c r="Y41" s="73">
        <v>24</v>
      </c>
      <c r="Z41" s="73">
        <v>25</v>
      </c>
      <c r="AA41" s="73">
        <v>26</v>
      </c>
      <c r="AB41" s="73">
        <v>27</v>
      </c>
      <c r="AC41" s="73">
        <v>28</v>
      </c>
      <c r="AD41" s="73">
        <v>29</v>
      </c>
      <c r="AE41" s="73">
        <v>30</v>
      </c>
      <c r="AF41" s="73">
        <v>31</v>
      </c>
      <c r="AG41" s="73">
        <v>32</v>
      </c>
      <c r="AH41" s="73">
        <v>33</v>
      </c>
      <c r="AI41" s="73">
        <v>34</v>
      </c>
      <c r="AJ41" s="73">
        <v>35</v>
      </c>
      <c r="AK41" s="73">
        <v>36</v>
      </c>
      <c r="AL41" s="73">
        <v>37</v>
      </c>
      <c r="AM41" s="73">
        <v>38</v>
      </c>
      <c r="AN41" s="73">
        <v>39</v>
      </c>
      <c r="AO41" s="73">
        <v>40</v>
      </c>
      <c r="AP41" s="73">
        <v>41</v>
      </c>
      <c r="AQ41" s="73">
        <v>42</v>
      </c>
      <c r="AR41" s="73">
        <v>43</v>
      </c>
      <c r="AS41" s="73">
        <v>44</v>
      </c>
      <c r="AT41" s="73">
        <v>45</v>
      </c>
      <c r="AU41" s="73">
        <v>46</v>
      </c>
      <c r="AV41" s="73">
        <v>47</v>
      </c>
      <c r="AW41" s="73">
        <v>48</v>
      </c>
      <c r="AX41" s="73">
        <v>49</v>
      </c>
    </row>
    <row r="42" spans="1:50" x14ac:dyDescent="0.3">
      <c r="A42" s="12" t="s">
        <v>559</v>
      </c>
      <c r="B42" s="12">
        <v>1</v>
      </c>
      <c r="C42" s="12">
        <v>631</v>
      </c>
      <c r="D42" s="12" t="s">
        <v>558</v>
      </c>
      <c r="E42" s="12">
        <v>1</v>
      </c>
      <c r="F42" s="12">
        <v>1</v>
      </c>
      <c r="G42" s="12"/>
      <c r="H42" s="12"/>
      <c r="I42" s="12">
        <v>1</v>
      </c>
      <c r="J42" s="12">
        <v>79</v>
      </c>
      <c r="K42" s="12"/>
      <c r="L42" s="12"/>
      <c r="M42" s="12"/>
      <c r="N42" s="12"/>
      <c r="O42" s="12"/>
      <c r="P42" s="12"/>
      <c r="Q42" s="12"/>
      <c r="R42" s="12"/>
      <c r="S42" s="74">
        <v>44378</v>
      </c>
      <c r="T42" s="74">
        <v>2958465</v>
      </c>
      <c r="U42" s="12"/>
      <c r="V42" s="12"/>
      <c r="W42" s="12"/>
      <c r="X42" s="12"/>
      <c r="Y42" s="12">
        <v>100000</v>
      </c>
      <c r="Z42" s="12">
        <v>550</v>
      </c>
      <c r="AA42" s="12">
        <v>0</v>
      </c>
      <c r="AB42" s="12">
        <v>0</v>
      </c>
      <c r="AC42" s="12">
        <v>0</v>
      </c>
      <c r="AD42" s="12">
        <v>6408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74">
        <v>44378</v>
      </c>
    </row>
    <row r="44" spans="1:50" x14ac:dyDescent="0.3">
      <c r="A44" s="70" t="s">
        <v>30</v>
      </c>
      <c r="B44" s="70" t="s">
        <v>31</v>
      </c>
      <c r="C44" s="70" t="s">
        <v>32</v>
      </c>
      <c r="D44" s="70" t="s">
        <v>33</v>
      </c>
      <c r="E44" s="70" t="s">
        <v>34</v>
      </c>
      <c r="F44" s="70" t="s">
        <v>35</v>
      </c>
      <c r="G44" s="72" t="s">
        <v>556</v>
      </c>
    </row>
    <row r="45" spans="1:50" x14ac:dyDescent="0.3">
      <c r="A45" s="4" t="s">
        <v>542</v>
      </c>
      <c r="B45" s="4"/>
      <c r="C45" s="4"/>
      <c r="D45" s="4"/>
      <c r="E45" s="4">
        <v>3</v>
      </c>
      <c r="F45" s="4" t="s">
        <v>542</v>
      </c>
      <c r="G45" s="12" t="str">
        <f ca="1">OFFSET($A$42,0,E45)</f>
        <v>LB5050</v>
      </c>
    </row>
    <row r="46" spans="1:50" x14ac:dyDescent="0.3">
      <c r="A46" s="4" t="s">
        <v>543</v>
      </c>
      <c r="B46" s="4"/>
      <c r="C46" s="4"/>
      <c r="D46" s="4"/>
      <c r="E46" s="4"/>
      <c r="F46" s="4"/>
      <c r="G46" s="12"/>
    </row>
    <row r="47" spans="1:50" x14ac:dyDescent="0.3">
      <c r="A47" s="4" t="s">
        <v>543</v>
      </c>
      <c r="B47" s="4"/>
      <c r="C47" s="4"/>
      <c r="D47" s="4"/>
      <c r="E47" s="4"/>
      <c r="F47" s="4"/>
      <c r="G47" s="12"/>
    </row>
    <row r="48" spans="1:50" x14ac:dyDescent="0.3">
      <c r="A48" s="4" t="s">
        <v>543</v>
      </c>
      <c r="B48" s="4"/>
      <c r="C48" s="4"/>
      <c r="D48" s="4"/>
      <c r="E48" s="4"/>
      <c r="F48" s="4"/>
      <c r="G48" s="12"/>
    </row>
    <row r="49" spans="1:7" x14ac:dyDescent="0.3">
      <c r="A49" s="4" t="s">
        <v>543</v>
      </c>
      <c r="B49" s="4"/>
      <c r="C49" s="4"/>
      <c r="D49" s="4"/>
      <c r="E49" s="4"/>
      <c r="F49" s="4"/>
      <c r="G49" s="12"/>
    </row>
    <row r="50" spans="1:7" x14ac:dyDescent="0.3">
      <c r="A50" s="4" t="s">
        <v>543</v>
      </c>
      <c r="B50" s="4"/>
      <c r="C50" s="4"/>
      <c r="D50" s="4"/>
      <c r="E50" s="4">
        <v>25</v>
      </c>
      <c r="F50" s="4" t="s">
        <v>544</v>
      </c>
      <c r="G50" s="12">
        <f t="shared" ref="G50:G57" ca="1" si="0">OFFSET($A$42,0,E50)</f>
        <v>550</v>
      </c>
    </row>
    <row r="51" spans="1:7" x14ac:dyDescent="0.3">
      <c r="A51" s="4" t="s">
        <v>543</v>
      </c>
      <c r="B51" s="4"/>
      <c r="C51" s="4"/>
      <c r="D51" s="4"/>
      <c r="E51" s="4">
        <v>29</v>
      </c>
      <c r="F51" s="4" t="s">
        <v>545</v>
      </c>
      <c r="G51" s="12">
        <f t="shared" ca="1" si="0"/>
        <v>6408</v>
      </c>
    </row>
    <row r="52" spans="1:7" x14ac:dyDescent="0.3">
      <c r="A52" s="4" t="s">
        <v>546</v>
      </c>
      <c r="B52" s="4"/>
      <c r="C52" s="71"/>
      <c r="D52" s="71"/>
      <c r="E52" s="4">
        <v>5</v>
      </c>
      <c r="F52" s="4" t="s">
        <v>16</v>
      </c>
      <c r="G52" s="12">
        <f t="shared" ca="1" si="0"/>
        <v>1</v>
      </c>
    </row>
    <row r="53" spans="1:7" x14ac:dyDescent="0.3">
      <c r="A53" s="4" t="s">
        <v>546</v>
      </c>
      <c r="B53" s="4"/>
      <c r="C53" s="71"/>
      <c r="D53" s="71"/>
      <c r="E53" s="71">
        <v>4</v>
      </c>
      <c r="F53" s="71" t="s">
        <v>15</v>
      </c>
      <c r="G53" s="12">
        <f t="shared" ca="1" si="0"/>
        <v>1</v>
      </c>
    </row>
    <row r="54" spans="1:7" x14ac:dyDescent="0.3">
      <c r="A54" s="4" t="s">
        <v>546</v>
      </c>
      <c r="B54" s="4"/>
      <c r="C54" s="71"/>
      <c r="D54" s="71"/>
      <c r="E54" s="71">
        <v>8</v>
      </c>
      <c r="F54" s="71" t="s">
        <v>547</v>
      </c>
      <c r="G54" s="12">
        <f t="shared" ca="1" si="0"/>
        <v>1</v>
      </c>
    </row>
    <row r="55" spans="1:7" x14ac:dyDescent="0.3">
      <c r="A55" s="4" t="s">
        <v>546</v>
      </c>
      <c r="B55" s="4"/>
      <c r="C55" s="71"/>
      <c r="D55" s="71"/>
      <c r="E55" s="71">
        <v>11</v>
      </c>
      <c r="F55" s="71" t="s">
        <v>548</v>
      </c>
      <c r="G55" s="12">
        <f t="shared" ca="1" si="0"/>
        <v>0</v>
      </c>
    </row>
    <row r="56" spans="1:7" x14ac:dyDescent="0.3">
      <c r="A56" s="4" t="s">
        <v>546</v>
      </c>
      <c r="B56" s="4"/>
      <c r="C56" s="71"/>
      <c r="D56" s="71"/>
      <c r="E56" s="71">
        <v>13</v>
      </c>
      <c r="F56" s="71" t="s">
        <v>549</v>
      </c>
      <c r="G56" s="12">
        <f t="shared" ca="1" si="0"/>
        <v>0</v>
      </c>
    </row>
    <row r="57" spans="1:7" x14ac:dyDescent="0.3">
      <c r="A57" s="4" t="s">
        <v>546</v>
      </c>
      <c r="B57" s="4"/>
      <c r="C57" s="71"/>
      <c r="D57" s="71"/>
      <c r="E57" s="71">
        <v>12</v>
      </c>
      <c r="F57" s="71" t="s">
        <v>550</v>
      </c>
      <c r="G57" s="12">
        <f t="shared" ca="1" si="0"/>
        <v>0</v>
      </c>
    </row>
    <row r="58" spans="1:7" x14ac:dyDescent="0.3">
      <c r="A58" s="4" t="s">
        <v>546</v>
      </c>
      <c r="B58" s="4"/>
      <c r="C58" s="71"/>
      <c r="D58" s="71"/>
      <c r="E58" s="71"/>
      <c r="F58" s="71" t="s">
        <v>551</v>
      </c>
      <c r="G58" s="12"/>
    </row>
    <row r="59" spans="1:7" x14ac:dyDescent="0.3">
      <c r="A59" s="4" t="s">
        <v>546</v>
      </c>
      <c r="B59" s="4"/>
      <c r="C59" s="4"/>
      <c r="D59" s="4"/>
      <c r="E59" s="71">
        <v>16</v>
      </c>
      <c r="F59" s="71" t="s">
        <v>552</v>
      </c>
      <c r="G59" s="12">
        <f ca="1">OFFSET($A$42,0,E59)</f>
        <v>0</v>
      </c>
    </row>
    <row r="60" spans="1:7" x14ac:dyDescent="0.3">
      <c r="A60" s="4" t="s">
        <v>546</v>
      </c>
      <c r="B60" s="4"/>
      <c r="C60" s="4"/>
      <c r="D60" s="4"/>
      <c r="E60" s="5"/>
      <c r="F60" s="71" t="s">
        <v>553</v>
      </c>
      <c r="G60" s="12"/>
    </row>
    <row r="61" spans="1:7" x14ac:dyDescent="0.3">
      <c r="A61" s="4" t="s">
        <v>546</v>
      </c>
      <c r="B61" s="4"/>
      <c r="C61" s="71"/>
      <c r="D61" s="71"/>
      <c r="E61" s="71">
        <v>9</v>
      </c>
      <c r="F61" s="71" t="s">
        <v>554</v>
      </c>
      <c r="G61" s="12">
        <f ca="1">OFFSET($A$42,0,E61)</f>
        <v>79</v>
      </c>
    </row>
    <row r="62" spans="1:7" x14ac:dyDescent="0.3">
      <c r="A62" s="4" t="s">
        <v>546</v>
      </c>
      <c r="B62" s="4"/>
      <c r="C62" s="71"/>
      <c r="D62" s="71"/>
      <c r="E62" s="71"/>
      <c r="F62" s="71" t="s">
        <v>555</v>
      </c>
      <c r="G62" s="12"/>
    </row>
    <row r="63" spans="1:7" x14ac:dyDescent="0.3">
      <c r="A63" s="4" t="s">
        <v>546</v>
      </c>
      <c r="B63" s="4"/>
      <c r="C63" s="71"/>
      <c r="D63" s="71"/>
      <c r="E63" s="71"/>
      <c r="F63" s="71"/>
      <c r="G63" s="12"/>
    </row>
    <row r="65" spans="1:7" x14ac:dyDescent="0.3">
      <c r="A65" s="10" t="s">
        <v>584</v>
      </c>
    </row>
    <row r="66" spans="1:7" x14ac:dyDescent="0.3">
      <c r="A66" t="s">
        <v>588</v>
      </c>
    </row>
    <row r="68" spans="1:7" x14ac:dyDescent="0.3">
      <c r="A68" s="70" t="s">
        <v>30</v>
      </c>
      <c r="B68" s="70" t="s">
        <v>31</v>
      </c>
      <c r="C68" s="70" t="s">
        <v>32</v>
      </c>
      <c r="D68" s="70" t="s">
        <v>33</v>
      </c>
      <c r="E68" s="70" t="s">
        <v>34</v>
      </c>
      <c r="F68" s="70" t="s">
        <v>35</v>
      </c>
      <c r="G68" s="72" t="s">
        <v>556</v>
      </c>
    </row>
    <row r="69" spans="1:7" x14ac:dyDescent="0.3">
      <c r="A69" s="4" t="s">
        <v>36</v>
      </c>
      <c r="B69" s="4"/>
      <c r="C69" s="4">
        <v>20</v>
      </c>
      <c r="D69" s="4">
        <v>4</v>
      </c>
      <c r="E69" s="4"/>
      <c r="F69" s="4" t="s">
        <v>36</v>
      </c>
      <c r="G69" s="12" t="str">
        <f>TRIM(MID($A$66,C69+1,D69))</f>
        <v>3998</v>
      </c>
    </row>
    <row r="70" spans="1:7" x14ac:dyDescent="0.3">
      <c r="A70" s="4" t="s">
        <v>37</v>
      </c>
      <c r="B70" s="4"/>
      <c r="C70" s="4">
        <v>26</v>
      </c>
      <c r="D70" s="4">
        <v>10</v>
      </c>
      <c r="E70" s="4"/>
      <c r="F70" s="4" t="s">
        <v>585</v>
      </c>
      <c r="G70" s="12" t="str">
        <f t="shared" ref="G70:G71" si="1">TRIM(MID($A$66,C70+1,D70))</f>
        <v>25216</v>
      </c>
    </row>
    <row r="71" spans="1:7" x14ac:dyDescent="0.3">
      <c r="A71" s="4" t="s">
        <v>37</v>
      </c>
      <c r="B71" s="4"/>
      <c r="C71" s="4">
        <v>36</v>
      </c>
      <c r="D71" s="4">
        <v>10</v>
      </c>
      <c r="E71" s="4"/>
      <c r="F71" s="4" t="s">
        <v>586</v>
      </c>
      <c r="G71" s="12" t="str">
        <f t="shared" si="1"/>
        <v>25216</v>
      </c>
    </row>
    <row r="72" spans="1:7" x14ac:dyDescent="0.3">
      <c r="A72" s="4" t="s">
        <v>37</v>
      </c>
      <c r="B72" s="4"/>
      <c r="C72" s="4"/>
      <c r="D72" s="4"/>
      <c r="E72" s="4"/>
      <c r="F72" s="4"/>
      <c r="G72" s="12"/>
    </row>
    <row r="73" spans="1:7" x14ac:dyDescent="0.3">
      <c r="A73" s="4" t="s">
        <v>37</v>
      </c>
      <c r="B73" s="4"/>
      <c r="C73" s="4"/>
      <c r="D73" s="4"/>
      <c r="E73" s="4"/>
      <c r="F73" s="4"/>
      <c r="G73" s="12"/>
    </row>
    <row r="74" spans="1:7" x14ac:dyDescent="0.3">
      <c r="A74" s="4" t="s">
        <v>37</v>
      </c>
      <c r="B74" s="4"/>
      <c r="C74" s="4"/>
      <c r="D74" s="4"/>
      <c r="E74" s="4"/>
      <c r="F74" s="4"/>
      <c r="G74" s="12"/>
    </row>
    <row r="75" spans="1:7" x14ac:dyDescent="0.3">
      <c r="A75" s="4" t="s">
        <v>39</v>
      </c>
      <c r="B75" s="4"/>
      <c r="C75" s="4">
        <v>5</v>
      </c>
      <c r="D75" s="4">
        <v>2</v>
      </c>
      <c r="E75" s="4"/>
      <c r="F75" s="4" t="s">
        <v>46</v>
      </c>
      <c r="G75" s="12" t="str">
        <f t="shared" ref="G75:G82" si="2">TRIM(MID($A$66,C75+1,D75))</f>
        <v>00</v>
      </c>
    </row>
    <row r="76" spans="1:7" x14ac:dyDescent="0.3">
      <c r="A76" s="4" t="s">
        <v>39</v>
      </c>
      <c r="B76" s="4"/>
      <c r="C76" s="4">
        <v>7</v>
      </c>
      <c r="D76" s="4">
        <v>3</v>
      </c>
      <c r="E76" s="4"/>
      <c r="F76" s="4" t="s">
        <v>48</v>
      </c>
      <c r="G76" s="12" t="str">
        <f t="shared" si="2"/>
        <v>003</v>
      </c>
    </row>
    <row r="77" spans="1:7" x14ac:dyDescent="0.3">
      <c r="A77" s="4" t="s">
        <v>39</v>
      </c>
      <c r="B77" s="4"/>
      <c r="C77" s="4">
        <v>10</v>
      </c>
      <c r="D77" s="4">
        <v>3</v>
      </c>
      <c r="E77" s="4"/>
      <c r="F77" s="4" t="s">
        <v>49</v>
      </c>
      <c r="G77" s="12" t="str">
        <f t="shared" si="2"/>
        <v>003</v>
      </c>
    </row>
    <row r="78" spans="1:7" x14ac:dyDescent="0.3">
      <c r="A78" s="4" t="s">
        <v>39</v>
      </c>
      <c r="B78" s="4"/>
      <c r="C78" s="4">
        <v>13</v>
      </c>
      <c r="D78" s="4">
        <v>2</v>
      </c>
      <c r="E78" s="4"/>
      <c r="F78" s="4" t="s">
        <v>47</v>
      </c>
      <c r="G78" s="12" t="str">
        <f t="shared" si="2"/>
        <v>52</v>
      </c>
    </row>
    <row r="79" spans="1:7" x14ac:dyDescent="0.3">
      <c r="A79" s="4" t="s">
        <v>39</v>
      </c>
      <c r="B79" s="4"/>
      <c r="C79" s="4">
        <v>15</v>
      </c>
      <c r="D79" s="4">
        <v>2</v>
      </c>
      <c r="E79" s="4"/>
      <c r="F79" s="4" t="s">
        <v>41</v>
      </c>
      <c r="G79" s="12" t="str">
        <f t="shared" si="2"/>
        <v>03</v>
      </c>
    </row>
    <row r="80" spans="1:7" x14ac:dyDescent="0.3">
      <c r="A80" s="4" t="s">
        <v>39</v>
      </c>
      <c r="B80" s="4"/>
      <c r="C80" s="4">
        <v>15</v>
      </c>
      <c r="D80" s="4">
        <v>2</v>
      </c>
      <c r="E80" s="4"/>
      <c r="F80" s="4" t="s">
        <v>42</v>
      </c>
      <c r="G80" s="12" t="str">
        <f t="shared" si="2"/>
        <v>03</v>
      </c>
    </row>
    <row r="81" spans="1:7" x14ac:dyDescent="0.3">
      <c r="A81" s="4" t="s">
        <v>39</v>
      </c>
      <c r="B81" s="4"/>
      <c r="C81" s="4">
        <v>17</v>
      </c>
      <c r="D81" s="4">
        <v>1</v>
      </c>
      <c r="E81" s="4"/>
      <c r="F81" s="4" t="s">
        <v>40</v>
      </c>
      <c r="G81" s="12" t="str">
        <f t="shared" si="2"/>
        <v>1</v>
      </c>
    </row>
    <row r="82" spans="1:7" x14ac:dyDescent="0.3">
      <c r="A82" s="4" t="s">
        <v>39</v>
      </c>
      <c r="B82" s="4"/>
      <c r="C82" s="4">
        <v>18</v>
      </c>
      <c r="D82" s="4">
        <v>2</v>
      </c>
      <c r="E82" s="4"/>
      <c r="F82" s="4" t="s">
        <v>587</v>
      </c>
      <c r="G82" s="12" t="str">
        <f t="shared" si="2"/>
        <v>99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D84F-1366-4766-BC0E-98E509685B45}">
  <sheetPr>
    <tabColor theme="8" tint="0.79998168889431442"/>
  </sheetPr>
  <dimension ref="A1:ET19"/>
  <sheetViews>
    <sheetView showGridLines="0" tabSelected="1" zoomScale="85" zoomScaleNormal="85" workbookViewId="0">
      <selection activeCell="F22" sqref="F22"/>
    </sheetView>
  </sheetViews>
  <sheetFormatPr defaultRowHeight="16.5" x14ac:dyDescent="0.3"/>
  <cols>
    <col min="1" max="1" width="17.75" customWidth="1"/>
    <col min="2" max="2" width="12.625" customWidth="1"/>
    <col min="3" max="3" width="78.625" customWidth="1"/>
    <col min="6" max="6" width="54.25" bestFit="1" customWidth="1"/>
    <col min="7" max="7" width="11" bestFit="1" customWidth="1"/>
    <col min="8" max="8" width="34.875" bestFit="1" customWidth="1"/>
    <col min="15" max="15" width="16.875" customWidth="1"/>
  </cols>
  <sheetData>
    <row r="1" spans="1:150" ht="24" x14ac:dyDescent="0.45">
      <c r="A1" s="42" t="s">
        <v>254</v>
      </c>
      <c r="B1" s="42"/>
    </row>
    <row r="2" spans="1:150" x14ac:dyDescent="0.3">
      <c r="A2" t="s">
        <v>589</v>
      </c>
    </row>
    <row r="3" spans="1:150" x14ac:dyDescent="0.3">
      <c r="A3" t="s">
        <v>590</v>
      </c>
    </row>
    <row r="5" spans="1:150" ht="24" x14ac:dyDescent="0.45">
      <c r="A5" s="42" t="s">
        <v>228</v>
      </c>
      <c r="B5" s="42"/>
      <c r="F5" s="42" t="s">
        <v>575</v>
      </c>
    </row>
    <row r="6" spans="1:150" ht="18.75" customHeight="1" x14ac:dyDescent="0.3">
      <c r="A6" s="39" t="s">
        <v>250</v>
      </c>
      <c r="B6" s="39" t="s">
        <v>353</v>
      </c>
      <c r="C6" s="39" t="s">
        <v>251</v>
      </c>
      <c r="F6" s="82" t="s">
        <v>54</v>
      </c>
      <c r="G6" s="82" t="s">
        <v>55</v>
      </c>
      <c r="H6" s="82" t="s">
        <v>56</v>
      </c>
      <c r="I6" s="34" t="s">
        <v>57</v>
      </c>
      <c r="J6" s="34" t="s">
        <v>58</v>
      </c>
      <c r="K6" s="34" t="s">
        <v>59</v>
      </c>
      <c r="L6" s="34" t="s">
        <v>60</v>
      </c>
      <c r="M6" s="34" t="s">
        <v>61</v>
      </c>
      <c r="N6" s="34" t="s">
        <v>62</v>
      </c>
      <c r="O6" s="34" t="s">
        <v>63</v>
      </c>
      <c r="P6" s="34" t="s">
        <v>64</v>
      </c>
      <c r="Q6" s="34" t="s">
        <v>65</v>
      </c>
      <c r="R6" s="34" t="s">
        <v>66</v>
      </c>
      <c r="S6" s="34" t="s">
        <v>67</v>
      </c>
      <c r="T6" s="83">
        <v>0</v>
      </c>
      <c r="U6" s="83">
        <v>1</v>
      </c>
      <c r="V6" s="83">
        <v>2</v>
      </c>
      <c r="W6" s="83">
        <v>3</v>
      </c>
      <c r="X6" s="83">
        <v>4</v>
      </c>
      <c r="Y6" s="83">
        <v>5</v>
      </c>
      <c r="Z6" s="83">
        <v>6</v>
      </c>
      <c r="AA6" s="83">
        <v>7</v>
      </c>
      <c r="AB6" s="83">
        <v>8</v>
      </c>
      <c r="AC6" s="83">
        <v>9</v>
      </c>
      <c r="AD6" s="83">
        <v>10</v>
      </c>
      <c r="AE6" s="83">
        <v>11</v>
      </c>
      <c r="AF6" s="83">
        <v>12</v>
      </c>
      <c r="AG6" s="83">
        <v>13</v>
      </c>
      <c r="AH6" s="83">
        <v>14</v>
      </c>
      <c r="AI6" s="83">
        <v>15</v>
      </c>
      <c r="AJ6" s="83">
        <v>16</v>
      </c>
      <c r="AK6" s="83">
        <v>17</v>
      </c>
      <c r="AL6" s="83">
        <v>18</v>
      </c>
      <c r="AM6" s="83">
        <v>19</v>
      </c>
      <c r="AN6" s="83">
        <v>20</v>
      </c>
      <c r="AO6" s="83">
        <v>21</v>
      </c>
      <c r="AP6" s="83">
        <v>22</v>
      </c>
      <c r="AQ6" s="83">
        <v>23</v>
      </c>
      <c r="AR6" s="83">
        <v>24</v>
      </c>
      <c r="AS6" s="83">
        <v>25</v>
      </c>
      <c r="AT6" s="83">
        <v>26</v>
      </c>
      <c r="AU6" s="83">
        <v>27</v>
      </c>
      <c r="AV6" s="83">
        <v>28</v>
      </c>
      <c r="AW6" s="83">
        <v>29</v>
      </c>
      <c r="AX6" s="83">
        <v>30</v>
      </c>
      <c r="AY6" s="83">
        <v>31</v>
      </c>
      <c r="AZ6" s="83">
        <v>32</v>
      </c>
      <c r="BA6" s="83">
        <v>33</v>
      </c>
      <c r="BB6" s="83">
        <v>34</v>
      </c>
      <c r="BC6" s="83">
        <v>35</v>
      </c>
      <c r="BD6" s="83">
        <v>36</v>
      </c>
      <c r="BE6" s="83">
        <v>37</v>
      </c>
      <c r="BF6" s="83">
        <v>38</v>
      </c>
      <c r="BG6" s="83">
        <v>39</v>
      </c>
      <c r="BH6" s="83">
        <v>40</v>
      </c>
      <c r="BI6" s="83">
        <v>41</v>
      </c>
      <c r="BJ6" s="83">
        <v>42</v>
      </c>
      <c r="BK6" s="83">
        <v>43</v>
      </c>
      <c r="BL6" s="83">
        <v>44</v>
      </c>
      <c r="BM6" s="83">
        <v>45</v>
      </c>
      <c r="BN6" s="83">
        <v>46</v>
      </c>
      <c r="BO6" s="83">
        <v>47</v>
      </c>
      <c r="BP6" s="83">
        <v>48</v>
      </c>
      <c r="BQ6" s="83">
        <v>49</v>
      </c>
      <c r="BR6" s="83">
        <v>50</v>
      </c>
      <c r="BS6" s="83">
        <v>51</v>
      </c>
      <c r="BT6" s="83">
        <v>52</v>
      </c>
      <c r="BU6" s="83">
        <v>53</v>
      </c>
      <c r="BV6" s="83">
        <v>54</v>
      </c>
      <c r="BW6" s="83">
        <v>55</v>
      </c>
      <c r="BX6" s="83">
        <v>56</v>
      </c>
      <c r="BY6" s="83">
        <v>57</v>
      </c>
      <c r="BZ6" s="83">
        <v>58</v>
      </c>
      <c r="CA6" s="83">
        <v>59</v>
      </c>
      <c r="CB6" s="83">
        <v>60</v>
      </c>
      <c r="CC6" s="83">
        <v>61</v>
      </c>
      <c r="CD6" s="83">
        <v>62</v>
      </c>
      <c r="CE6" s="83">
        <v>63</v>
      </c>
      <c r="CF6" s="83">
        <v>64</v>
      </c>
      <c r="CG6" s="83">
        <v>65</v>
      </c>
      <c r="CH6" s="83">
        <v>66</v>
      </c>
      <c r="CI6" s="83">
        <v>67</v>
      </c>
      <c r="CJ6" s="83">
        <v>68</v>
      </c>
      <c r="CK6" s="83">
        <v>69</v>
      </c>
      <c r="CL6" s="83">
        <v>70</v>
      </c>
      <c r="CM6" s="83">
        <v>71</v>
      </c>
      <c r="CN6" s="83">
        <v>72</v>
      </c>
      <c r="CO6" s="83">
        <v>73</v>
      </c>
      <c r="CP6" s="83">
        <v>74</v>
      </c>
      <c r="CQ6" s="83">
        <v>75</v>
      </c>
      <c r="CR6" s="83">
        <v>76</v>
      </c>
      <c r="CS6" s="83">
        <v>77</v>
      </c>
      <c r="CT6" s="83">
        <v>78</v>
      </c>
      <c r="CU6" s="83">
        <v>79</v>
      </c>
      <c r="CV6" s="83">
        <v>80</v>
      </c>
      <c r="CW6" s="83">
        <v>81</v>
      </c>
      <c r="CX6" s="83">
        <v>82</v>
      </c>
      <c r="CY6" s="83">
        <v>83</v>
      </c>
      <c r="CZ6" s="83">
        <v>84</v>
      </c>
      <c r="DA6" s="83">
        <v>85</v>
      </c>
      <c r="DB6" s="83">
        <v>86</v>
      </c>
      <c r="DC6" s="83">
        <v>87</v>
      </c>
      <c r="DD6" s="83">
        <v>88</v>
      </c>
      <c r="DE6" s="83">
        <v>89</v>
      </c>
      <c r="DF6" s="83">
        <v>90</v>
      </c>
      <c r="DG6" s="83">
        <v>91</v>
      </c>
      <c r="DH6" s="83">
        <v>92</v>
      </c>
      <c r="DI6" s="83">
        <v>93</v>
      </c>
      <c r="DJ6" s="83">
        <v>94</v>
      </c>
      <c r="DK6" s="83">
        <v>95</v>
      </c>
      <c r="DL6" s="83">
        <v>96</v>
      </c>
      <c r="DM6" s="83">
        <v>97</v>
      </c>
      <c r="DN6" s="83">
        <v>98</v>
      </c>
      <c r="DO6" s="83">
        <v>99</v>
      </c>
      <c r="DP6" s="83">
        <v>100</v>
      </c>
      <c r="DQ6" s="83">
        <v>101</v>
      </c>
      <c r="DR6" s="83">
        <v>102</v>
      </c>
      <c r="DS6" s="83">
        <v>103</v>
      </c>
      <c r="DT6" s="83">
        <v>104</v>
      </c>
      <c r="DU6" s="83">
        <v>105</v>
      </c>
      <c r="DV6" s="83">
        <v>106</v>
      </c>
      <c r="DW6" s="83">
        <v>107</v>
      </c>
      <c r="DX6" s="83">
        <v>108</v>
      </c>
      <c r="DY6" s="83">
        <v>109</v>
      </c>
      <c r="DZ6" s="83">
        <v>110</v>
      </c>
      <c r="EA6" s="83">
        <v>111</v>
      </c>
      <c r="EB6" s="83">
        <v>112</v>
      </c>
      <c r="EC6" s="83">
        <v>113</v>
      </c>
      <c r="ED6" s="83">
        <v>114</v>
      </c>
      <c r="EE6" s="83">
        <v>115</v>
      </c>
      <c r="EF6" s="83">
        <v>116</v>
      </c>
      <c r="EG6" s="83">
        <v>117</v>
      </c>
      <c r="EH6" s="83">
        <v>118</v>
      </c>
      <c r="EI6" s="83">
        <v>119</v>
      </c>
      <c r="EJ6" s="83">
        <v>120</v>
      </c>
      <c r="EK6" s="83">
        <v>121</v>
      </c>
      <c r="EL6" s="83">
        <v>122</v>
      </c>
      <c r="EM6" s="83">
        <v>123</v>
      </c>
      <c r="EN6" s="83">
        <v>124</v>
      </c>
      <c r="EO6" s="83">
        <v>125</v>
      </c>
      <c r="EP6" s="83">
        <v>126</v>
      </c>
      <c r="EQ6" s="83">
        <v>127</v>
      </c>
      <c r="ER6" s="83">
        <v>128</v>
      </c>
      <c r="ES6" s="83">
        <v>129</v>
      </c>
      <c r="ET6" s="83">
        <v>130</v>
      </c>
    </row>
    <row r="7" spans="1:150" x14ac:dyDescent="0.3">
      <c r="A7" s="46" t="s">
        <v>591</v>
      </c>
      <c r="B7" s="12" t="s">
        <v>404</v>
      </c>
      <c r="C7" s="12" t="s">
        <v>598</v>
      </c>
      <c r="F7" s="5" t="str">
        <f>H7&amp;"|"&amp;G7&amp;"|"&amp;J7&amp;"|"&amp;I7</f>
        <v>정기사망|100000000|1|000000</v>
      </c>
      <c r="G7" s="5" t="str">
        <f>IF(K7="",0,1)&amp;IF(L7="",0,1)&amp;IF(M7="",0,1)&amp;IF(N7="",0,1)&amp;IF(O7="",0,1)&amp;IF(P7="",0,1)&amp;IF(Q7="",0,1)&amp;IF(R7="",0,1)&amp;IF(S7="",0,1)</f>
        <v>100000000</v>
      </c>
      <c r="H7" s="5" t="s">
        <v>68</v>
      </c>
      <c r="I7" s="84" t="s">
        <v>69</v>
      </c>
      <c r="J7" s="4">
        <v>1</v>
      </c>
      <c r="K7" s="85">
        <v>1</v>
      </c>
      <c r="L7" s="85"/>
      <c r="M7" s="4"/>
      <c r="N7" s="4"/>
      <c r="O7" s="4"/>
      <c r="P7" s="5"/>
      <c r="Q7" s="5"/>
      <c r="R7" s="5"/>
      <c r="S7" s="5"/>
      <c r="T7" s="14">
        <v>3.774E-3</v>
      </c>
      <c r="U7" s="14">
        <v>4.2400000000000001E-4</v>
      </c>
      <c r="V7" s="14">
        <v>3.2699999999999998E-4</v>
      </c>
      <c r="W7" s="14">
        <v>2.3599999999999999E-4</v>
      </c>
      <c r="X7" s="14">
        <v>2.0800000000000001E-4</v>
      </c>
      <c r="Y7" s="14">
        <v>1.8699999999999999E-4</v>
      </c>
      <c r="Z7" s="14">
        <v>1.6899999999999999E-4</v>
      </c>
      <c r="AA7" s="14">
        <v>1.54E-4</v>
      </c>
      <c r="AB7" s="14">
        <v>1.3799999999999999E-4</v>
      </c>
      <c r="AC7" s="14">
        <v>1.35E-4</v>
      </c>
      <c r="AD7" s="14">
        <v>1.3299999999999998E-4</v>
      </c>
      <c r="AE7" s="14">
        <v>1.37E-4</v>
      </c>
      <c r="AF7" s="14">
        <v>1.6000000000000001E-4</v>
      </c>
      <c r="AG7" s="14">
        <v>2.0599999999999999E-4</v>
      </c>
      <c r="AH7" s="14">
        <v>2.7399999999999999E-4</v>
      </c>
      <c r="AI7" s="14">
        <v>3.5800000000000003E-4</v>
      </c>
      <c r="AJ7" s="14">
        <v>3.88E-4</v>
      </c>
      <c r="AK7" s="14">
        <v>4.1799999999999997E-4</v>
      </c>
      <c r="AL7" s="14">
        <v>4.4400000000000006E-4</v>
      </c>
      <c r="AM7" s="14">
        <v>4.64E-4</v>
      </c>
      <c r="AN7" s="14">
        <v>4.8000000000000001E-4</v>
      </c>
      <c r="AO7" s="14">
        <v>4.8999999999999998E-4</v>
      </c>
      <c r="AP7" s="14">
        <v>4.9600000000000002E-4</v>
      </c>
      <c r="AQ7" s="14">
        <v>4.95E-4</v>
      </c>
      <c r="AR7" s="14">
        <v>4.8700000000000002E-4</v>
      </c>
      <c r="AS7" s="14">
        <v>4.7400000000000003E-4</v>
      </c>
      <c r="AT7" s="14">
        <v>4.5899999999999999E-4</v>
      </c>
      <c r="AU7" s="14">
        <v>4.4900000000000002E-4</v>
      </c>
      <c r="AV7" s="14">
        <v>4.46E-4</v>
      </c>
      <c r="AW7" s="14">
        <v>4.5600000000000003E-4</v>
      </c>
      <c r="AX7" s="14">
        <v>4.7599999999999997E-4</v>
      </c>
      <c r="AY7" s="14">
        <v>5.0299999999999997E-4</v>
      </c>
      <c r="AZ7" s="14">
        <v>5.3300000000000005E-4</v>
      </c>
      <c r="BA7" s="14">
        <v>5.6900000000000006E-4</v>
      </c>
      <c r="BB7" s="14">
        <v>6.1199999999999991E-4</v>
      </c>
      <c r="BC7" s="14">
        <v>6.6099999999999991E-4</v>
      </c>
      <c r="BD7" s="14">
        <v>7.1699999999999997E-4</v>
      </c>
      <c r="BE7" s="14">
        <v>7.7800000000000005E-4</v>
      </c>
      <c r="BF7" s="14">
        <v>8.4200000000000008E-4</v>
      </c>
      <c r="BG7" s="14">
        <v>9.1200000000000005E-4</v>
      </c>
      <c r="BH7" s="14">
        <v>9.8900000000000008E-4</v>
      </c>
      <c r="BI7" s="14">
        <v>1.0809999999999999E-3</v>
      </c>
      <c r="BJ7" s="14">
        <v>1.193E-3</v>
      </c>
      <c r="BK7" s="14">
        <v>1.3240000000000001E-3</v>
      </c>
      <c r="BL7" s="14">
        <v>1.4729999999999999E-3</v>
      </c>
      <c r="BM7" s="14">
        <v>1.632E-3</v>
      </c>
      <c r="BN7" s="14">
        <v>1.7949999999999999E-3</v>
      </c>
      <c r="BO7" s="14">
        <v>1.9629999999999999E-3</v>
      </c>
      <c r="BP7" s="14">
        <v>2.14E-3</v>
      </c>
      <c r="BQ7" s="14">
        <v>2.33E-3</v>
      </c>
      <c r="BR7" s="14">
        <v>2.5360000000000001E-3</v>
      </c>
      <c r="BS7" s="14">
        <v>2.761E-3</v>
      </c>
      <c r="BT7" s="14">
        <v>3.009E-3</v>
      </c>
      <c r="BU7" s="14">
        <v>3.2850000000000002E-3</v>
      </c>
      <c r="BV7" s="14">
        <v>3.601E-3</v>
      </c>
      <c r="BW7" s="14">
        <v>3.9639999999999996E-3</v>
      </c>
      <c r="BX7" s="14">
        <v>4.3580000000000008E-3</v>
      </c>
      <c r="BY7" s="14">
        <v>4.744E-3</v>
      </c>
      <c r="BZ7" s="14">
        <v>5.0870000000000004E-3</v>
      </c>
      <c r="CA7" s="14">
        <v>5.3820000000000005E-3</v>
      </c>
      <c r="CB7" s="14">
        <v>5.6770000000000006E-3</v>
      </c>
      <c r="CC7" s="14">
        <v>6.0430000000000006E-3</v>
      </c>
      <c r="CD7" s="14">
        <v>6.509E-3</v>
      </c>
      <c r="CE7" s="14">
        <v>7.0360000000000006E-3</v>
      </c>
      <c r="CF7" s="14">
        <v>7.5719999999999997E-3</v>
      </c>
      <c r="CG7" s="14">
        <v>8.1600000000000006E-3</v>
      </c>
      <c r="CH7" s="14">
        <v>8.9949999999999995E-3</v>
      </c>
      <c r="CI7" s="14">
        <v>1.0304000000000001E-2</v>
      </c>
      <c r="CJ7" s="14">
        <v>1.218E-2</v>
      </c>
      <c r="CK7" s="14">
        <v>1.4504000000000001E-2</v>
      </c>
      <c r="CL7" s="14">
        <v>1.6999E-2</v>
      </c>
      <c r="CM7" s="14">
        <v>1.9399E-2</v>
      </c>
      <c r="CN7" s="14">
        <v>2.1590999999999999E-2</v>
      </c>
      <c r="CO7" s="14">
        <v>2.3640999999999999E-2</v>
      </c>
      <c r="CP7" s="14">
        <v>2.5708999999999999E-2</v>
      </c>
      <c r="CQ7" s="14">
        <v>2.7959999999999999E-2</v>
      </c>
      <c r="CR7" s="14">
        <v>3.0526999999999999E-2</v>
      </c>
      <c r="CS7" s="14">
        <v>3.3458000000000002E-2</v>
      </c>
      <c r="CT7" s="14">
        <v>3.6714000000000004E-2</v>
      </c>
      <c r="CU7" s="14">
        <v>4.0201000000000001E-2</v>
      </c>
      <c r="CV7" s="14">
        <v>4.3805000000000004E-2</v>
      </c>
      <c r="CW7" s="14">
        <v>4.7839E-2</v>
      </c>
      <c r="CX7" s="14">
        <v>5.2138000000000004E-2</v>
      </c>
      <c r="CY7" s="14">
        <v>5.7517000000000006E-2</v>
      </c>
      <c r="CZ7" s="14">
        <v>6.4448000000000005E-2</v>
      </c>
      <c r="DA7" s="14">
        <v>7.2801000000000005E-2</v>
      </c>
      <c r="DB7" s="14">
        <v>8.0795000000000006E-2</v>
      </c>
      <c r="DC7" s="14">
        <v>8.9627999999999999E-2</v>
      </c>
      <c r="DD7" s="14">
        <v>9.9429000000000003E-2</v>
      </c>
      <c r="DE7" s="14">
        <v>0.11030000000000001</v>
      </c>
      <c r="DF7" s="14">
        <v>0.122332</v>
      </c>
      <c r="DG7" s="14">
        <v>0.13559299999999999</v>
      </c>
      <c r="DH7" s="14">
        <v>0.15015999999999999</v>
      </c>
      <c r="DI7" s="14">
        <v>0.16615199999999999</v>
      </c>
      <c r="DJ7" s="14">
        <v>0.18368299999999999</v>
      </c>
      <c r="DK7" s="14">
        <v>0.20288499999999998</v>
      </c>
      <c r="DL7" s="14">
        <v>0.22387299999999999</v>
      </c>
      <c r="DM7" s="14">
        <v>0.24674299999999999</v>
      </c>
      <c r="DN7" s="14">
        <v>0.27160600000000001</v>
      </c>
      <c r="DO7" s="14">
        <v>0.298564</v>
      </c>
      <c r="DP7" s="14">
        <v>0.32771600000000001</v>
      </c>
      <c r="DQ7" s="14">
        <v>0.35911999999999999</v>
      </c>
      <c r="DR7" s="14">
        <v>0.39280599999999999</v>
      </c>
      <c r="DS7" s="14">
        <v>0.42875599999999997</v>
      </c>
      <c r="DT7" s="14">
        <v>0.46694799999999997</v>
      </c>
      <c r="DU7" s="14">
        <v>0.50731999999999999</v>
      </c>
      <c r="DV7" s="14">
        <v>0.54973000000000005</v>
      </c>
      <c r="DW7" s="14">
        <v>0.59399000000000002</v>
      </c>
      <c r="DX7" s="14">
        <v>0.63979900000000001</v>
      </c>
      <c r="DY7" s="14">
        <v>0.686809</v>
      </c>
      <c r="DZ7" s="14">
        <v>1</v>
      </c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6"/>
    </row>
    <row r="8" spans="1:150" ht="33" x14ac:dyDescent="0.3">
      <c r="A8" s="6" t="s">
        <v>592</v>
      </c>
      <c r="B8" s="4" t="s">
        <v>404</v>
      </c>
      <c r="C8" s="51" t="s">
        <v>1133</v>
      </c>
      <c r="F8" s="5" t="str">
        <f>H8&amp;"|"&amp;G8&amp;"|"&amp;J8&amp;"|"&amp;I8</f>
        <v>정기사망|100000000|1|000000</v>
      </c>
      <c r="G8" s="5" t="str">
        <f>IF(K8="",0,1)&amp;IF(L8="",0,1)&amp;IF(M8="",0,1)&amp;IF(N8="",0,1)&amp;IF(O8="",0,1)&amp;IF(P8="",0,1)&amp;IF(Q8="",0,1)&amp;IF(R8="",0,1)&amp;IF(S8="",0,1)</f>
        <v>100000000</v>
      </c>
      <c r="H8" s="5" t="s">
        <v>68</v>
      </c>
      <c r="I8" s="84" t="s">
        <v>69</v>
      </c>
      <c r="J8" s="4">
        <v>1</v>
      </c>
      <c r="K8" s="85">
        <v>2</v>
      </c>
      <c r="L8" s="85"/>
      <c r="M8" s="4"/>
      <c r="N8" s="4"/>
      <c r="O8" s="4"/>
      <c r="P8" s="5"/>
      <c r="Q8" s="5"/>
      <c r="R8" s="5"/>
      <c r="S8" s="5"/>
      <c r="T8" s="14">
        <v>2.7650000000000001E-3</v>
      </c>
      <c r="U8" s="14">
        <v>3.3100000000000002E-4</v>
      </c>
      <c r="V8" s="14">
        <v>2.23E-4</v>
      </c>
      <c r="W8" s="14">
        <v>1.4899999999999999E-4</v>
      </c>
      <c r="X8" s="14">
        <v>1.2100000000000001E-4</v>
      </c>
      <c r="Y8" s="14">
        <v>1.05E-4</v>
      </c>
      <c r="Z8" s="14">
        <v>9.2E-5</v>
      </c>
      <c r="AA8" s="14">
        <v>7.9999999999999993E-5</v>
      </c>
      <c r="AB8" s="14">
        <v>7.8999999999999996E-5</v>
      </c>
      <c r="AC8" s="14">
        <v>7.6000000000000004E-5</v>
      </c>
      <c r="AD8" s="14">
        <v>7.6000000000000004E-5</v>
      </c>
      <c r="AE8" s="14">
        <v>7.6000000000000004E-5</v>
      </c>
      <c r="AF8" s="14">
        <v>7.9999999999999993E-5</v>
      </c>
      <c r="AG8" s="14">
        <v>1.12E-4</v>
      </c>
      <c r="AH8" s="14">
        <v>1.47E-4</v>
      </c>
      <c r="AI8" s="14">
        <v>1.85E-4</v>
      </c>
      <c r="AJ8" s="14">
        <v>1.9100000000000001E-4</v>
      </c>
      <c r="AK8" s="14">
        <v>1.9599999999999999E-4</v>
      </c>
      <c r="AL8" s="14">
        <v>1.9999999999999998E-4</v>
      </c>
      <c r="AM8" s="14">
        <v>2.0199999999999998E-4</v>
      </c>
      <c r="AN8" s="14">
        <v>2.04E-4</v>
      </c>
      <c r="AO8" s="14">
        <v>2.05E-4</v>
      </c>
      <c r="AP8" s="14">
        <v>2.0600000000000002E-4</v>
      </c>
      <c r="AQ8" s="14">
        <v>2.0699999999999999E-4</v>
      </c>
      <c r="AR8" s="14">
        <v>2.0899999999999998E-4</v>
      </c>
      <c r="AS8" s="14">
        <v>2.13E-4</v>
      </c>
      <c r="AT8" s="14">
        <v>2.1799999999999999E-4</v>
      </c>
      <c r="AU8" s="14">
        <v>2.2199999999999998E-4</v>
      </c>
      <c r="AV8" s="14">
        <v>2.2800000000000001E-4</v>
      </c>
      <c r="AW8" s="14">
        <v>2.3500000000000002E-4</v>
      </c>
      <c r="AX8" s="14">
        <v>2.4400000000000002E-4</v>
      </c>
      <c r="AY8" s="14">
        <v>2.5399999999999999E-4</v>
      </c>
      <c r="AZ8" s="14">
        <v>2.6400000000000002E-4</v>
      </c>
      <c r="BA8" s="14">
        <v>2.7599999999999999E-4</v>
      </c>
      <c r="BB8" s="14">
        <v>2.9E-4</v>
      </c>
      <c r="BC8" s="14">
        <v>3.0600000000000001E-4</v>
      </c>
      <c r="BD8" s="14">
        <v>3.2400000000000001E-4</v>
      </c>
      <c r="BE8" s="14">
        <v>3.4600000000000001E-4</v>
      </c>
      <c r="BF8" s="14">
        <v>3.8100000000000005E-4</v>
      </c>
      <c r="BG8" s="14">
        <v>4.2899999999999997E-4</v>
      </c>
      <c r="BH8" s="14">
        <v>4.8500000000000003E-4</v>
      </c>
      <c r="BI8" s="14">
        <v>5.4500000000000002E-4</v>
      </c>
      <c r="BJ8" s="14">
        <v>6.02E-4</v>
      </c>
      <c r="BK8" s="14">
        <v>6.5200000000000002E-4</v>
      </c>
      <c r="BL8" s="14">
        <v>7.0100000000000002E-4</v>
      </c>
      <c r="BM8" s="14">
        <v>7.54E-4</v>
      </c>
      <c r="BN8" s="14">
        <v>8.0499999999999994E-4</v>
      </c>
      <c r="BO8" s="14">
        <v>8.52E-4</v>
      </c>
      <c r="BP8" s="14">
        <v>8.9400000000000005E-4</v>
      </c>
      <c r="BQ8" s="14">
        <v>9.3099999999999997E-4</v>
      </c>
      <c r="BR8" s="14">
        <v>9.68E-4</v>
      </c>
      <c r="BS8" s="14">
        <v>1.013E-3</v>
      </c>
      <c r="BT8" s="14">
        <v>1.0740000000000001E-3</v>
      </c>
      <c r="BU8" s="14">
        <v>1.15E-3</v>
      </c>
      <c r="BV8" s="14">
        <v>1.2339999999999999E-3</v>
      </c>
      <c r="BW8" s="14">
        <v>1.322E-3</v>
      </c>
      <c r="BX8" s="14">
        <v>1.4339999999999999E-3</v>
      </c>
      <c r="BY8" s="14">
        <v>1.5560000000000001E-3</v>
      </c>
      <c r="BZ8" s="14">
        <v>1.668E-3</v>
      </c>
      <c r="CA8" s="14">
        <v>1.7639999999999999E-3</v>
      </c>
      <c r="CB8" s="14">
        <v>1.8650000000000001E-3</v>
      </c>
      <c r="CC8" s="14">
        <v>2.0009999999999997E-3</v>
      </c>
      <c r="CD8" s="14">
        <v>2.183E-3</v>
      </c>
      <c r="CE8" s="14">
        <v>2.392E-3</v>
      </c>
      <c r="CF8" s="14">
        <v>2.5950000000000001E-3</v>
      </c>
      <c r="CG8" s="14">
        <v>2.8040000000000001E-3</v>
      </c>
      <c r="CH8" s="14">
        <v>3.1159999999999998E-3</v>
      </c>
      <c r="CI8" s="14">
        <v>3.6350000000000002E-3</v>
      </c>
      <c r="CJ8" s="14">
        <v>4.4279999999999996E-3</v>
      </c>
      <c r="CK8" s="14">
        <v>5.4840000000000002E-3</v>
      </c>
      <c r="CL8" s="14">
        <v>6.7089999999999997E-3</v>
      </c>
      <c r="CM8" s="14">
        <v>7.980000000000001E-3</v>
      </c>
      <c r="CN8" s="14">
        <v>9.2260000000000016E-3</v>
      </c>
      <c r="CO8" s="14">
        <v>1.0461000000000002E-2</v>
      </c>
      <c r="CP8" s="14">
        <v>1.1767E-2</v>
      </c>
      <c r="CQ8" s="14">
        <v>1.3243000000000001E-2</v>
      </c>
      <c r="CR8" s="14">
        <v>1.4964000000000002E-2</v>
      </c>
      <c r="CS8" s="14">
        <v>1.6964999999999997E-2</v>
      </c>
      <c r="CT8" s="14">
        <v>1.9217999999999999E-2</v>
      </c>
      <c r="CU8" s="14">
        <v>2.1651999999999998E-2</v>
      </c>
      <c r="CV8" s="14">
        <v>2.4177000000000001E-2</v>
      </c>
      <c r="CW8" s="14">
        <v>2.7826E-2</v>
      </c>
      <c r="CX8" s="14">
        <v>3.2265000000000002E-2</v>
      </c>
      <c r="CY8" s="14">
        <v>3.7737E-2</v>
      </c>
      <c r="CZ8" s="14">
        <v>4.4556999999999999E-2</v>
      </c>
      <c r="DA8" s="14">
        <v>5.2913000000000002E-2</v>
      </c>
      <c r="DB8" s="14">
        <v>6.1867999999999999E-2</v>
      </c>
      <c r="DC8" s="14">
        <v>7.0927000000000004E-2</v>
      </c>
      <c r="DD8" s="14">
        <v>8.1345000000000001E-2</v>
      </c>
      <c r="DE8" s="14">
        <v>9.3290999999999999E-2</v>
      </c>
      <c r="DF8" s="14">
        <v>0.10699</v>
      </c>
      <c r="DG8" s="14">
        <v>0.122582</v>
      </c>
      <c r="DH8" s="14">
        <v>0.14029899999999998</v>
      </c>
      <c r="DI8" s="14">
        <v>0.16036799999999998</v>
      </c>
      <c r="DJ8" s="14">
        <v>0.183085</v>
      </c>
      <c r="DK8" s="14">
        <v>0.208758</v>
      </c>
      <c r="DL8" s="14">
        <v>0.23144099999999998</v>
      </c>
      <c r="DM8" s="14">
        <v>0.25631300000000001</v>
      </c>
      <c r="DN8" s="14">
        <v>0.28353</v>
      </c>
      <c r="DO8" s="14">
        <v>0.31321599999999999</v>
      </c>
      <c r="DP8" s="14">
        <v>0.34552899999999998</v>
      </c>
      <c r="DQ8" s="14">
        <v>0.38051699999999999</v>
      </c>
      <c r="DR8" s="14">
        <v>0.41825299999999999</v>
      </c>
      <c r="DS8" s="14">
        <v>0.45876600000000001</v>
      </c>
      <c r="DT8" s="14">
        <v>0.50205200000000005</v>
      </c>
      <c r="DU8" s="14">
        <v>0.54809000000000008</v>
      </c>
      <c r="DV8" s="14">
        <v>0.596773</v>
      </c>
      <c r="DW8" s="14">
        <v>0.64790400000000004</v>
      </c>
      <c r="DX8" s="14">
        <v>0.70117000000000007</v>
      </c>
      <c r="DY8" s="14">
        <v>0.75620000000000009</v>
      </c>
      <c r="DZ8" s="14">
        <v>0.81252600000000008</v>
      </c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6"/>
    </row>
    <row r="9" spans="1:150" x14ac:dyDescent="0.3">
      <c r="A9" s="46" t="s">
        <v>593</v>
      </c>
      <c r="B9" s="12" t="s">
        <v>404</v>
      </c>
      <c r="C9" s="12" t="s">
        <v>1132</v>
      </c>
      <c r="F9" s="5" t="str">
        <f t="shared" ref="F9:F10" si="0">H9&amp;"|"&amp;G9&amp;"|"&amp;J9&amp;"|"&amp;I9</f>
        <v>질병통원의료비365일(10만원)(100%)|000000000|1|202101</v>
      </c>
      <c r="G9" s="5" t="str">
        <f t="shared" ref="G9:G10" si="1">IF(K9="",0,1)&amp;IF(L9="",0,1)&amp;IF(M9="",0,1)&amp;IF(N9="",0,1)&amp;IF(O9="",0,1)&amp;IF(P9="",0,1)&amp;IF(Q9="",0,1)&amp;IF(R9="",0,1)&amp;IF(S9="",0,1)</f>
        <v>000000000</v>
      </c>
      <c r="H9" s="5" t="s">
        <v>70</v>
      </c>
      <c r="I9" s="86" t="s">
        <v>71</v>
      </c>
      <c r="J9" s="4">
        <v>1</v>
      </c>
      <c r="K9" s="85"/>
      <c r="L9" s="85"/>
      <c r="M9" s="4"/>
      <c r="N9" s="4"/>
      <c r="O9" s="4"/>
      <c r="P9" s="5"/>
      <c r="Q9" s="5"/>
      <c r="R9" s="5"/>
      <c r="S9" s="5"/>
      <c r="T9" s="14">
        <v>1.1839360000000001</v>
      </c>
      <c r="U9" s="14">
        <v>1.139923</v>
      </c>
      <c r="V9" s="14">
        <v>1.086398</v>
      </c>
      <c r="W9" s="14">
        <v>1.015144</v>
      </c>
      <c r="X9" s="14">
        <v>0.92362200000000005</v>
      </c>
      <c r="Y9" s="14">
        <v>0.81919600000000004</v>
      </c>
      <c r="Z9" s="14">
        <v>0.71491499999999997</v>
      </c>
      <c r="AA9" s="14">
        <v>0.63</v>
      </c>
      <c r="AB9" s="14">
        <v>0.575627</v>
      </c>
      <c r="AC9" s="14">
        <v>0.54630400000000001</v>
      </c>
      <c r="AD9" s="14">
        <v>0.52540900000000001</v>
      </c>
      <c r="AE9" s="14">
        <v>0.49767899999999998</v>
      </c>
      <c r="AF9" s="14">
        <v>0.45824700000000002</v>
      </c>
      <c r="AG9" s="14">
        <v>0.41385899999999998</v>
      </c>
      <c r="AH9" s="14">
        <v>0.376888</v>
      </c>
      <c r="AI9" s="14">
        <v>0.35666599999999998</v>
      </c>
      <c r="AJ9" s="14">
        <v>0.35600999999999999</v>
      </c>
      <c r="AK9" s="14">
        <v>0.37176900000000002</v>
      </c>
      <c r="AL9" s="14">
        <v>0.39502100000000001</v>
      </c>
      <c r="AM9" s="14">
        <v>0.41782000000000002</v>
      </c>
      <c r="AN9" s="14">
        <v>0.438637</v>
      </c>
      <c r="AO9" s="14">
        <v>0.46160699999999999</v>
      </c>
      <c r="AP9" s="14">
        <v>0.49032999999999999</v>
      </c>
      <c r="AQ9" s="14">
        <v>0.522698</v>
      </c>
      <c r="AR9" s="14">
        <v>0.55258099999999999</v>
      </c>
      <c r="AS9" s="14">
        <v>0.57829699999999995</v>
      </c>
      <c r="AT9" s="14">
        <v>0.60778399999999999</v>
      </c>
      <c r="AU9" s="14">
        <v>0.650084</v>
      </c>
      <c r="AV9" s="14">
        <v>0.71176300000000003</v>
      </c>
      <c r="AW9" s="14">
        <v>0.79174299999999997</v>
      </c>
      <c r="AX9" s="14">
        <v>0.88086799999999998</v>
      </c>
      <c r="AY9" s="14">
        <v>0.96631699999999998</v>
      </c>
      <c r="AZ9" s="14">
        <v>1.037836</v>
      </c>
      <c r="BA9" s="14">
        <v>1.0920270000000001</v>
      </c>
      <c r="BB9" s="14">
        <v>1.1323000000000001</v>
      </c>
      <c r="BC9" s="14">
        <v>1.1651199999999999</v>
      </c>
      <c r="BD9" s="14">
        <v>1.195703</v>
      </c>
      <c r="BE9" s="14">
        <v>1.22909</v>
      </c>
      <c r="BF9" s="14">
        <v>1.2685960000000001</v>
      </c>
      <c r="BG9" s="14">
        <v>1.315418</v>
      </c>
      <c r="BH9" s="14">
        <v>1.3690690000000001</v>
      </c>
      <c r="BI9" s="14">
        <v>1.4285890000000001</v>
      </c>
      <c r="BJ9" s="14">
        <v>1.493806</v>
      </c>
      <c r="BK9" s="14">
        <v>1.5662180000000001</v>
      </c>
      <c r="BL9" s="14">
        <v>1.64821</v>
      </c>
      <c r="BM9" s="14">
        <v>1.7403599999999999</v>
      </c>
      <c r="BN9" s="14">
        <v>1.8395680000000001</v>
      </c>
      <c r="BO9" s="14">
        <v>1.938202</v>
      </c>
      <c r="BP9" s="14">
        <v>2.0287120000000001</v>
      </c>
      <c r="BQ9" s="14">
        <v>2.109807</v>
      </c>
      <c r="BR9" s="14">
        <v>2.1890869999999998</v>
      </c>
      <c r="BS9" s="14">
        <v>2.2792490000000001</v>
      </c>
      <c r="BT9" s="14">
        <v>2.3899210000000002</v>
      </c>
      <c r="BU9" s="14">
        <v>2.520635</v>
      </c>
      <c r="BV9" s="14">
        <v>2.6617660000000001</v>
      </c>
      <c r="BW9" s="14">
        <v>2.8038419999999999</v>
      </c>
      <c r="BX9" s="14">
        <v>2.947317</v>
      </c>
      <c r="BY9" s="14">
        <v>3.0968079999999998</v>
      </c>
      <c r="BZ9" s="14">
        <v>3.254346</v>
      </c>
      <c r="CA9" s="14">
        <v>3.4131969999999998</v>
      </c>
      <c r="CB9" s="14">
        <v>3.56027</v>
      </c>
      <c r="CC9" s="14">
        <v>3.6866500000000002</v>
      </c>
      <c r="CD9" s="14">
        <v>3.7962920000000002</v>
      </c>
      <c r="CE9" s="14">
        <v>3.9013339999999999</v>
      </c>
      <c r="CF9" s="14">
        <v>4.0106539999999997</v>
      </c>
      <c r="CG9" s="14">
        <v>4.1239619999999997</v>
      </c>
      <c r="CH9" s="14">
        <v>4.2352759999999998</v>
      </c>
      <c r="CI9" s="14">
        <v>4.3368779999999996</v>
      </c>
      <c r="CJ9" s="14">
        <v>4.4242140000000001</v>
      </c>
      <c r="CK9" s="14">
        <v>4.4938650000000004</v>
      </c>
      <c r="CL9" s="14">
        <v>4.5394490000000003</v>
      </c>
      <c r="CM9" s="14">
        <v>4.551596</v>
      </c>
      <c r="CN9" s="14">
        <v>4.5225629999999999</v>
      </c>
      <c r="CO9" s="14">
        <v>4.4500799999999998</v>
      </c>
      <c r="CP9" s="14">
        <v>4.3388</v>
      </c>
      <c r="CQ9" s="14">
        <v>4.1988960000000004</v>
      </c>
      <c r="CR9" s="14">
        <v>4.0426529999999996</v>
      </c>
      <c r="CS9" s="14">
        <v>3.8808400000000001</v>
      </c>
      <c r="CT9" s="14">
        <v>3.719967</v>
      </c>
      <c r="CU9" s="14">
        <v>3.5620699999999998</v>
      </c>
      <c r="CV9" s="14">
        <v>3.4063669999999999</v>
      </c>
      <c r="CW9" s="14">
        <v>3.4063669999999999</v>
      </c>
      <c r="CX9" s="14">
        <v>3.4063669999999999</v>
      </c>
      <c r="CY9" s="14">
        <v>3.4063669999999999</v>
      </c>
      <c r="CZ9" s="14">
        <v>3.4063669999999999</v>
      </c>
      <c r="DA9" s="14">
        <v>3.4063669999999999</v>
      </c>
      <c r="DB9" s="14">
        <v>3.4063669999999999</v>
      </c>
      <c r="DC9" s="14">
        <v>3.4063669999999999</v>
      </c>
      <c r="DD9" s="14">
        <v>3.4063669999999999</v>
      </c>
      <c r="DE9" s="14">
        <v>3.4063669999999999</v>
      </c>
      <c r="DF9" s="14">
        <v>3.4063669999999999</v>
      </c>
      <c r="DG9" s="14">
        <v>3.4063669999999999</v>
      </c>
      <c r="DH9" s="14">
        <v>3.4063669999999999</v>
      </c>
      <c r="DI9" s="14">
        <v>3.4063669999999999</v>
      </c>
      <c r="DJ9" s="14">
        <v>3.4063669999999999</v>
      </c>
      <c r="DK9" s="14">
        <v>3.4063669999999999</v>
      </c>
      <c r="DL9" s="14">
        <v>3.4063669999999999</v>
      </c>
      <c r="DM9" s="14">
        <v>3.4063669999999999</v>
      </c>
      <c r="DN9" s="14">
        <v>3.4063669999999999</v>
      </c>
      <c r="DO9" s="14">
        <v>3.4063669999999999</v>
      </c>
      <c r="DP9" s="14">
        <v>3.4063669999999999</v>
      </c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6"/>
    </row>
    <row r="10" spans="1:150" x14ac:dyDescent="0.3">
      <c r="A10" s="46" t="s">
        <v>594</v>
      </c>
      <c r="B10" s="12" t="s">
        <v>404</v>
      </c>
      <c r="C10" s="12" t="s">
        <v>599</v>
      </c>
      <c r="F10" s="5" t="str">
        <f t="shared" si="0"/>
        <v>질병통원의료비365일(10만원)(2)|000000000|1|202101</v>
      </c>
      <c r="G10" s="5" t="str">
        <f t="shared" si="1"/>
        <v>000000000</v>
      </c>
      <c r="H10" s="5" t="s">
        <v>72</v>
      </c>
      <c r="I10" s="86" t="s">
        <v>71</v>
      </c>
      <c r="J10" s="4">
        <v>1</v>
      </c>
      <c r="K10" s="85"/>
      <c r="L10" s="85"/>
      <c r="M10" s="4"/>
      <c r="N10" s="4"/>
      <c r="O10" s="4"/>
      <c r="P10" s="5"/>
      <c r="Q10" s="5"/>
      <c r="R10" s="5"/>
      <c r="S10" s="5"/>
      <c r="T10" s="17">
        <v>1.482367</v>
      </c>
      <c r="U10" s="17">
        <v>1.4151100000000001</v>
      </c>
      <c r="V10" s="17">
        <v>1.3409439999999999</v>
      </c>
      <c r="W10" s="17">
        <v>1.252394</v>
      </c>
      <c r="X10" s="17">
        <v>1.1446510000000001</v>
      </c>
      <c r="Y10" s="17">
        <v>1.020934</v>
      </c>
      <c r="Z10" s="17">
        <v>0.892822</v>
      </c>
      <c r="AA10" s="17">
        <v>0.78061800000000003</v>
      </c>
      <c r="AB10" s="17">
        <v>0.70089800000000002</v>
      </c>
      <c r="AC10" s="17">
        <v>0.65448899999999999</v>
      </c>
      <c r="AD10" s="17">
        <v>0.62560499999999997</v>
      </c>
      <c r="AE10" s="17">
        <v>0.59315499999999999</v>
      </c>
      <c r="AF10" s="17">
        <v>0.54585899999999998</v>
      </c>
      <c r="AG10" s="17">
        <v>0.48925200000000002</v>
      </c>
      <c r="AH10" s="17">
        <v>0.43995200000000001</v>
      </c>
      <c r="AI10" s="17">
        <v>0.412298</v>
      </c>
      <c r="AJ10" s="17">
        <v>0.40922199999999997</v>
      </c>
      <c r="AK10" s="17">
        <v>0.42410599999999998</v>
      </c>
      <c r="AL10" s="17">
        <v>0.44558399999999998</v>
      </c>
      <c r="AM10" s="17">
        <v>0.465588</v>
      </c>
      <c r="AN10" s="17">
        <v>0.48308899999999999</v>
      </c>
      <c r="AO10" s="17">
        <v>0.50191699999999995</v>
      </c>
      <c r="AP10" s="17">
        <v>0.52546400000000004</v>
      </c>
      <c r="AQ10" s="17">
        <v>0.55285700000000004</v>
      </c>
      <c r="AR10" s="17">
        <v>0.58026900000000003</v>
      </c>
      <c r="AS10" s="17">
        <v>0.60680100000000003</v>
      </c>
      <c r="AT10" s="17">
        <v>0.63804000000000005</v>
      </c>
      <c r="AU10" s="17">
        <v>0.68509100000000001</v>
      </c>
      <c r="AV10" s="17">
        <v>0.75771299999999997</v>
      </c>
      <c r="AW10" s="17">
        <v>0.85567700000000002</v>
      </c>
      <c r="AX10" s="17">
        <v>0.96660400000000002</v>
      </c>
      <c r="AY10" s="17">
        <v>1.0720620000000001</v>
      </c>
      <c r="AZ10" s="17">
        <v>1.157797</v>
      </c>
      <c r="BA10" s="17">
        <v>1.2205779999999999</v>
      </c>
      <c r="BB10" s="17">
        <v>1.267177</v>
      </c>
      <c r="BC10" s="17">
        <v>1.306829</v>
      </c>
      <c r="BD10" s="17">
        <v>1.343988</v>
      </c>
      <c r="BE10" s="17">
        <v>1.3799030000000001</v>
      </c>
      <c r="BF10" s="17">
        <v>1.413956</v>
      </c>
      <c r="BG10" s="17">
        <v>1.447201</v>
      </c>
      <c r="BH10" s="17">
        <v>1.483806</v>
      </c>
      <c r="BI10" s="17">
        <v>1.5296860000000001</v>
      </c>
      <c r="BJ10" s="17">
        <v>1.58969</v>
      </c>
      <c r="BK10" s="17">
        <v>1.6654910000000001</v>
      </c>
      <c r="BL10" s="17">
        <v>1.7554339999999999</v>
      </c>
      <c r="BM10" s="17">
        <v>1.85589</v>
      </c>
      <c r="BN10" s="17">
        <v>1.9643999999999999</v>
      </c>
      <c r="BO10" s="17">
        <v>2.074049</v>
      </c>
      <c r="BP10" s="17">
        <v>2.1780910000000002</v>
      </c>
      <c r="BQ10" s="17">
        <v>2.2753800000000002</v>
      </c>
      <c r="BR10" s="17">
        <v>2.372395</v>
      </c>
      <c r="BS10" s="17">
        <v>2.4799500000000001</v>
      </c>
      <c r="BT10" s="17">
        <v>2.6062319999999999</v>
      </c>
      <c r="BU10" s="17">
        <v>2.7498999999999998</v>
      </c>
      <c r="BV10" s="17">
        <v>2.901462</v>
      </c>
      <c r="BW10" s="17">
        <v>3.0542889999999998</v>
      </c>
      <c r="BX10" s="17">
        <v>3.2126160000000001</v>
      </c>
      <c r="BY10" s="17">
        <v>3.3883489999999998</v>
      </c>
      <c r="BZ10" s="17">
        <v>3.5876920000000001</v>
      </c>
      <c r="CA10" s="17">
        <v>3.7985389999999999</v>
      </c>
      <c r="CB10" s="17">
        <v>3.994834</v>
      </c>
      <c r="CC10" s="17">
        <v>4.1559819999999998</v>
      </c>
      <c r="CD10" s="17">
        <v>4.2835429999999999</v>
      </c>
      <c r="CE10" s="17">
        <v>4.3966830000000003</v>
      </c>
      <c r="CF10" s="17">
        <v>4.5141549999999997</v>
      </c>
      <c r="CG10" s="17">
        <v>4.6400090000000001</v>
      </c>
      <c r="CH10" s="17">
        <v>4.7635439999999996</v>
      </c>
      <c r="CI10" s="17">
        <v>4.8750780000000002</v>
      </c>
      <c r="CJ10" s="17">
        <v>4.9698669999999998</v>
      </c>
      <c r="CK10" s="17">
        <v>5.044956</v>
      </c>
      <c r="CL10" s="17">
        <v>5.0935899999999998</v>
      </c>
      <c r="CM10" s="17">
        <v>5.1050659999999999</v>
      </c>
      <c r="CN10" s="17">
        <v>5.0702280000000002</v>
      </c>
      <c r="CO10" s="17">
        <v>4.9859359999999997</v>
      </c>
      <c r="CP10" s="17">
        <v>4.8568769999999999</v>
      </c>
      <c r="CQ10" s="17">
        <v>4.6943760000000001</v>
      </c>
      <c r="CR10" s="17">
        <v>4.5132640000000004</v>
      </c>
      <c r="CS10" s="17">
        <v>4.3283100000000001</v>
      </c>
      <c r="CT10" s="17">
        <v>4.1514800000000003</v>
      </c>
      <c r="CU10" s="17">
        <v>3.990453</v>
      </c>
      <c r="CV10" s="17">
        <v>3.8481709999999998</v>
      </c>
      <c r="CW10" s="17">
        <v>3.722963</v>
      </c>
      <c r="CX10" s="17">
        <v>3.6091359999999999</v>
      </c>
      <c r="CY10" s="17">
        <v>3.4983559999999998</v>
      </c>
      <c r="CZ10" s="17">
        <v>3.3820199999999998</v>
      </c>
      <c r="DA10" s="17">
        <v>3.2542909999999998</v>
      </c>
      <c r="DB10" s="17">
        <v>3.1147429999999998</v>
      </c>
      <c r="DC10" s="17">
        <v>2.9693830000000001</v>
      </c>
      <c r="DD10" s="17">
        <v>2.8293029999999999</v>
      </c>
      <c r="DE10" s="17">
        <v>2.7072250000000002</v>
      </c>
      <c r="DF10" s="17">
        <v>2.6132740000000001</v>
      </c>
      <c r="DG10" s="17">
        <v>2.5517189999999998</v>
      </c>
      <c r="DH10" s="17">
        <v>2.5200450000000001</v>
      </c>
      <c r="DI10" s="17">
        <v>2.5105849999999998</v>
      </c>
      <c r="DJ10" s="17">
        <v>2.5137290000000001</v>
      </c>
      <c r="DK10" s="17">
        <v>2.521131</v>
      </c>
      <c r="DL10" s="17">
        <v>2.5276010000000002</v>
      </c>
      <c r="DM10" s="17">
        <v>2.531234</v>
      </c>
      <c r="DN10" s="17">
        <v>2.532362</v>
      </c>
      <c r="DO10" s="17">
        <v>2.532127</v>
      </c>
      <c r="DP10" s="17">
        <v>2.5314890000000001</v>
      </c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9"/>
    </row>
    <row r="11" spans="1:150" ht="66" x14ac:dyDescent="0.3">
      <c r="A11" s="6" t="s">
        <v>595</v>
      </c>
      <c r="B11" s="4" t="s">
        <v>361</v>
      </c>
      <c r="C11" s="51" t="s">
        <v>1131</v>
      </c>
    </row>
    <row r="12" spans="1:150" x14ac:dyDescent="0.3">
      <c r="A12" s="46" t="s">
        <v>597</v>
      </c>
      <c r="B12" s="12" t="s">
        <v>361</v>
      </c>
      <c r="C12" s="12" t="s">
        <v>600</v>
      </c>
    </row>
    <row r="13" spans="1:150" x14ac:dyDescent="0.3">
      <c r="A13" s="46" t="s">
        <v>596</v>
      </c>
      <c r="B13" s="12" t="s">
        <v>407</v>
      </c>
      <c r="C13" s="12" t="s">
        <v>1134</v>
      </c>
    </row>
    <row r="14" spans="1:150" x14ac:dyDescent="0.3">
      <c r="A14" s="11" t="s">
        <v>624</v>
      </c>
      <c r="B14" s="11"/>
    </row>
    <row r="15" spans="1:150" x14ac:dyDescent="0.3">
      <c r="A15" s="11" t="s">
        <v>620</v>
      </c>
      <c r="B15" s="11"/>
    </row>
    <row r="16" spans="1:150" x14ac:dyDescent="0.3">
      <c r="A16" s="11" t="s">
        <v>601</v>
      </c>
      <c r="B16" s="11"/>
    </row>
    <row r="17" spans="1:2" x14ac:dyDescent="0.3">
      <c r="A17" s="11" t="s">
        <v>621</v>
      </c>
      <c r="B17" s="11"/>
    </row>
    <row r="18" spans="1:2" x14ac:dyDescent="0.3">
      <c r="A18" s="11" t="s">
        <v>622</v>
      </c>
      <c r="B18" s="11"/>
    </row>
    <row r="19" spans="1:2" x14ac:dyDescent="0.3">
      <c r="A19" s="11" t="s">
        <v>623</v>
      </c>
      <c r="B19" s="11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1ECA-F484-4CCA-869D-8646F859969D}">
  <dimension ref="A1:X34"/>
  <sheetViews>
    <sheetView showGridLines="0" zoomScale="85" zoomScaleNormal="85" workbookViewId="0">
      <selection activeCell="C19" sqref="C19"/>
    </sheetView>
  </sheetViews>
  <sheetFormatPr defaultRowHeight="16.5" x14ac:dyDescent="0.3"/>
  <cols>
    <col min="1" max="1" width="15.75" customWidth="1"/>
    <col min="2" max="2" width="27.625" customWidth="1"/>
    <col min="3" max="3" width="64.875" customWidth="1"/>
    <col min="4" max="4" width="11.875" customWidth="1"/>
  </cols>
  <sheetData>
    <row r="1" spans="1:24" ht="24" x14ac:dyDescent="0.45">
      <c r="A1" s="42" t="s">
        <v>254</v>
      </c>
      <c r="B1" s="42"/>
    </row>
    <row r="2" spans="1:24" x14ac:dyDescent="0.3">
      <c r="A2" t="s">
        <v>602</v>
      </c>
    </row>
    <row r="3" spans="1:24" x14ac:dyDescent="0.3">
      <c r="A3" t="s">
        <v>603</v>
      </c>
    </row>
    <row r="4" spans="1:24" x14ac:dyDescent="0.3">
      <c r="A4" t="s">
        <v>604</v>
      </c>
    </row>
    <row r="6" spans="1:24" ht="24" x14ac:dyDescent="0.45">
      <c r="A6" s="42" t="s">
        <v>228</v>
      </c>
      <c r="B6" s="42"/>
      <c r="E6" s="42" t="s">
        <v>575</v>
      </c>
    </row>
    <row r="7" spans="1:24" x14ac:dyDescent="0.3">
      <c r="A7" s="39" t="s">
        <v>250</v>
      </c>
      <c r="B7" s="39" t="s">
        <v>353</v>
      </c>
      <c r="C7" s="39" t="s">
        <v>251</v>
      </c>
      <c r="E7" s="20" t="s">
        <v>30</v>
      </c>
      <c r="F7" s="20" t="s">
        <v>31</v>
      </c>
      <c r="G7" s="20" t="s">
        <v>73</v>
      </c>
      <c r="H7" s="20" t="s">
        <v>74</v>
      </c>
      <c r="I7" s="20" t="s">
        <v>75</v>
      </c>
      <c r="J7" s="20" t="s">
        <v>76</v>
      </c>
      <c r="K7" s="21" t="s">
        <v>77</v>
      </c>
      <c r="L7" s="21" t="s">
        <v>78</v>
      </c>
      <c r="M7" s="20" t="s">
        <v>79</v>
      </c>
      <c r="N7" s="21" t="s">
        <v>80</v>
      </c>
      <c r="O7" s="21" t="s">
        <v>81</v>
      </c>
      <c r="P7" s="21" t="s">
        <v>82</v>
      </c>
      <c r="Q7" s="45" t="s">
        <v>210</v>
      </c>
      <c r="R7" s="21" t="s">
        <v>83</v>
      </c>
      <c r="S7" s="21" t="s">
        <v>84</v>
      </c>
      <c r="T7" s="21" t="s">
        <v>85</v>
      </c>
      <c r="U7" s="21" t="s">
        <v>86</v>
      </c>
      <c r="V7" s="21" t="s">
        <v>87</v>
      </c>
      <c r="W7" s="21" t="s">
        <v>12</v>
      </c>
      <c r="X7" s="21" t="s">
        <v>13</v>
      </c>
    </row>
    <row r="8" spans="1:24" x14ac:dyDescent="0.3">
      <c r="A8" s="90" t="s">
        <v>30</v>
      </c>
      <c r="B8" s="87" t="s">
        <v>404</v>
      </c>
      <c r="C8" s="12" t="s">
        <v>605</v>
      </c>
      <c r="E8" s="22" t="s">
        <v>88</v>
      </c>
      <c r="F8" s="23" t="s">
        <v>89</v>
      </c>
      <c r="G8" s="23" t="s">
        <v>90</v>
      </c>
      <c r="H8" s="23" t="s">
        <v>91</v>
      </c>
      <c r="I8" s="23"/>
      <c r="J8" s="23"/>
      <c r="K8" s="24">
        <v>0.82</v>
      </c>
      <c r="L8" s="23"/>
      <c r="M8" s="23">
        <v>6.9999999999999994E-5</v>
      </c>
      <c r="N8" s="24"/>
      <c r="O8" s="24">
        <v>0.17</v>
      </c>
      <c r="P8" s="24"/>
      <c r="Q8" s="24"/>
      <c r="R8" s="24"/>
      <c r="S8" s="24">
        <v>0.02</v>
      </c>
      <c r="T8" s="24">
        <v>1.6E-2</v>
      </c>
      <c r="U8" s="24"/>
      <c r="V8" s="24"/>
      <c r="W8" s="24"/>
      <c r="X8" s="25"/>
    </row>
    <row r="9" spans="1:24" ht="49.5" x14ac:dyDescent="0.3">
      <c r="A9" s="90" t="s">
        <v>31</v>
      </c>
      <c r="B9" s="87" t="s">
        <v>404</v>
      </c>
      <c r="C9" s="8" t="s">
        <v>625</v>
      </c>
      <c r="E9" s="22" t="s">
        <v>88</v>
      </c>
      <c r="F9" s="23" t="s">
        <v>89</v>
      </c>
      <c r="G9" s="23" t="s">
        <v>90</v>
      </c>
      <c r="H9" s="23" t="s">
        <v>92</v>
      </c>
      <c r="I9" s="23"/>
      <c r="J9" s="7"/>
      <c r="K9" s="24">
        <v>0.61</v>
      </c>
      <c r="L9" s="23"/>
      <c r="M9" s="23">
        <v>4.0000000000000003E-5</v>
      </c>
      <c r="N9" s="24"/>
      <c r="O9" s="24">
        <v>0.17</v>
      </c>
      <c r="P9" s="24"/>
      <c r="Q9" s="24"/>
      <c r="R9" s="24"/>
      <c r="S9" s="24">
        <v>0.02</v>
      </c>
      <c r="T9" s="24">
        <v>1.6E-2</v>
      </c>
      <c r="U9" s="24"/>
      <c r="V9" s="24"/>
      <c r="W9" s="24"/>
      <c r="X9" s="25"/>
    </row>
    <row r="10" spans="1:24" x14ac:dyDescent="0.3">
      <c r="A10" s="90" t="s">
        <v>73</v>
      </c>
      <c r="B10" s="150" t="s">
        <v>634</v>
      </c>
      <c r="C10" s="137" t="s">
        <v>606</v>
      </c>
      <c r="E10" s="22" t="s">
        <v>88</v>
      </c>
      <c r="F10" s="23" t="s">
        <v>89</v>
      </c>
      <c r="G10" s="7" t="s">
        <v>93</v>
      </c>
      <c r="H10" s="23" t="s">
        <v>91</v>
      </c>
      <c r="I10" s="23"/>
      <c r="J10" s="7"/>
      <c r="K10" s="24">
        <v>0.56999999999999995</v>
      </c>
      <c r="L10" s="23"/>
      <c r="M10" s="23"/>
      <c r="N10" s="24"/>
      <c r="O10" s="24">
        <v>0.17</v>
      </c>
      <c r="P10" s="24"/>
      <c r="Q10" s="24"/>
      <c r="R10" s="24"/>
      <c r="S10" s="24">
        <v>0.02</v>
      </c>
      <c r="T10" s="24">
        <v>1.6E-2</v>
      </c>
      <c r="U10" s="24"/>
      <c r="V10" s="24"/>
      <c r="W10" s="24"/>
      <c r="X10" s="25"/>
    </row>
    <row r="11" spans="1:24" x14ac:dyDescent="0.3">
      <c r="A11" s="90" t="s">
        <v>74</v>
      </c>
      <c r="B11" s="151"/>
      <c r="C11" s="148"/>
      <c r="E11" s="22" t="s">
        <v>88</v>
      </c>
      <c r="F11" s="23" t="s">
        <v>89</v>
      </c>
      <c r="G11" s="7" t="s">
        <v>93</v>
      </c>
      <c r="H11" s="23" t="s">
        <v>94</v>
      </c>
      <c r="I11" s="23"/>
      <c r="J11" s="7"/>
      <c r="K11" s="24">
        <v>0.55000000000000004</v>
      </c>
      <c r="L11" s="23"/>
      <c r="M11" s="23"/>
      <c r="N11" s="24"/>
      <c r="O11" s="24">
        <v>0.17</v>
      </c>
      <c r="P11" s="24"/>
      <c r="Q11" s="24"/>
      <c r="R11" s="24"/>
      <c r="S11" s="24">
        <v>0.02</v>
      </c>
      <c r="T11" s="24">
        <v>1.6E-2</v>
      </c>
      <c r="U11" s="24"/>
      <c r="V11" s="24"/>
      <c r="W11" s="24"/>
      <c r="X11" s="25"/>
    </row>
    <row r="12" spans="1:24" x14ac:dyDescent="0.3">
      <c r="A12" s="90" t="s">
        <v>75</v>
      </c>
      <c r="B12" s="151"/>
      <c r="C12" s="148"/>
      <c r="E12" s="22" t="s">
        <v>88</v>
      </c>
      <c r="F12" s="23" t="s">
        <v>89</v>
      </c>
      <c r="G12" s="7" t="s">
        <v>93</v>
      </c>
      <c r="H12" s="23" t="s">
        <v>95</v>
      </c>
      <c r="I12" s="23"/>
      <c r="J12" s="7"/>
      <c r="K12" s="24">
        <v>0.54</v>
      </c>
      <c r="L12" s="23"/>
      <c r="M12" s="23"/>
      <c r="N12" s="24"/>
      <c r="O12" s="24">
        <v>0.17</v>
      </c>
      <c r="P12" s="24"/>
      <c r="Q12" s="24"/>
      <c r="R12" s="24"/>
      <c r="S12" s="24">
        <v>0.02</v>
      </c>
      <c r="T12" s="24">
        <v>1.6E-2</v>
      </c>
      <c r="U12" s="24"/>
      <c r="V12" s="24"/>
      <c r="W12" s="24"/>
      <c r="X12" s="25"/>
    </row>
    <row r="13" spans="1:24" x14ac:dyDescent="0.3">
      <c r="A13" s="90" t="s">
        <v>76</v>
      </c>
      <c r="B13" s="152"/>
      <c r="C13" s="149"/>
      <c r="E13" s="22" t="s">
        <v>88</v>
      </c>
      <c r="F13" s="23" t="s">
        <v>89</v>
      </c>
      <c r="G13" s="7" t="s">
        <v>93</v>
      </c>
      <c r="H13" s="23" t="s">
        <v>96</v>
      </c>
      <c r="I13" s="23"/>
      <c r="J13" s="7"/>
      <c r="K13" s="24">
        <v>0.52</v>
      </c>
      <c r="L13" s="23"/>
      <c r="M13" s="23"/>
      <c r="N13" s="24"/>
      <c r="O13" s="24">
        <v>0.17</v>
      </c>
      <c r="P13" s="24"/>
      <c r="Q13" s="24"/>
      <c r="R13" s="24"/>
      <c r="S13" s="24">
        <v>0.02</v>
      </c>
      <c r="T13" s="24">
        <v>1.6E-2</v>
      </c>
      <c r="U13" s="24"/>
      <c r="V13" s="24"/>
      <c r="W13" s="24"/>
      <c r="X13" s="25"/>
    </row>
    <row r="14" spans="1:24" x14ac:dyDescent="0.3">
      <c r="A14" s="91" t="s">
        <v>77</v>
      </c>
      <c r="B14" s="88" t="s">
        <v>631</v>
      </c>
      <c r="C14" s="12" t="s">
        <v>609</v>
      </c>
      <c r="E14" s="22" t="s">
        <v>88</v>
      </c>
      <c r="F14" s="23" t="s">
        <v>89</v>
      </c>
      <c r="G14" s="7" t="s">
        <v>93</v>
      </c>
      <c r="H14" s="23" t="s">
        <v>97</v>
      </c>
      <c r="I14" s="23"/>
      <c r="J14" s="7"/>
      <c r="K14" s="24">
        <v>0.51</v>
      </c>
      <c r="L14" s="23"/>
      <c r="M14" s="23"/>
      <c r="N14" s="24"/>
      <c r="O14" s="24">
        <v>0.17</v>
      </c>
      <c r="P14" s="24"/>
      <c r="Q14" s="24"/>
      <c r="R14" s="24"/>
      <c r="S14" s="24">
        <v>0.02</v>
      </c>
      <c r="T14" s="24">
        <v>1.6E-2</v>
      </c>
      <c r="U14" s="24"/>
      <c r="V14" s="24"/>
      <c r="W14" s="24"/>
      <c r="X14" s="25"/>
    </row>
    <row r="15" spans="1:24" x14ac:dyDescent="0.3">
      <c r="A15" s="91" t="s">
        <v>78</v>
      </c>
      <c r="B15" s="88" t="s">
        <v>631</v>
      </c>
      <c r="C15" s="12" t="s">
        <v>610</v>
      </c>
      <c r="E15" s="22" t="s">
        <v>88</v>
      </c>
      <c r="F15" s="23" t="s">
        <v>89</v>
      </c>
      <c r="G15" s="7" t="s">
        <v>93</v>
      </c>
      <c r="H15" s="23" t="s">
        <v>98</v>
      </c>
      <c r="I15" s="23"/>
      <c r="J15" s="7"/>
      <c r="K15" s="24">
        <v>0.49</v>
      </c>
      <c r="L15" s="23"/>
      <c r="M15" s="23"/>
      <c r="N15" s="24"/>
      <c r="O15" s="24">
        <v>0.17</v>
      </c>
      <c r="P15" s="24"/>
      <c r="Q15" s="24"/>
      <c r="R15" s="24"/>
      <c r="S15" s="24">
        <v>0.02</v>
      </c>
      <c r="T15" s="24">
        <v>1.6E-2</v>
      </c>
      <c r="U15" s="24"/>
      <c r="V15" s="24"/>
      <c r="W15" s="24"/>
      <c r="X15" s="25"/>
    </row>
    <row r="16" spans="1:24" x14ac:dyDescent="0.3">
      <c r="A16" s="90" t="s">
        <v>79</v>
      </c>
      <c r="B16" s="88" t="s">
        <v>631</v>
      </c>
      <c r="C16" s="12" t="s">
        <v>608</v>
      </c>
      <c r="E16" s="22" t="s">
        <v>88</v>
      </c>
      <c r="F16" s="23" t="s">
        <v>89</v>
      </c>
      <c r="G16" s="7" t="s">
        <v>93</v>
      </c>
      <c r="H16" s="23" t="s">
        <v>99</v>
      </c>
      <c r="I16" s="23"/>
      <c r="J16" s="7"/>
      <c r="K16" s="24">
        <v>0.48</v>
      </c>
      <c r="L16" s="23"/>
      <c r="M16" s="23"/>
      <c r="N16" s="24"/>
      <c r="O16" s="24">
        <v>0.17</v>
      </c>
      <c r="P16" s="24"/>
      <c r="Q16" s="24"/>
      <c r="R16" s="24"/>
      <c r="S16" s="24">
        <v>0.02</v>
      </c>
      <c r="T16" s="24">
        <v>1.6E-2</v>
      </c>
      <c r="U16" s="24"/>
      <c r="V16" s="24"/>
      <c r="W16" s="24"/>
      <c r="X16" s="25"/>
    </row>
    <row r="17" spans="1:24" x14ac:dyDescent="0.3">
      <c r="A17" s="91" t="s">
        <v>80</v>
      </c>
      <c r="B17" s="88" t="s">
        <v>631</v>
      </c>
      <c r="C17" s="12" t="s">
        <v>607</v>
      </c>
      <c r="E17" s="22" t="s">
        <v>88</v>
      </c>
      <c r="F17" s="23" t="s">
        <v>89</v>
      </c>
      <c r="G17" s="7" t="s">
        <v>93</v>
      </c>
      <c r="H17" s="23" t="s">
        <v>100</v>
      </c>
      <c r="I17" s="3"/>
      <c r="J17" s="3"/>
      <c r="K17" s="24">
        <v>0.46</v>
      </c>
      <c r="L17" s="3"/>
      <c r="M17" s="23"/>
      <c r="N17" s="24"/>
      <c r="O17" s="24">
        <v>0.17</v>
      </c>
      <c r="P17" s="24"/>
      <c r="Q17" s="24"/>
      <c r="R17" s="24"/>
      <c r="S17" s="24">
        <v>0.02</v>
      </c>
      <c r="T17" s="24">
        <v>1.6E-2</v>
      </c>
      <c r="U17" s="3"/>
      <c r="V17" s="3"/>
      <c r="W17" s="3"/>
      <c r="X17" s="26"/>
    </row>
    <row r="18" spans="1:24" x14ac:dyDescent="0.3">
      <c r="A18" s="91" t="s">
        <v>81</v>
      </c>
      <c r="B18" s="88" t="s">
        <v>631</v>
      </c>
      <c r="C18" s="12" t="s">
        <v>613</v>
      </c>
      <c r="E18" s="22" t="s">
        <v>88</v>
      </c>
      <c r="F18" s="3" t="s">
        <v>89</v>
      </c>
      <c r="G18" s="7" t="s">
        <v>93</v>
      </c>
      <c r="H18" s="23" t="s">
        <v>101</v>
      </c>
      <c r="I18" s="3"/>
      <c r="J18" s="3"/>
      <c r="K18" s="24">
        <v>0.45</v>
      </c>
      <c r="L18" s="3"/>
      <c r="M18" s="3"/>
      <c r="N18" s="3"/>
      <c r="O18" s="24">
        <v>0.17</v>
      </c>
      <c r="P18" s="3"/>
      <c r="Q18" s="24"/>
      <c r="R18" s="3"/>
      <c r="S18" s="24">
        <v>0.02</v>
      </c>
      <c r="T18" s="24">
        <v>1.6E-2</v>
      </c>
      <c r="U18" s="3"/>
      <c r="V18" s="3"/>
      <c r="W18" s="3"/>
      <c r="X18" s="26"/>
    </row>
    <row r="19" spans="1:24" x14ac:dyDescent="0.3">
      <c r="A19" s="91" t="s">
        <v>82</v>
      </c>
      <c r="B19" s="88" t="s">
        <v>631</v>
      </c>
      <c r="C19" s="12" t="s">
        <v>612</v>
      </c>
      <c r="E19" s="22" t="s">
        <v>88</v>
      </c>
      <c r="F19" s="23" t="s">
        <v>89</v>
      </c>
      <c r="G19" s="7" t="s">
        <v>93</v>
      </c>
      <c r="H19" s="23" t="s">
        <v>102</v>
      </c>
      <c r="I19" s="23"/>
      <c r="J19" s="23"/>
      <c r="K19" s="24">
        <v>0.43</v>
      </c>
      <c r="L19" s="23"/>
      <c r="M19" s="23"/>
      <c r="N19" s="24"/>
      <c r="O19" s="24">
        <v>0.17</v>
      </c>
      <c r="P19" s="24"/>
      <c r="Q19" s="24"/>
      <c r="R19" s="23"/>
      <c r="S19" s="24">
        <v>0.02</v>
      </c>
      <c r="T19" s="24">
        <v>1.6E-2</v>
      </c>
      <c r="U19" s="24"/>
      <c r="V19" s="24"/>
      <c r="W19" s="24"/>
      <c r="X19" s="25"/>
    </row>
    <row r="20" spans="1:24" x14ac:dyDescent="0.3">
      <c r="A20" s="92" t="s">
        <v>210</v>
      </c>
      <c r="B20" s="88" t="s">
        <v>631</v>
      </c>
      <c r="C20" s="12" t="s">
        <v>614</v>
      </c>
      <c r="E20" s="22" t="s">
        <v>88</v>
      </c>
      <c r="F20" s="23" t="s">
        <v>89</v>
      </c>
      <c r="G20" s="7" t="s">
        <v>93</v>
      </c>
      <c r="H20" s="23" t="s">
        <v>92</v>
      </c>
      <c r="I20" s="23"/>
      <c r="J20" s="23"/>
      <c r="K20" s="24">
        <v>0.42</v>
      </c>
      <c r="L20" s="23"/>
      <c r="M20" s="23"/>
      <c r="N20" s="24"/>
      <c r="O20" s="24">
        <v>0.17</v>
      </c>
      <c r="P20" s="24"/>
      <c r="Q20" s="24"/>
      <c r="R20" s="23"/>
      <c r="S20" s="24">
        <v>0.02</v>
      </c>
      <c r="T20" s="24">
        <v>1.6E-2</v>
      </c>
      <c r="U20" s="24"/>
      <c r="V20" s="24"/>
      <c r="W20" s="24"/>
      <c r="X20" s="25"/>
    </row>
    <row r="21" spans="1:24" x14ac:dyDescent="0.3">
      <c r="A21" s="91" t="s">
        <v>83</v>
      </c>
      <c r="B21" s="88" t="s">
        <v>631</v>
      </c>
      <c r="C21" s="12" t="s">
        <v>611</v>
      </c>
      <c r="E21" s="22" t="s">
        <v>88</v>
      </c>
      <c r="F21" s="23" t="s">
        <v>89</v>
      </c>
      <c r="G21" s="7" t="s">
        <v>93</v>
      </c>
      <c r="H21" s="23" t="s">
        <v>103</v>
      </c>
      <c r="I21" s="23"/>
      <c r="J21" s="23"/>
      <c r="K21" s="24">
        <v>0.37</v>
      </c>
      <c r="L21" s="23"/>
      <c r="M21" s="23"/>
      <c r="N21" s="24"/>
      <c r="O21" s="24">
        <v>0.17</v>
      </c>
      <c r="P21" s="24"/>
      <c r="Q21" s="24"/>
      <c r="R21" s="23"/>
      <c r="S21" s="24">
        <v>0.02</v>
      </c>
      <c r="T21" s="24">
        <v>1.6E-2</v>
      </c>
      <c r="U21" s="24"/>
      <c r="V21" s="24"/>
      <c r="W21" s="24"/>
      <c r="X21" s="25"/>
    </row>
    <row r="22" spans="1:24" x14ac:dyDescent="0.3">
      <c r="A22" s="91" t="s">
        <v>84</v>
      </c>
      <c r="B22" s="88" t="s">
        <v>631</v>
      </c>
      <c r="C22" s="12" t="s">
        <v>616</v>
      </c>
      <c r="E22" s="22" t="s">
        <v>88</v>
      </c>
      <c r="F22" s="23" t="s">
        <v>89</v>
      </c>
      <c r="G22" s="7" t="s">
        <v>93</v>
      </c>
      <c r="H22" s="23" t="s">
        <v>104</v>
      </c>
      <c r="I22" s="23"/>
      <c r="J22" s="23"/>
      <c r="K22" s="24">
        <v>0.33</v>
      </c>
      <c r="L22" s="23"/>
      <c r="M22" s="23"/>
      <c r="N22" s="24"/>
      <c r="O22" s="24">
        <v>0.17</v>
      </c>
      <c r="P22" s="24"/>
      <c r="Q22" s="24"/>
      <c r="R22" s="23"/>
      <c r="S22" s="24">
        <v>0.02</v>
      </c>
      <c r="T22" s="24">
        <v>1.6E-2</v>
      </c>
      <c r="U22" s="24"/>
      <c r="V22" s="24"/>
      <c r="W22" s="24"/>
      <c r="X22" s="25"/>
    </row>
    <row r="23" spans="1:24" x14ac:dyDescent="0.3">
      <c r="A23" s="91" t="s">
        <v>85</v>
      </c>
      <c r="B23" s="88" t="s">
        <v>631</v>
      </c>
      <c r="C23" s="12" t="s">
        <v>615</v>
      </c>
      <c r="E23" s="22" t="s">
        <v>88</v>
      </c>
      <c r="F23" s="23" t="s">
        <v>89</v>
      </c>
      <c r="G23" s="7" t="s">
        <v>93</v>
      </c>
      <c r="H23" s="23" t="s">
        <v>105</v>
      </c>
      <c r="I23" s="23"/>
      <c r="J23" s="23"/>
      <c r="K23" s="24">
        <v>0.28999999999999998</v>
      </c>
      <c r="L23" s="23"/>
      <c r="M23" s="23"/>
      <c r="N23" s="24"/>
      <c r="O23" s="24">
        <v>0.17</v>
      </c>
      <c r="P23" s="24"/>
      <c r="Q23" s="24"/>
      <c r="R23" s="23"/>
      <c r="S23" s="24">
        <v>0.02</v>
      </c>
      <c r="T23" s="24">
        <v>1.6E-2</v>
      </c>
      <c r="U23" s="24"/>
      <c r="V23" s="24"/>
      <c r="W23" s="24"/>
      <c r="X23" s="25"/>
    </row>
    <row r="24" spans="1:24" x14ac:dyDescent="0.3">
      <c r="A24" s="91" t="s">
        <v>86</v>
      </c>
      <c r="B24" s="88" t="s">
        <v>631</v>
      </c>
      <c r="C24" s="12" t="s">
        <v>617</v>
      </c>
      <c r="E24" s="22" t="s">
        <v>88</v>
      </c>
      <c r="F24" s="23" t="s">
        <v>89</v>
      </c>
      <c r="G24" s="7" t="s">
        <v>93</v>
      </c>
      <c r="H24" s="23" t="s">
        <v>106</v>
      </c>
      <c r="I24" s="23"/>
      <c r="J24" s="23"/>
      <c r="K24" s="24">
        <v>0.25</v>
      </c>
      <c r="L24" s="23"/>
      <c r="M24" s="23"/>
      <c r="N24" s="24"/>
      <c r="O24" s="24">
        <v>0.17</v>
      </c>
      <c r="P24" s="24"/>
      <c r="Q24" s="24"/>
      <c r="R24" s="24"/>
      <c r="S24" s="24">
        <v>0.02</v>
      </c>
      <c r="T24" s="24">
        <v>1.6E-2</v>
      </c>
      <c r="U24" s="24"/>
      <c r="V24" s="24"/>
      <c r="W24" s="24"/>
      <c r="X24" s="25"/>
    </row>
    <row r="25" spans="1:24" x14ac:dyDescent="0.3">
      <c r="A25" s="91" t="s">
        <v>87</v>
      </c>
      <c r="B25" s="88" t="s">
        <v>631</v>
      </c>
      <c r="C25" s="12" t="s">
        <v>618</v>
      </c>
      <c r="E25" s="22" t="s">
        <v>88</v>
      </c>
      <c r="F25" s="23" t="s">
        <v>89</v>
      </c>
      <c r="G25" s="7" t="s">
        <v>93</v>
      </c>
      <c r="H25" s="23" t="s">
        <v>107</v>
      </c>
      <c r="I25" s="23"/>
      <c r="J25" s="23"/>
      <c r="K25" s="24">
        <v>0.21</v>
      </c>
      <c r="L25" s="23"/>
      <c r="M25" s="23"/>
      <c r="N25" s="24"/>
      <c r="O25" s="24">
        <v>0.17</v>
      </c>
      <c r="P25" s="24"/>
      <c r="Q25" s="24"/>
      <c r="R25" s="23"/>
      <c r="S25" s="24">
        <v>0.02</v>
      </c>
      <c r="T25" s="24">
        <v>1.6E-2</v>
      </c>
      <c r="U25" s="24"/>
      <c r="V25" s="24"/>
      <c r="W25" s="24"/>
      <c r="X25" s="25"/>
    </row>
    <row r="26" spans="1:24" x14ac:dyDescent="0.3">
      <c r="A26" s="91" t="s">
        <v>12</v>
      </c>
      <c r="B26" s="88" t="s">
        <v>631</v>
      </c>
      <c r="C26" s="12" t="s">
        <v>619</v>
      </c>
      <c r="E26" s="22" t="s">
        <v>88</v>
      </c>
      <c r="F26" s="23" t="s">
        <v>89</v>
      </c>
      <c r="G26" s="7" t="s">
        <v>93</v>
      </c>
      <c r="H26" s="23" t="s">
        <v>108</v>
      </c>
      <c r="I26" s="23"/>
      <c r="J26" s="23"/>
      <c r="K26" s="24">
        <v>0.16</v>
      </c>
      <c r="L26" s="23"/>
      <c r="M26" s="23"/>
      <c r="N26" s="24"/>
      <c r="O26" s="24">
        <v>0.17</v>
      </c>
      <c r="P26" s="24"/>
      <c r="Q26" s="24"/>
      <c r="R26" s="23"/>
      <c r="S26" s="24">
        <v>0.02</v>
      </c>
      <c r="T26" s="24">
        <v>1.6E-2</v>
      </c>
      <c r="U26" s="24"/>
      <c r="V26" s="24"/>
      <c r="W26" s="24"/>
      <c r="X26" s="25"/>
    </row>
    <row r="27" spans="1:24" x14ac:dyDescent="0.3">
      <c r="A27" s="91" t="s">
        <v>13</v>
      </c>
      <c r="B27" s="88" t="s">
        <v>631</v>
      </c>
      <c r="C27" s="12" t="s">
        <v>619</v>
      </c>
      <c r="E27" s="22" t="s">
        <v>88</v>
      </c>
      <c r="F27" s="23" t="s">
        <v>89</v>
      </c>
      <c r="G27" s="7" t="s">
        <v>93</v>
      </c>
      <c r="H27" s="23" t="s">
        <v>109</v>
      </c>
      <c r="I27" s="23"/>
      <c r="J27" s="23"/>
      <c r="K27" s="24">
        <v>0.12</v>
      </c>
      <c r="L27" s="23"/>
      <c r="M27" s="23"/>
      <c r="N27" s="24"/>
      <c r="O27" s="24">
        <v>0.17</v>
      </c>
      <c r="P27" s="24"/>
      <c r="Q27" s="24"/>
      <c r="R27" s="23"/>
      <c r="S27" s="24">
        <v>0.02</v>
      </c>
      <c r="T27" s="24">
        <v>1.6E-2</v>
      </c>
      <c r="U27" s="24"/>
      <c r="V27" s="24"/>
      <c r="W27" s="24"/>
      <c r="X27" s="25"/>
    </row>
    <row r="28" spans="1:24" x14ac:dyDescent="0.3">
      <c r="A28" s="93" t="s">
        <v>626</v>
      </c>
      <c r="E28" s="22" t="s">
        <v>88</v>
      </c>
      <c r="F28" s="23" t="s">
        <v>89</v>
      </c>
      <c r="G28" s="7" t="s">
        <v>93</v>
      </c>
      <c r="H28" s="23" t="s">
        <v>110</v>
      </c>
      <c r="I28" s="23"/>
      <c r="J28" s="23"/>
      <c r="K28" s="24">
        <v>0.08</v>
      </c>
      <c r="L28" s="23"/>
      <c r="M28" s="23"/>
      <c r="N28" s="24"/>
      <c r="O28" s="24">
        <v>0.17</v>
      </c>
      <c r="P28" s="24"/>
      <c r="Q28" s="24"/>
      <c r="R28" s="24"/>
      <c r="S28" s="24">
        <v>0.02</v>
      </c>
      <c r="T28" s="24">
        <v>1.6E-2</v>
      </c>
      <c r="U28" s="24"/>
      <c r="V28" s="24"/>
      <c r="W28" s="24"/>
      <c r="X28" s="25"/>
    </row>
    <row r="29" spans="1:24" x14ac:dyDescent="0.3">
      <c r="A29" s="93" t="s">
        <v>627</v>
      </c>
      <c r="E29" s="27" t="s">
        <v>88</v>
      </c>
      <c r="F29" s="28" t="s">
        <v>89</v>
      </c>
      <c r="G29" s="13" t="s">
        <v>93</v>
      </c>
      <c r="H29" s="28" t="s">
        <v>111</v>
      </c>
      <c r="I29" s="28"/>
      <c r="J29" s="28"/>
      <c r="K29" s="29">
        <v>0.04</v>
      </c>
      <c r="L29" s="28"/>
      <c r="M29" s="28"/>
      <c r="N29" s="29"/>
      <c r="O29" s="29">
        <v>0.17</v>
      </c>
      <c r="P29" s="29"/>
      <c r="Q29" s="28"/>
      <c r="R29" s="28"/>
      <c r="S29" s="29">
        <v>0.02</v>
      </c>
      <c r="T29" s="29">
        <v>1.6E-2</v>
      </c>
      <c r="U29" s="29"/>
      <c r="V29" s="29"/>
      <c r="W29" s="29"/>
      <c r="X29" s="30"/>
    </row>
    <row r="30" spans="1:24" x14ac:dyDescent="0.3">
      <c r="A30" s="93" t="s">
        <v>628</v>
      </c>
      <c r="E30" s="93" t="s">
        <v>632</v>
      </c>
    </row>
    <row r="31" spans="1:24" x14ac:dyDescent="0.3">
      <c r="A31" s="93" t="s">
        <v>629</v>
      </c>
      <c r="E31" s="93" t="s">
        <v>636</v>
      </c>
    </row>
    <row r="32" spans="1:24" x14ac:dyDescent="0.3">
      <c r="A32" s="93" t="s">
        <v>630</v>
      </c>
      <c r="E32" s="93" t="s">
        <v>637</v>
      </c>
    </row>
    <row r="33" spans="1:1" x14ac:dyDescent="0.3">
      <c r="A33" s="93" t="s">
        <v>635</v>
      </c>
    </row>
    <row r="34" spans="1:1" x14ac:dyDescent="0.3">
      <c r="A34" s="93" t="s">
        <v>633</v>
      </c>
    </row>
  </sheetData>
  <mergeCells count="2">
    <mergeCell ref="C10:C13"/>
    <mergeCell ref="B10:B1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71712-DE32-4591-8C9F-247BF2A08E35}">
  <dimension ref="A1:I42"/>
  <sheetViews>
    <sheetView showGridLines="0" zoomScale="85" zoomScaleNormal="85" workbookViewId="0">
      <selection activeCell="G25" sqref="G25"/>
    </sheetView>
  </sheetViews>
  <sheetFormatPr defaultRowHeight="16.5" x14ac:dyDescent="0.3"/>
  <cols>
    <col min="2" max="2" width="17.875" customWidth="1"/>
    <col min="3" max="3" width="61.125" customWidth="1"/>
    <col min="6" max="6" width="9.875" customWidth="1"/>
    <col min="7" max="7" width="9.25" customWidth="1"/>
    <col min="8" max="8" width="12" customWidth="1"/>
    <col min="9" max="9" width="31.25" customWidth="1"/>
  </cols>
  <sheetData>
    <row r="1" spans="1:9" ht="24" x14ac:dyDescent="0.45">
      <c r="A1" s="42" t="s">
        <v>254</v>
      </c>
      <c r="F1" s="42" t="s">
        <v>575</v>
      </c>
    </row>
    <row r="2" spans="1:9" x14ac:dyDescent="0.3">
      <c r="A2" t="s">
        <v>638</v>
      </c>
      <c r="F2" t="s">
        <v>654</v>
      </c>
    </row>
    <row r="3" spans="1:9" x14ac:dyDescent="0.3">
      <c r="A3" t="s">
        <v>639</v>
      </c>
    </row>
    <row r="4" spans="1:9" x14ac:dyDescent="0.3">
      <c r="A4" t="s">
        <v>640</v>
      </c>
      <c r="F4" t="s">
        <v>653</v>
      </c>
    </row>
    <row r="5" spans="1:9" x14ac:dyDescent="0.3">
      <c r="A5" t="s">
        <v>641</v>
      </c>
      <c r="F5" s="31" t="s">
        <v>30</v>
      </c>
      <c r="G5" s="31" t="s">
        <v>31</v>
      </c>
      <c r="H5" s="31" t="s">
        <v>18</v>
      </c>
      <c r="I5" s="31" t="s">
        <v>19</v>
      </c>
    </row>
    <row r="6" spans="1:9" x14ac:dyDescent="0.3">
      <c r="F6" s="32" t="s">
        <v>114</v>
      </c>
      <c r="G6" s="32"/>
      <c r="H6" s="32" t="s">
        <v>45</v>
      </c>
      <c r="I6" s="32" t="s">
        <v>112</v>
      </c>
    </row>
    <row r="7" spans="1:9" ht="24" x14ac:dyDescent="0.45">
      <c r="A7" s="42" t="s">
        <v>228</v>
      </c>
    </row>
    <row r="8" spans="1:9" x14ac:dyDescent="0.3">
      <c r="A8" s="39" t="s">
        <v>250</v>
      </c>
      <c r="B8" s="39" t="s">
        <v>353</v>
      </c>
      <c r="C8" s="39" t="s">
        <v>251</v>
      </c>
      <c r="F8" t="s">
        <v>652</v>
      </c>
    </row>
    <row r="9" spans="1:9" x14ac:dyDescent="0.3">
      <c r="A9" s="94" t="s">
        <v>30</v>
      </c>
      <c r="B9" s="12" t="s">
        <v>404</v>
      </c>
      <c r="C9" s="12" t="s">
        <v>642</v>
      </c>
      <c r="F9" s="31" t="s">
        <v>30</v>
      </c>
      <c r="G9" s="31" t="s">
        <v>31</v>
      </c>
      <c r="H9" s="31" t="s">
        <v>18</v>
      </c>
      <c r="I9" s="31" t="s">
        <v>19</v>
      </c>
    </row>
    <row r="10" spans="1:9" x14ac:dyDescent="0.3">
      <c r="A10" s="94" t="s">
        <v>31</v>
      </c>
      <c r="B10" s="12" t="s">
        <v>404</v>
      </c>
      <c r="C10" s="12" t="s">
        <v>643</v>
      </c>
      <c r="F10" s="32" t="s">
        <v>114</v>
      </c>
      <c r="G10" s="32"/>
      <c r="H10" s="32" t="s">
        <v>115</v>
      </c>
      <c r="I10" s="32" t="s">
        <v>650</v>
      </c>
    </row>
    <row r="11" spans="1:9" x14ac:dyDescent="0.3">
      <c r="A11" s="94" t="s">
        <v>18</v>
      </c>
      <c r="B11" s="12" t="s">
        <v>404</v>
      </c>
      <c r="C11" s="12" t="s">
        <v>644</v>
      </c>
    </row>
    <row r="12" spans="1:9" x14ac:dyDescent="0.3">
      <c r="A12" s="94" t="s">
        <v>19</v>
      </c>
      <c r="B12" s="12" t="s">
        <v>646</v>
      </c>
      <c r="C12" s="12" t="s">
        <v>645</v>
      </c>
      <c r="F12" t="s">
        <v>651</v>
      </c>
    </row>
    <row r="13" spans="1:9" x14ac:dyDescent="0.3">
      <c r="A13" t="s">
        <v>647</v>
      </c>
      <c r="F13" s="31" t="s">
        <v>30</v>
      </c>
      <c r="G13" s="31" t="s">
        <v>31</v>
      </c>
      <c r="H13" s="31" t="s">
        <v>18</v>
      </c>
      <c r="I13" s="31" t="s">
        <v>19</v>
      </c>
    </row>
    <row r="14" spans="1:9" x14ac:dyDescent="0.3">
      <c r="A14" t="s">
        <v>648</v>
      </c>
      <c r="F14" s="32" t="s">
        <v>50</v>
      </c>
      <c r="G14" s="32"/>
      <c r="H14" s="32" t="s">
        <v>116</v>
      </c>
      <c r="I14" s="32" t="s">
        <v>658</v>
      </c>
    </row>
    <row r="15" spans="1:9" x14ac:dyDescent="0.3">
      <c r="A15" t="s">
        <v>649</v>
      </c>
    </row>
    <row r="16" spans="1:9" x14ac:dyDescent="0.3">
      <c r="F16" t="s">
        <v>655</v>
      </c>
    </row>
    <row r="17" spans="6:9" x14ac:dyDescent="0.3">
      <c r="F17" s="31" t="s">
        <v>30</v>
      </c>
      <c r="G17" s="31" t="s">
        <v>31</v>
      </c>
      <c r="H17" s="31" t="s">
        <v>18</v>
      </c>
      <c r="I17" s="31" t="s">
        <v>19</v>
      </c>
    </row>
    <row r="18" spans="6:9" x14ac:dyDescent="0.3">
      <c r="F18" s="32" t="s">
        <v>52</v>
      </c>
      <c r="G18" s="32" t="s">
        <v>656</v>
      </c>
      <c r="H18" s="32" t="s">
        <v>51</v>
      </c>
      <c r="I18" s="32" t="s">
        <v>118</v>
      </c>
    </row>
    <row r="19" spans="6:9" x14ac:dyDescent="0.3">
      <c r="F19" s="32" t="s">
        <v>52</v>
      </c>
      <c r="G19" s="32" t="s">
        <v>656</v>
      </c>
      <c r="H19" s="32" t="s">
        <v>117</v>
      </c>
      <c r="I19" s="32" t="s">
        <v>119</v>
      </c>
    </row>
    <row r="20" spans="6:9" x14ac:dyDescent="0.3">
      <c r="F20" s="33" t="s">
        <v>657</v>
      </c>
      <c r="G20" s="95"/>
      <c r="H20" s="95"/>
      <c r="I20" s="95"/>
    </row>
    <row r="22" spans="6:9" x14ac:dyDescent="0.3">
      <c r="F22" t="s">
        <v>659</v>
      </c>
    </row>
    <row r="23" spans="6:9" x14ac:dyDescent="0.3">
      <c r="F23" s="31" t="s">
        <v>30</v>
      </c>
      <c r="G23" s="31" t="s">
        <v>31</v>
      </c>
      <c r="H23" s="31" t="s">
        <v>18</v>
      </c>
      <c r="I23" s="31" t="s">
        <v>19</v>
      </c>
    </row>
    <row r="24" spans="6:9" x14ac:dyDescent="0.3">
      <c r="F24" s="32" t="s">
        <v>52</v>
      </c>
      <c r="G24" s="32" t="s">
        <v>143</v>
      </c>
      <c r="H24" s="32" t="s">
        <v>363</v>
      </c>
      <c r="I24" s="32">
        <v>1</v>
      </c>
    </row>
    <row r="26" spans="6:9" x14ac:dyDescent="0.3">
      <c r="F26" t="s">
        <v>660</v>
      </c>
    </row>
    <row r="27" spans="6:9" x14ac:dyDescent="0.3">
      <c r="F27" t="s">
        <v>662</v>
      </c>
    </row>
    <row r="28" spans="6:9" x14ac:dyDescent="0.3">
      <c r="F28" s="31" t="s">
        <v>30</v>
      </c>
      <c r="G28" s="31" t="s">
        <v>31</v>
      </c>
      <c r="H28" s="31" t="s">
        <v>18</v>
      </c>
      <c r="I28" s="31" t="s">
        <v>19</v>
      </c>
    </row>
    <row r="29" spans="6:9" x14ac:dyDescent="0.3">
      <c r="F29" s="32" t="s">
        <v>52</v>
      </c>
      <c r="G29" s="32" t="s">
        <v>661</v>
      </c>
      <c r="H29" s="32" t="s">
        <v>371</v>
      </c>
      <c r="I29" s="32" t="s">
        <v>664</v>
      </c>
    </row>
    <row r="30" spans="6:9" x14ac:dyDescent="0.3">
      <c r="F30" s="32" t="s">
        <v>52</v>
      </c>
      <c r="G30" s="32" t="s">
        <v>661</v>
      </c>
      <c r="H30" s="32" t="s">
        <v>371</v>
      </c>
      <c r="I30" s="32" t="s">
        <v>665</v>
      </c>
    </row>
    <row r="31" spans="6:9" x14ac:dyDescent="0.3">
      <c r="F31" s="32" t="s">
        <v>52</v>
      </c>
      <c r="G31" s="32" t="s">
        <v>661</v>
      </c>
      <c r="H31" s="32" t="s">
        <v>371</v>
      </c>
      <c r="I31" s="32" t="s">
        <v>666</v>
      </c>
    </row>
    <row r="32" spans="6:9" x14ac:dyDescent="0.3">
      <c r="F32" s="32" t="s">
        <v>52</v>
      </c>
      <c r="G32" s="32" t="s">
        <v>661</v>
      </c>
      <c r="H32" s="32" t="s">
        <v>371</v>
      </c>
      <c r="I32" s="32" t="s">
        <v>663</v>
      </c>
    </row>
    <row r="33" spans="6:9" x14ac:dyDescent="0.3">
      <c r="F33" s="32" t="s">
        <v>52</v>
      </c>
      <c r="G33" s="32" t="s">
        <v>661</v>
      </c>
      <c r="H33" s="32" t="s">
        <v>371</v>
      </c>
      <c r="I33" s="32" t="s">
        <v>667</v>
      </c>
    </row>
    <row r="35" spans="6:9" x14ac:dyDescent="0.3">
      <c r="F35" t="s">
        <v>668</v>
      </c>
    </row>
    <row r="36" spans="6:9" x14ac:dyDescent="0.3">
      <c r="F36" s="31" t="s">
        <v>30</v>
      </c>
      <c r="G36" s="31" t="s">
        <v>31</v>
      </c>
      <c r="H36" s="31" t="s">
        <v>18</v>
      </c>
      <c r="I36" s="31" t="s">
        <v>19</v>
      </c>
    </row>
    <row r="37" spans="6:9" x14ac:dyDescent="0.3">
      <c r="F37" s="32" t="s">
        <v>114</v>
      </c>
      <c r="G37" s="32"/>
      <c r="H37" s="32" t="s">
        <v>121</v>
      </c>
      <c r="I37" s="32">
        <v>10</v>
      </c>
    </row>
    <row r="38" spans="6:9" x14ac:dyDescent="0.3">
      <c r="F38" s="32" t="s">
        <v>140</v>
      </c>
      <c r="G38" s="32"/>
      <c r="H38" s="32" t="s">
        <v>120</v>
      </c>
      <c r="I38" s="32" t="s">
        <v>122</v>
      </c>
    </row>
    <row r="39" spans="6:9" x14ac:dyDescent="0.3">
      <c r="F39" s="12" t="s">
        <v>141</v>
      </c>
      <c r="G39" s="12" t="s">
        <v>143</v>
      </c>
      <c r="H39" s="32" t="s">
        <v>120</v>
      </c>
      <c r="I39" s="12" t="s">
        <v>142</v>
      </c>
    </row>
    <row r="40" spans="6:9" x14ac:dyDescent="0.3">
      <c r="F40" s="32" t="s">
        <v>140</v>
      </c>
      <c r="G40" s="32" t="s">
        <v>143</v>
      </c>
      <c r="H40" s="32" t="s">
        <v>121</v>
      </c>
      <c r="I40" s="32" t="s">
        <v>123</v>
      </c>
    </row>
    <row r="41" spans="6:9" x14ac:dyDescent="0.3">
      <c r="F41" s="32" t="s">
        <v>140</v>
      </c>
      <c r="G41" s="32" t="s">
        <v>143</v>
      </c>
      <c r="H41" s="32" t="s">
        <v>120</v>
      </c>
      <c r="I41" s="32" t="s">
        <v>124</v>
      </c>
    </row>
    <row r="42" spans="6:9" x14ac:dyDescent="0.3">
      <c r="F42" s="33" t="s">
        <v>125</v>
      </c>
    </row>
  </sheetData>
  <phoneticPr fontId="3" type="noConversion"/>
  <conditionalFormatting sqref="G6">
    <cfRule type="expression" dxfId="10" priority="6">
      <formula>$B10&lt;&gt;$B11</formula>
    </cfRule>
  </conditionalFormatting>
  <conditionalFormatting sqref="G10">
    <cfRule type="expression" dxfId="9" priority="5">
      <formula>$B14&lt;&gt;$B15</formula>
    </cfRule>
  </conditionalFormatting>
  <conditionalFormatting sqref="G14">
    <cfRule type="expression" dxfId="8" priority="4">
      <formula>$B18&lt;&gt;$B19</formula>
    </cfRule>
  </conditionalFormatting>
  <conditionalFormatting sqref="G18">
    <cfRule type="expression" dxfId="7" priority="7">
      <formula>$B22&lt;&gt;$B23</formula>
    </cfRule>
  </conditionalFormatting>
  <conditionalFormatting sqref="G19:G20">
    <cfRule type="expression" dxfId="6" priority="8">
      <formula>$B23&lt;&gt;#REF!</formula>
    </cfRule>
  </conditionalFormatting>
  <conditionalFormatting sqref="G24">
    <cfRule type="expression" dxfId="5" priority="2">
      <formula>$B28&lt;&gt;$B29</formula>
    </cfRule>
  </conditionalFormatting>
  <conditionalFormatting sqref="G29:G33">
    <cfRule type="expression" dxfId="4" priority="1">
      <formula>$B33&lt;&gt;$B34</formula>
    </cfRule>
  </conditionalFormatting>
  <conditionalFormatting sqref="G37">
    <cfRule type="expression" dxfId="3" priority="20">
      <formula>$B28&lt;&gt;$B29</formula>
    </cfRule>
  </conditionalFormatting>
  <conditionalFormatting sqref="G38">
    <cfRule type="expression" dxfId="2" priority="9">
      <formula>$B29&lt;&gt;$B32</formula>
    </cfRule>
  </conditionalFormatting>
  <conditionalFormatting sqref="G40">
    <cfRule type="expression" dxfId="1" priority="3">
      <formula>$B31&lt;&gt;#REF!</formula>
    </cfRule>
  </conditionalFormatting>
  <conditionalFormatting sqref="G41">
    <cfRule type="expression" dxfId="0" priority="21">
      <formula>$B32&lt;&gt;#REF!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127D-D2EC-4C1A-8022-29CDDCB4B736}">
  <dimension ref="A1:AE63"/>
  <sheetViews>
    <sheetView showGridLines="0" zoomScale="85" zoomScaleNormal="85" workbookViewId="0">
      <selection activeCell="H25" sqref="H25"/>
    </sheetView>
  </sheetViews>
  <sheetFormatPr defaultRowHeight="16.5" x14ac:dyDescent="0.3"/>
  <cols>
    <col min="1" max="1" width="19.25" bestFit="1" customWidth="1"/>
    <col min="2" max="2" width="25.75" customWidth="1"/>
    <col min="3" max="3" width="60" customWidth="1"/>
    <col min="4" max="4" width="57.625" customWidth="1"/>
    <col min="6" max="6" width="9.5" customWidth="1"/>
    <col min="7" max="7" width="10.625" customWidth="1"/>
    <col min="8" max="8" width="17.875" bestFit="1" customWidth="1"/>
    <col min="9" max="12" width="10.625" customWidth="1"/>
    <col min="13" max="13" width="11.75" customWidth="1"/>
    <col min="14" max="25" width="10.625" customWidth="1"/>
    <col min="26" max="26" width="15.25" bestFit="1" customWidth="1"/>
    <col min="27" max="27" width="10.625" customWidth="1"/>
    <col min="28" max="28" width="17.625" customWidth="1"/>
    <col min="29" max="29" width="15" bestFit="1" customWidth="1"/>
    <col min="30" max="30" width="10.625" customWidth="1"/>
    <col min="31" max="31" width="11.875" customWidth="1"/>
  </cols>
  <sheetData>
    <row r="1" spans="1:13" ht="24" x14ac:dyDescent="0.45">
      <c r="A1" s="42" t="s">
        <v>254</v>
      </c>
      <c r="B1" s="42"/>
      <c r="H1" s="42" t="s">
        <v>300</v>
      </c>
    </row>
    <row r="2" spans="1:13" x14ac:dyDescent="0.3">
      <c r="A2" t="s">
        <v>257</v>
      </c>
      <c r="H2" t="s">
        <v>303</v>
      </c>
    </row>
    <row r="3" spans="1:13" x14ac:dyDescent="0.3">
      <c r="A3" t="s">
        <v>255</v>
      </c>
      <c r="H3" s="39" t="s">
        <v>301</v>
      </c>
      <c r="I3" s="39" t="s">
        <v>306</v>
      </c>
      <c r="J3" s="39" t="s">
        <v>307</v>
      </c>
      <c r="K3" s="39" t="s">
        <v>302</v>
      </c>
      <c r="L3" s="39" t="s">
        <v>323</v>
      </c>
      <c r="M3" s="39" t="s">
        <v>312</v>
      </c>
    </row>
    <row r="4" spans="1:13" x14ac:dyDescent="0.3">
      <c r="A4" t="s">
        <v>256</v>
      </c>
      <c r="H4" s="12" t="s">
        <v>305</v>
      </c>
      <c r="I4" s="12">
        <v>3</v>
      </c>
      <c r="J4" s="12">
        <v>3</v>
      </c>
      <c r="K4" s="12" t="s">
        <v>308</v>
      </c>
      <c r="L4" s="12" t="s">
        <v>324</v>
      </c>
      <c r="M4" s="12" t="s">
        <v>311</v>
      </c>
    </row>
    <row r="5" spans="1:13" x14ac:dyDescent="0.3">
      <c r="H5" s="12" t="s">
        <v>305</v>
      </c>
      <c r="I5" s="12">
        <v>5</v>
      </c>
      <c r="J5" s="12">
        <v>3</v>
      </c>
      <c r="K5" s="12" t="s">
        <v>309</v>
      </c>
      <c r="L5" s="12" t="s">
        <v>324</v>
      </c>
      <c r="M5" s="12" t="s">
        <v>311</v>
      </c>
    </row>
    <row r="6" spans="1:13" x14ac:dyDescent="0.3">
      <c r="H6" s="12" t="s">
        <v>305</v>
      </c>
      <c r="I6" s="12">
        <v>10</v>
      </c>
      <c r="J6" s="12">
        <v>5</v>
      </c>
      <c r="K6" s="12" t="s">
        <v>310</v>
      </c>
      <c r="L6" s="12" t="s">
        <v>324</v>
      </c>
      <c r="M6" s="12" t="s">
        <v>311</v>
      </c>
    </row>
    <row r="7" spans="1:13" ht="24" x14ac:dyDescent="0.45">
      <c r="A7" s="42" t="s">
        <v>273</v>
      </c>
      <c r="B7" s="42"/>
      <c r="H7" s="12" t="s">
        <v>305</v>
      </c>
      <c r="I7" s="12">
        <v>10</v>
      </c>
      <c r="J7" s="12">
        <v>10</v>
      </c>
      <c r="K7" s="12" t="s">
        <v>329</v>
      </c>
      <c r="L7" s="12" t="s">
        <v>324</v>
      </c>
      <c r="M7" s="12" t="s">
        <v>311</v>
      </c>
    </row>
    <row r="8" spans="1:13" x14ac:dyDescent="0.3">
      <c r="A8" s="48" t="s">
        <v>274</v>
      </c>
      <c r="B8" s="48"/>
    </row>
    <row r="9" spans="1:13" x14ac:dyDescent="0.3">
      <c r="A9" s="49" t="s">
        <v>276</v>
      </c>
      <c r="B9" s="49"/>
      <c r="H9" s="43" t="s">
        <v>313</v>
      </c>
    </row>
    <row r="10" spans="1:13" x14ac:dyDescent="0.3">
      <c r="A10" s="49" t="s">
        <v>277</v>
      </c>
      <c r="B10" s="49"/>
      <c r="H10" s="39" t="s">
        <v>301</v>
      </c>
      <c r="I10" s="39" t="s">
        <v>306</v>
      </c>
      <c r="J10" s="39" t="s">
        <v>307</v>
      </c>
      <c r="K10" s="39" t="s">
        <v>302</v>
      </c>
      <c r="L10" s="39" t="s">
        <v>323</v>
      </c>
      <c r="M10" s="39" t="s">
        <v>322</v>
      </c>
    </row>
    <row r="11" spans="1:13" x14ac:dyDescent="0.3">
      <c r="A11" s="48" t="s">
        <v>275</v>
      </c>
      <c r="B11" s="48"/>
      <c r="H11" s="12" t="s">
        <v>314</v>
      </c>
      <c r="I11" s="12" t="s">
        <v>317</v>
      </c>
      <c r="J11" s="12" t="s">
        <v>318</v>
      </c>
      <c r="K11" s="12" t="s">
        <v>319</v>
      </c>
      <c r="L11" s="12">
        <v>2</v>
      </c>
      <c r="M11" s="12" t="s">
        <v>311</v>
      </c>
    </row>
    <row r="12" spans="1:13" x14ac:dyDescent="0.3">
      <c r="A12" s="49" t="s">
        <v>278</v>
      </c>
      <c r="B12" s="49"/>
      <c r="H12" s="12" t="s">
        <v>314</v>
      </c>
      <c r="I12" s="12" t="s">
        <v>316</v>
      </c>
      <c r="J12" s="12" t="s">
        <v>318</v>
      </c>
      <c r="K12" s="12" t="s">
        <v>330</v>
      </c>
      <c r="L12" s="12">
        <v>2</v>
      </c>
      <c r="M12" s="12" t="s">
        <v>311</v>
      </c>
    </row>
    <row r="13" spans="1:13" x14ac:dyDescent="0.3">
      <c r="A13" s="50" t="s">
        <v>968</v>
      </c>
      <c r="B13" s="50"/>
      <c r="H13" s="12" t="s">
        <v>314</v>
      </c>
      <c r="I13" s="12" t="s">
        <v>315</v>
      </c>
      <c r="J13" s="12" t="s">
        <v>318</v>
      </c>
      <c r="K13" s="12" t="s">
        <v>331</v>
      </c>
      <c r="L13" s="12">
        <v>2</v>
      </c>
      <c r="M13" s="12" t="s">
        <v>311</v>
      </c>
    </row>
    <row r="15" spans="1:13" x14ac:dyDescent="0.3">
      <c r="H15" s="43" t="s">
        <v>325</v>
      </c>
    </row>
    <row r="16" spans="1:13" ht="24" x14ac:dyDescent="0.45">
      <c r="A16" s="42" t="s">
        <v>228</v>
      </c>
      <c r="B16" s="42"/>
      <c r="H16" s="39" t="s">
        <v>301</v>
      </c>
      <c r="I16" s="39" t="s">
        <v>306</v>
      </c>
      <c r="J16" s="39" t="s">
        <v>307</v>
      </c>
      <c r="K16" s="39" t="s">
        <v>302</v>
      </c>
      <c r="L16" s="39" t="s">
        <v>323</v>
      </c>
      <c r="M16" s="39" t="s">
        <v>326</v>
      </c>
    </row>
    <row r="17" spans="1:31" x14ac:dyDescent="0.3">
      <c r="A17" s="39" t="s">
        <v>250</v>
      </c>
      <c r="B17" s="39" t="s">
        <v>353</v>
      </c>
      <c r="C17" s="39" t="s">
        <v>251</v>
      </c>
      <c r="D17" s="39" t="s">
        <v>163</v>
      </c>
      <c r="H17" s="12" t="s">
        <v>327</v>
      </c>
      <c r="I17" s="12" t="s">
        <v>317</v>
      </c>
      <c r="J17" s="12" t="s">
        <v>332</v>
      </c>
      <c r="K17" s="12" t="s">
        <v>319</v>
      </c>
      <c r="L17" s="12" t="s">
        <v>324</v>
      </c>
      <c r="M17" s="12" t="s">
        <v>324</v>
      </c>
    </row>
    <row r="18" spans="1:31" x14ac:dyDescent="0.3">
      <c r="A18" s="47" t="s">
        <v>229</v>
      </c>
      <c r="B18" s="89" t="s">
        <v>404</v>
      </c>
      <c r="C18" s="12" t="s">
        <v>252</v>
      </c>
      <c r="D18" s="12" t="s">
        <v>253</v>
      </c>
      <c r="H18" s="12" t="s">
        <v>327</v>
      </c>
      <c r="I18" s="12" t="s">
        <v>316</v>
      </c>
      <c r="J18" s="12" t="s">
        <v>332</v>
      </c>
      <c r="K18" s="12" t="s">
        <v>320</v>
      </c>
      <c r="L18" s="12" t="s">
        <v>324</v>
      </c>
      <c r="M18" s="12" t="s">
        <v>324</v>
      </c>
    </row>
    <row r="19" spans="1:31" x14ac:dyDescent="0.3">
      <c r="A19" s="46" t="s">
        <v>230</v>
      </c>
      <c r="B19" s="89" t="s">
        <v>404</v>
      </c>
      <c r="C19" s="37"/>
      <c r="D19" s="37"/>
      <c r="H19" s="12" t="s">
        <v>327</v>
      </c>
      <c r="I19" s="12" t="s">
        <v>315</v>
      </c>
      <c r="J19" s="12" t="s">
        <v>332</v>
      </c>
      <c r="K19" s="12" t="s">
        <v>321</v>
      </c>
      <c r="L19" s="12" t="s">
        <v>324</v>
      </c>
      <c r="M19" s="12" t="s">
        <v>324</v>
      </c>
    </row>
    <row r="20" spans="1:31" x14ac:dyDescent="0.3">
      <c r="A20" s="46" t="s">
        <v>231</v>
      </c>
      <c r="B20" s="89" t="s">
        <v>404</v>
      </c>
      <c r="C20" s="37"/>
      <c r="D20" s="37"/>
    </row>
    <row r="21" spans="1:31" x14ac:dyDescent="0.3">
      <c r="A21" s="46" t="s">
        <v>232</v>
      </c>
      <c r="B21" s="153" t="s">
        <v>404</v>
      </c>
      <c r="C21" s="153" t="s">
        <v>283</v>
      </c>
      <c r="D21" s="137" t="s">
        <v>290</v>
      </c>
    </row>
    <row r="22" spans="1:31" ht="18.75" customHeight="1" x14ac:dyDescent="0.3">
      <c r="A22" s="6" t="s">
        <v>233</v>
      </c>
      <c r="B22" s="148"/>
      <c r="C22" s="148"/>
      <c r="D22" s="148"/>
      <c r="H22" s="34" t="s">
        <v>126</v>
      </c>
      <c r="I22" s="34" t="s">
        <v>30</v>
      </c>
      <c r="J22" s="34" t="s">
        <v>31</v>
      </c>
      <c r="K22" s="34" t="s">
        <v>127</v>
      </c>
      <c r="L22" s="34" t="s">
        <v>128</v>
      </c>
      <c r="M22" s="34" t="s">
        <v>129</v>
      </c>
      <c r="N22" s="34" t="s">
        <v>130</v>
      </c>
      <c r="O22" s="34" t="s">
        <v>15</v>
      </c>
      <c r="P22" s="34" t="s">
        <v>16</v>
      </c>
      <c r="Q22" s="34" t="s">
        <v>59</v>
      </c>
      <c r="R22" s="34" t="s">
        <v>60</v>
      </c>
      <c r="S22" s="34" t="s">
        <v>61</v>
      </c>
      <c r="T22" s="34" t="s">
        <v>62</v>
      </c>
      <c r="U22" s="34" t="s">
        <v>63</v>
      </c>
      <c r="V22" s="34" t="s">
        <v>64</v>
      </c>
      <c r="W22" s="34" t="s">
        <v>65</v>
      </c>
      <c r="X22" s="34" t="s">
        <v>66</v>
      </c>
      <c r="Y22" s="34" t="s">
        <v>67</v>
      </c>
      <c r="Z22" s="35" t="s">
        <v>131</v>
      </c>
      <c r="AA22" s="34" t="s">
        <v>132</v>
      </c>
      <c r="AB22" s="34" t="s">
        <v>133</v>
      </c>
      <c r="AC22" s="34" t="s">
        <v>134</v>
      </c>
      <c r="AD22" s="34" t="s">
        <v>135</v>
      </c>
      <c r="AE22" s="34" t="s">
        <v>136</v>
      </c>
    </row>
    <row r="23" spans="1:31" x14ac:dyDescent="0.3">
      <c r="A23" s="46" t="s">
        <v>234</v>
      </c>
      <c r="B23" s="149"/>
      <c r="C23" s="149"/>
      <c r="D23" s="149"/>
      <c r="H23" s="4" t="str">
        <f t="shared" ref="H23:H46" si="0">""""&amp;I23&amp;"|"&amp;J23&amp;"|"&amp;IF(K23="",0,K23)&amp;"|"&amp;IF(L23="",0,L23)&amp;"|"&amp;IF(M23="",0,M23)&amp;""""</f>
        <v>"ProductA|A|0|0|0"</v>
      </c>
      <c r="I23" s="12" t="s">
        <v>328</v>
      </c>
      <c r="J23" s="12" t="s">
        <v>305</v>
      </c>
      <c r="K23" s="12"/>
      <c r="L23" s="12"/>
      <c r="M23" s="12"/>
      <c r="N23" s="12">
        <v>40</v>
      </c>
      <c r="O23" s="12">
        <v>3</v>
      </c>
      <c r="P23" s="12">
        <v>3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 t="s">
        <v>335</v>
      </c>
      <c r="AB23" s="12" t="s">
        <v>336</v>
      </c>
      <c r="AC23" s="12" t="s">
        <v>337</v>
      </c>
      <c r="AD23" s="12"/>
      <c r="AE23" s="12"/>
    </row>
    <row r="24" spans="1:31" x14ac:dyDescent="0.3">
      <c r="A24" s="46" t="s">
        <v>235</v>
      </c>
      <c r="B24" s="12" t="s">
        <v>361</v>
      </c>
      <c r="C24" s="12" t="s">
        <v>280</v>
      </c>
      <c r="D24" s="12" t="s">
        <v>287</v>
      </c>
      <c r="H24" s="4" t="str">
        <f t="shared" si="0"/>
        <v>"ProductA|A|0|0|0"</v>
      </c>
      <c r="I24" s="12" t="s">
        <v>328</v>
      </c>
      <c r="J24" s="12" t="s">
        <v>305</v>
      </c>
      <c r="K24" s="12"/>
      <c r="L24" s="12"/>
      <c r="M24" s="12"/>
      <c r="N24" s="12">
        <v>40</v>
      </c>
      <c r="O24" s="12">
        <v>5</v>
      </c>
      <c r="P24" s="12">
        <v>5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 t="s">
        <v>335</v>
      </c>
      <c r="AB24" s="12" t="s">
        <v>336</v>
      </c>
      <c r="AC24" s="12" t="s">
        <v>337</v>
      </c>
      <c r="AD24" s="12"/>
      <c r="AE24" s="12"/>
    </row>
    <row r="25" spans="1:31" x14ac:dyDescent="0.3">
      <c r="A25" s="46" t="s">
        <v>49</v>
      </c>
      <c r="B25" s="12" t="s">
        <v>361</v>
      </c>
      <c r="C25" s="12" t="s">
        <v>281</v>
      </c>
      <c r="D25" s="12" t="s">
        <v>288</v>
      </c>
      <c r="H25" s="4" t="str">
        <f t="shared" si="0"/>
        <v>"ProductA|A|0|0|0"</v>
      </c>
      <c r="I25" s="12" t="s">
        <v>328</v>
      </c>
      <c r="J25" s="12" t="s">
        <v>305</v>
      </c>
      <c r="K25" s="12"/>
      <c r="L25" s="12"/>
      <c r="M25" s="12"/>
      <c r="N25" s="12">
        <v>51</v>
      </c>
      <c r="O25" s="12">
        <v>10</v>
      </c>
      <c r="P25" s="12">
        <v>10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 t="s">
        <v>335</v>
      </c>
      <c r="AB25" s="12" t="s">
        <v>336</v>
      </c>
      <c r="AC25" s="12" t="s">
        <v>337</v>
      </c>
      <c r="AD25" s="12"/>
      <c r="AE25" s="12"/>
    </row>
    <row r="26" spans="1:31" x14ac:dyDescent="0.3">
      <c r="A26" s="46" t="s">
        <v>48</v>
      </c>
      <c r="B26" s="12" t="s">
        <v>361</v>
      </c>
      <c r="C26" s="12" t="s">
        <v>282</v>
      </c>
      <c r="D26" s="12" t="s">
        <v>289</v>
      </c>
      <c r="H26" s="4" t="str">
        <f t="shared" si="0"/>
        <v>"ProductA|B|0|0|0"</v>
      </c>
      <c r="I26" s="12" t="s">
        <v>328</v>
      </c>
      <c r="J26" s="12" t="s">
        <v>314</v>
      </c>
      <c r="K26" s="12"/>
      <c r="L26" s="12"/>
      <c r="M26" s="12"/>
      <c r="N26" s="12">
        <v>50</v>
      </c>
      <c r="O26" s="12">
        <v>30</v>
      </c>
      <c r="P26" s="12">
        <v>30</v>
      </c>
      <c r="Q26" s="12">
        <v>2</v>
      </c>
      <c r="R26" s="12"/>
      <c r="S26" s="12"/>
      <c r="T26" s="12">
        <v>1</v>
      </c>
      <c r="U26" s="12"/>
      <c r="V26" s="12"/>
      <c r="W26" s="12"/>
      <c r="X26" s="12"/>
      <c r="Y26" s="12"/>
      <c r="Z26" s="12"/>
      <c r="AA26" s="12" t="s">
        <v>335</v>
      </c>
      <c r="AB26" s="12" t="s">
        <v>336</v>
      </c>
      <c r="AC26" s="12" t="s">
        <v>337</v>
      </c>
      <c r="AD26" s="12"/>
      <c r="AE26" s="12"/>
    </row>
    <row r="27" spans="1:31" x14ac:dyDescent="0.3">
      <c r="A27" s="46" t="s">
        <v>236</v>
      </c>
      <c r="B27" s="153" t="s">
        <v>361</v>
      </c>
      <c r="C27" s="137" t="s">
        <v>284</v>
      </c>
      <c r="D27" s="137" t="s">
        <v>286</v>
      </c>
      <c r="H27" s="4" t="str">
        <f t="shared" si="0"/>
        <v>"ProductA|B|0|0|0"</v>
      </c>
      <c r="I27" s="12" t="s">
        <v>328</v>
      </c>
      <c r="J27" s="12" t="s">
        <v>314</v>
      </c>
      <c r="K27" s="12"/>
      <c r="L27" s="12"/>
      <c r="M27" s="12"/>
      <c r="N27" s="12">
        <v>55</v>
      </c>
      <c r="O27" s="12">
        <v>35</v>
      </c>
      <c r="P27" s="12">
        <v>30</v>
      </c>
      <c r="Q27" s="12">
        <v>2</v>
      </c>
      <c r="R27" s="12"/>
      <c r="S27" s="12"/>
      <c r="T27" s="12">
        <v>1</v>
      </c>
      <c r="U27" s="12"/>
      <c r="V27" s="12"/>
      <c r="W27" s="12"/>
      <c r="X27" s="12"/>
      <c r="Y27" s="12"/>
      <c r="Z27" s="12"/>
      <c r="AA27" s="12" t="s">
        <v>335</v>
      </c>
      <c r="AB27" s="12" t="s">
        <v>336</v>
      </c>
      <c r="AC27" s="12" t="s">
        <v>337</v>
      </c>
      <c r="AD27" s="12"/>
      <c r="AE27" s="12"/>
    </row>
    <row r="28" spans="1:31" x14ac:dyDescent="0.3">
      <c r="A28" s="46" t="s">
        <v>237</v>
      </c>
      <c r="B28" s="148"/>
      <c r="C28" s="148"/>
      <c r="D28" s="148"/>
      <c r="H28" s="4" t="str">
        <f t="shared" si="0"/>
        <v>"ProductA|B|0|0|0"</v>
      </c>
      <c r="I28" s="12" t="s">
        <v>328</v>
      </c>
      <c r="J28" s="12" t="s">
        <v>314</v>
      </c>
      <c r="K28" s="12"/>
      <c r="L28" s="12"/>
      <c r="M28" s="12"/>
      <c r="N28" s="12">
        <v>58</v>
      </c>
      <c r="O28" s="12">
        <v>42</v>
      </c>
      <c r="P28" s="12">
        <v>30</v>
      </c>
      <c r="Q28" s="12">
        <v>2</v>
      </c>
      <c r="R28" s="12"/>
      <c r="S28" s="12"/>
      <c r="T28" s="12">
        <v>1</v>
      </c>
      <c r="U28" s="12"/>
      <c r="V28" s="12"/>
      <c r="W28" s="12"/>
      <c r="X28" s="12"/>
      <c r="Y28" s="12"/>
      <c r="Z28" s="12"/>
      <c r="AA28" s="12" t="s">
        <v>335</v>
      </c>
      <c r="AB28" s="12" t="s">
        <v>336</v>
      </c>
      <c r="AC28" s="12" t="s">
        <v>337</v>
      </c>
      <c r="AD28" s="12"/>
      <c r="AE28" s="12"/>
    </row>
    <row r="29" spans="1:31" x14ac:dyDescent="0.3">
      <c r="A29" s="46" t="s">
        <v>238</v>
      </c>
      <c r="B29" s="148"/>
      <c r="C29" s="148"/>
      <c r="D29" s="148"/>
      <c r="H29" s="4" t="str">
        <f t="shared" si="0"/>
        <v>"ProductA|B|0|0|0"</v>
      </c>
      <c r="I29" s="12" t="s">
        <v>328</v>
      </c>
      <c r="J29" s="12" t="s">
        <v>314</v>
      </c>
      <c r="K29" s="12"/>
      <c r="L29" s="12"/>
      <c r="M29" s="12"/>
      <c r="N29" s="12">
        <v>50</v>
      </c>
      <c r="O29" s="12">
        <v>30</v>
      </c>
      <c r="P29" s="12">
        <v>30</v>
      </c>
      <c r="Q29" s="12">
        <v>2</v>
      </c>
      <c r="R29" s="12"/>
      <c r="S29" s="12"/>
      <c r="T29" s="12">
        <v>2</v>
      </c>
      <c r="U29" s="12"/>
      <c r="V29" s="12"/>
      <c r="W29" s="12"/>
      <c r="X29" s="12"/>
      <c r="Y29" s="12"/>
      <c r="Z29" s="12"/>
      <c r="AA29" s="12" t="s">
        <v>335</v>
      </c>
      <c r="AB29" s="12" t="s">
        <v>336</v>
      </c>
      <c r="AC29" s="12" t="s">
        <v>337</v>
      </c>
      <c r="AD29" s="12"/>
      <c r="AE29" s="12"/>
    </row>
    <row r="30" spans="1:31" x14ac:dyDescent="0.3">
      <c r="A30" s="46" t="s">
        <v>239</v>
      </c>
      <c r="B30" s="148"/>
      <c r="C30" s="148"/>
      <c r="D30" s="148"/>
      <c r="H30" s="4" t="str">
        <f t="shared" si="0"/>
        <v>"ProductA|B|0|0|0"</v>
      </c>
      <c r="I30" s="12" t="s">
        <v>328</v>
      </c>
      <c r="J30" s="12" t="s">
        <v>314</v>
      </c>
      <c r="K30" s="12"/>
      <c r="L30" s="12"/>
      <c r="M30" s="12"/>
      <c r="N30" s="12">
        <v>55</v>
      </c>
      <c r="O30" s="12">
        <v>35</v>
      </c>
      <c r="P30" s="12">
        <v>30</v>
      </c>
      <c r="Q30" s="12">
        <v>2</v>
      </c>
      <c r="R30" s="12"/>
      <c r="S30" s="12"/>
      <c r="T30" s="12">
        <v>2</v>
      </c>
      <c r="U30" s="12"/>
      <c r="V30" s="12"/>
      <c r="W30" s="12"/>
      <c r="X30" s="12"/>
      <c r="Y30" s="12"/>
      <c r="Z30" s="12"/>
      <c r="AA30" s="12" t="s">
        <v>335</v>
      </c>
      <c r="AB30" s="12" t="s">
        <v>336</v>
      </c>
      <c r="AC30" s="12" t="s">
        <v>337</v>
      </c>
      <c r="AD30" s="12"/>
      <c r="AE30" s="12"/>
    </row>
    <row r="31" spans="1:31" x14ac:dyDescent="0.3">
      <c r="A31" s="46" t="s">
        <v>285</v>
      </c>
      <c r="B31" s="148"/>
      <c r="C31" s="148"/>
      <c r="D31" s="148"/>
      <c r="H31" s="4" t="str">
        <f t="shared" si="0"/>
        <v>"ProductA|B|0|0|0"</v>
      </c>
      <c r="I31" s="12" t="s">
        <v>328</v>
      </c>
      <c r="J31" s="12" t="s">
        <v>314</v>
      </c>
      <c r="K31" s="12"/>
      <c r="L31" s="12"/>
      <c r="M31" s="12"/>
      <c r="N31" s="12">
        <v>58</v>
      </c>
      <c r="O31" s="12">
        <v>42</v>
      </c>
      <c r="P31" s="12">
        <v>30</v>
      </c>
      <c r="Q31" s="12">
        <v>2</v>
      </c>
      <c r="R31" s="12"/>
      <c r="S31" s="12"/>
      <c r="T31" s="12">
        <v>2</v>
      </c>
      <c r="U31" s="12"/>
      <c r="V31" s="12"/>
      <c r="W31" s="12"/>
      <c r="X31" s="12"/>
      <c r="Y31" s="12"/>
      <c r="Z31" s="12"/>
      <c r="AA31" s="12" t="s">
        <v>335</v>
      </c>
      <c r="AB31" s="12" t="s">
        <v>336</v>
      </c>
      <c r="AC31" s="12" t="s">
        <v>337</v>
      </c>
      <c r="AD31" s="12"/>
      <c r="AE31" s="12"/>
    </row>
    <row r="32" spans="1:31" x14ac:dyDescent="0.3">
      <c r="A32" s="46" t="s">
        <v>240</v>
      </c>
      <c r="B32" s="148"/>
      <c r="C32" s="148"/>
      <c r="D32" s="148"/>
      <c r="H32" s="4" t="str">
        <f t="shared" si="0"/>
        <v>"ProductA|B|0|0|0"</v>
      </c>
      <c r="I32" s="12" t="s">
        <v>328</v>
      </c>
      <c r="J32" s="12" t="s">
        <v>314</v>
      </c>
      <c r="K32" s="12"/>
      <c r="L32" s="12"/>
      <c r="M32" s="12"/>
      <c r="N32" s="12">
        <v>50</v>
      </c>
      <c r="O32" s="12">
        <v>30</v>
      </c>
      <c r="P32" s="12">
        <v>30</v>
      </c>
      <c r="Q32" s="12">
        <v>2</v>
      </c>
      <c r="R32" s="12"/>
      <c r="S32" s="12"/>
      <c r="T32" s="12">
        <v>3</v>
      </c>
      <c r="U32" s="12"/>
      <c r="V32" s="12"/>
      <c r="W32" s="12"/>
      <c r="X32" s="12"/>
      <c r="Y32" s="12"/>
      <c r="Z32" s="12"/>
      <c r="AA32" s="12" t="s">
        <v>335</v>
      </c>
      <c r="AB32" s="12" t="s">
        <v>336</v>
      </c>
      <c r="AC32" s="12" t="s">
        <v>337</v>
      </c>
      <c r="AD32" s="12"/>
      <c r="AE32" s="12"/>
    </row>
    <row r="33" spans="1:31" x14ac:dyDescent="0.3">
      <c r="A33" s="46" t="s">
        <v>241</v>
      </c>
      <c r="B33" s="148"/>
      <c r="C33" s="148"/>
      <c r="D33" s="148"/>
      <c r="H33" s="4" t="str">
        <f t="shared" si="0"/>
        <v>"ProductA|B|0|0|0"</v>
      </c>
      <c r="I33" s="12" t="s">
        <v>328</v>
      </c>
      <c r="J33" s="12" t="s">
        <v>314</v>
      </c>
      <c r="K33" s="12"/>
      <c r="L33" s="12"/>
      <c r="M33" s="12"/>
      <c r="N33" s="12">
        <v>55</v>
      </c>
      <c r="O33" s="12">
        <v>35</v>
      </c>
      <c r="P33" s="12">
        <v>30</v>
      </c>
      <c r="Q33" s="12">
        <v>2</v>
      </c>
      <c r="R33" s="12"/>
      <c r="S33" s="12"/>
      <c r="T33" s="12">
        <v>3</v>
      </c>
      <c r="U33" s="12"/>
      <c r="V33" s="12"/>
      <c r="W33" s="12"/>
      <c r="X33" s="12"/>
      <c r="Y33" s="12"/>
      <c r="Z33" s="12"/>
      <c r="AA33" s="12" t="s">
        <v>335</v>
      </c>
      <c r="AB33" s="12" t="s">
        <v>336</v>
      </c>
      <c r="AC33" s="12" t="s">
        <v>337</v>
      </c>
      <c r="AD33" s="12"/>
      <c r="AE33" s="12"/>
    </row>
    <row r="34" spans="1:31" x14ac:dyDescent="0.3">
      <c r="A34" s="46" t="s">
        <v>242</v>
      </c>
      <c r="B34" s="148"/>
      <c r="C34" s="148"/>
      <c r="D34" s="148"/>
      <c r="H34" s="4" t="str">
        <f t="shared" si="0"/>
        <v>"ProductA|B|0|0|0"</v>
      </c>
      <c r="I34" s="12" t="s">
        <v>328</v>
      </c>
      <c r="J34" s="12" t="s">
        <v>314</v>
      </c>
      <c r="K34" s="12"/>
      <c r="L34" s="12"/>
      <c r="M34" s="12"/>
      <c r="N34" s="12">
        <v>58</v>
      </c>
      <c r="O34" s="12">
        <v>42</v>
      </c>
      <c r="P34" s="12">
        <v>30</v>
      </c>
      <c r="Q34" s="12">
        <v>2</v>
      </c>
      <c r="R34" s="12"/>
      <c r="S34" s="12"/>
      <c r="T34" s="12">
        <v>3</v>
      </c>
      <c r="U34" s="12"/>
      <c r="V34" s="12"/>
      <c r="W34" s="12"/>
      <c r="X34" s="12"/>
      <c r="Y34" s="12"/>
      <c r="Z34" s="12"/>
      <c r="AA34" s="12" t="s">
        <v>335</v>
      </c>
      <c r="AB34" s="12" t="s">
        <v>336</v>
      </c>
      <c r="AC34" s="12" t="s">
        <v>337</v>
      </c>
      <c r="AD34" s="12"/>
      <c r="AE34" s="12"/>
    </row>
    <row r="35" spans="1:31" x14ac:dyDescent="0.3">
      <c r="A35" s="46" t="s">
        <v>243</v>
      </c>
      <c r="B35" s="149"/>
      <c r="C35" s="149"/>
      <c r="D35" s="149"/>
      <c r="H35" s="4" t="str">
        <f t="shared" si="0"/>
        <v>"ProductA|C|0|0|1"</v>
      </c>
      <c r="I35" s="12" t="s">
        <v>328</v>
      </c>
      <c r="J35" s="12" t="s">
        <v>327</v>
      </c>
      <c r="K35" s="12"/>
      <c r="L35" s="12"/>
      <c r="M35" s="12">
        <v>1</v>
      </c>
      <c r="N35" s="12">
        <v>50</v>
      </c>
      <c r="O35" s="12">
        <v>30</v>
      </c>
      <c r="P35" s="12">
        <v>20</v>
      </c>
      <c r="Q35" s="12"/>
      <c r="R35" s="12"/>
      <c r="S35" s="12"/>
      <c r="T35" s="12"/>
      <c r="U35" s="12"/>
      <c r="V35" s="12"/>
      <c r="W35" s="12"/>
      <c r="X35" s="12"/>
      <c r="Y35" s="12"/>
      <c r="Z35" s="12" t="s">
        <v>333</v>
      </c>
      <c r="AA35" s="12" t="s">
        <v>335</v>
      </c>
      <c r="AB35" s="12" t="s">
        <v>336</v>
      </c>
      <c r="AC35" s="12" t="s">
        <v>337</v>
      </c>
      <c r="AD35" s="12"/>
      <c r="AE35" s="12"/>
    </row>
    <row r="36" spans="1:31" ht="99" x14ac:dyDescent="0.3">
      <c r="A36" s="52" t="s">
        <v>244</v>
      </c>
      <c r="B36" s="4" t="s">
        <v>404</v>
      </c>
      <c r="C36" s="8" t="s">
        <v>291</v>
      </c>
      <c r="D36" s="8" t="s">
        <v>292</v>
      </c>
      <c r="H36" s="4" t="str">
        <f t="shared" si="0"/>
        <v>"ProductA|C|0|0|1"</v>
      </c>
      <c r="I36" s="4" t="s">
        <v>328</v>
      </c>
      <c r="J36" s="4" t="s">
        <v>327</v>
      </c>
      <c r="K36" s="4"/>
      <c r="L36" s="4"/>
      <c r="M36" s="4">
        <v>1</v>
      </c>
      <c r="N36" s="4">
        <v>60</v>
      </c>
      <c r="O36" s="4">
        <v>30</v>
      </c>
      <c r="P36" s="4">
        <v>20</v>
      </c>
      <c r="Q36" s="4"/>
      <c r="R36" s="4"/>
      <c r="S36" s="4"/>
      <c r="T36" s="4"/>
      <c r="U36" s="4"/>
      <c r="V36" s="4"/>
      <c r="W36" s="4"/>
      <c r="X36" s="4"/>
      <c r="Y36" s="4"/>
      <c r="Z36" s="4" t="s">
        <v>333</v>
      </c>
      <c r="AA36" s="4" t="s">
        <v>335</v>
      </c>
      <c r="AB36" s="4" t="s">
        <v>336</v>
      </c>
      <c r="AC36" s="4" t="s">
        <v>337</v>
      </c>
      <c r="AD36" s="4"/>
      <c r="AE36" s="4"/>
    </row>
    <row r="37" spans="1:31" x14ac:dyDescent="0.3">
      <c r="A37" s="46" t="s">
        <v>245</v>
      </c>
      <c r="B37" s="12" t="s">
        <v>631</v>
      </c>
      <c r="C37" s="12" t="s">
        <v>293</v>
      </c>
      <c r="D37" s="12" t="s">
        <v>295</v>
      </c>
      <c r="H37" s="4" t="str">
        <f t="shared" si="0"/>
        <v>"ProductA|C|0|0|1"</v>
      </c>
      <c r="I37" s="12" t="s">
        <v>328</v>
      </c>
      <c r="J37" s="12" t="s">
        <v>327</v>
      </c>
      <c r="K37" s="12"/>
      <c r="L37" s="12"/>
      <c r="M37" s="12">
        <v>1</v>
      </c>
      <c r="N37" s="12">
        <v>70</v>
      </c>
      <c r="O37" s="12">
        <v>30</v>
      </c>
      <c r="P37" s="12">
        <v>20</v>
      </c>
      <c r="Q37" s="12"/>
      <c r="R37" s="12"/>
      <c r="S37" s="12"/>
      <c r="T37" s="12"/>
      <c r="U37" s="12"/>
      <c r="V37" s="12"/>
      <c r="W37" s="12"/>
      <c r="X37" s="12"/>
      <c r="Y37" s="12"/>
      <c r="Z37" s="12" t="s">
        <v>333</v>
      </c>
      <c r="AA37" s="12" t="s">
        <v>335</v>
      </c>
      <c r="AB37" s="12" t="s">
        <v>336</v>
      </c>
      <c r="AC37" s="12" t="s">
        <v>337</v>
      </c>
      <c r="AD37" s="12"/>
      <c r="AE37" s="12"/>
    </row>
    <row r="38" spans="1:31" x14ac:dyDescent="0.3">
      <c r="A38" s="46" t="s">
        <v>246</v>
      </c>
      <c r="B38" s="12" t="s">
        <v>631</v>
      </c>
      <c r="C38" s="12" t="s">
        <v>294</v>
      </c>
      <c r="D38" s="12" t="s">
        <v>296</v>
      </c>
      <c r="H38" s="4" t="str">
        <f t="shared" si="0"/>
        <v>"ProductA|C|0|0|2"</v>
      </c>
      <c r="I38" s="12" t="s">
        <v>328</v>
      </c>
      <c r="J38" s="12" t="s">
        <v>327</v>
      </c>
      <c r="K38" s="12"/>
      <c r="L38" s="12"/>
      <c r="M38" s="12">
        <v>2</v>
      </c>
      <c r="N38" s="12">
        <v>50</v>
      </c>
      <c r="O38" s="12">
        <v>30</v>
      </c>
      <c r="P38" s="12">
        <v>20</v>
      </c>
      <c r="Q38" s="12"/>
      <c r="R38" s="12"/>
      <c r="S38" s="12"/>
      <c r="T38" s="12"/>
      <c r="U38" s="12"/>
      <c r="V38" s="12"/>
      <c r="W38" s="12"/>
      <c r="X38" s="12"/>
      <c r="Y38" s="12"/>
      <c r="Z38" s="12" t="s">
        <v>334</v>
      </c>
      <c r="AA38" s="12" t="s">
        <v>335</v>
      </c>
      <c r="AB38" s="12" t="s">
        <v>336</v>
      </c>
      <c r="AC38" s="12" t="s">
        <v>337</v>
      </c>
      <c r="AD38" s="12"/>
      <c r="AE38" s="12"/>
    </row>
    <row r="39" spans="1:31" x14ac:dyDescent="0.3">
      <c r="A39" s="46" t="s">
        <v>247</v>
      </c>
      <c r="B39" s="12" t="s">
        <v>631</v>
      </c>
      <c r="C39" s="12" t="s">
        <v>297</v>
      </c>
      <c r="D39" s="12" t="s">
        <v>295</v>
      </c>
      <c r="H39" s="4" t="str">
        <f t="shared" si="0"/>
        <v>"ProductA|C|0|0|2"</v>
      </c>
      <c r="I39" s="12" t="s">
        <v>328</v>
      </c>
      <c r="J39" s="12" t="s">
        <v>327</v>
      </c>
      <c r="K39" s="12"/>
      <c r="L39" s="12"/>
      <c r="M39" s="12">
        <v>2</v>
      </c>
      <c r="N39" s="12">
        <v>60</v>
      </c>
      <c r="O39" s="12">
        <v>30</v>
      </c>
      <c r="P39" s="12">
        <v>20</v>
      </c>
      <c r="Q39" s="12"/>
      <c r="R39" s="12"/>
      <c r="S39" s="12"/>
      <c r="T39" s="12"/>
      <c r="U39" s="12"/>
      <c r="V39" s="12"/>
      <c r="W39" s="12"/>
      <c r="X39" s="12"/>
      <c r="Y39" s="12"/>
      <c r="Z39" s="12" t="s">
        <v>334</v>
      </c>
      <c r="AA39" s="12" t="s">
        <v>335</v>
      </c>
      <c r="AB39" s="12" t="s">
        <v>336</v>
      </c>
      <c r="AC39" s="12" t="s">
        <v>337</v>
      </c>
      <c r="AD39" s="12"/>
      <c r="AE39" s="12"/>
    </row>
    <row r="40" spans="1:31" x14ac:dyDescent="0.3">
      <c r="A40" s="46" t="s">
        <v>248</v>
      </c>
      <c r="B40" s="12" t="s">
        <v>407</v>
      </c>
      <c r="C40" s="12" t="s">
        <v>298</v>
      </c>
      <c r="D40" s="37"/>
      <c r="H40" s="4" t="str">
        <f t="shared" si="0"/>
        <v>"ProductA|C|0|0|2"</v>
      </c>
      <c r="I40" s="12" t="s">
        <v>328</v>
      </c>
      <c r="J40" s="12" t="s">
        <v>327</v>
      </c>
      <c r="K40" s="12"/>
      <c r="L40" s="12"/>
      <c r="M40" s="12">
        <v>2</v>
      </c>
      <c r="N40" s="12">
        <v>70</v>
      </c>
      <c r="O40" s="12">
        <v>30</v>
      </c>
      <c r="P40" s="12">
        <v>20</v>
      </c>
      <c r="Q40" s="12"/>
      <c r="R40" s="12"/>
      <c r="S40" s="12"/>
      <c r="T40" s="12"/>
      <c r="U40" s="12"/>
      <c r="V40" s="12"/>
      <c r="W40" s="12"/>
      <c r="X40" s="12"/>
      <c r="Y40" s="12"/>
      <c r="Z40" s="12" t="s">
        <v>334</v>
      </c>
      <c r="AA40" s="12" t="s">
        <v>335</v>
      </c>
      <c r="AB40" s="12" t="s">
        <v>336</v>
      </c>
      <c r="AC40" s="12" t="s">
        <v>337</v>
      </c>
      <c r="AD40" s="12"/>
      <c r="AE40" s="12"/>
    </row>
    <row r="41" spans="1:31" x14ac:dyDescent="0.3">
      <c r="A41" s="46" t="s">
        <v>249</v>
      </c>
      <c r="B41" s="12" t="s">
        <v>404</v>
      </c>
      <c r="C41" s="12" t="s">
        <v>299</v>
      </c>
      <c r="D41" s="37"/>
      <c r="H41" s="4" t="str">
        <f t="shared" si="0"/>
        <v>"ProductA|C'|0|0|1"</v>
      </c>
      <c r="I41" s="12" t="s">
        <v>328</v>
      </c>
      <c r="J41" s="12" t="s">
        <v>346</v>
      </c>
      <c r="K41" s="12"/>
      <c r="L41" s="12"/>
      <c r="M41" s="12">
        <v>1</v>
      </c>
      <c r="N41" s="12">
        <v>50</v>
      </c>
      <c r="O41" s="12">
        <v>80</v>
      </c>
      <c r="P41" s="12">
        <v>20</v>
      </c>
      <c r="Q41" s="12"/>
      <c r="R41" s="12"/>
      <c r="S41" s="12"/>
      <c r="T41" s="12"/>
      <c r="U41" s="12"/>
      <c r="V41" s="12"/>
      <c r="W41" s="12"/>
      <c r="X41" s="12"/>
      <c r="Y41" s="12"/>
      <c r="Z41" s="12" t="s">
        <v>347</v>
      </c>
      <c r="AA41" s="12" t="s">
        <v>335</v>
      </c>
      <c r="AB41" s="12" t="s">
        <v>336</v>
      </c>
      <c r="AC41" s="12" t="s">
        <v>337</v>
      </c>
      <c r="AD41" s="12"/>
      <c r="AE41" s="12"/>
    </row>
    <row r="42" spans="1:31" x14ac:dyDescent="0.3">
      <c r="H42" s="4" t="str">
        <f t="shared" si="0"/>
        <v>"ProductA|C'|0|0|1"</v>
      </c>
      <c r="I42" s="12" t="s">
        <v>328</v>
      </c>
      <c r="J42" s="12" t="s">
        <v>346</v>
      </c>
      <c r="K42" s="12"/>
      <c r="L42" s="12"/>
      <c r="M42" s="12">
        <v>1</v>
      </c>
      <c r="N42" s="12">
        <v>60</v>
      </c>
      <c r="O42" s="12">
        <v>90</v>
      </c>
      <c r="P42" s="12">
        <v>20</v>
      </c>
      <c r="Q42" s="12"/>
      <c r="R42" s="12"/>
      <c r="S42" s="12"/>
      <c r="T42" s="12"/>
      <c r="U42" s="12"/>
      <c r="V42" s="12"/>
      <c r="W42" s="12"/>
      <c r="X42" s="12"/>
      <c r="Y42" s="12"/>
      <c r="Z42" s="12" t="s">
        <v>347</v>
      </c>
      <c r="AA42" s="12" t="s">
        <v>335</v>
      </c>
      <c r="AB42" s="12" t="s">
        <v>336</v>
      </c>
      <c r="AC42" s="12" t="s">
        <v>337</v>
      </c>
      <c r="AD42" s="12"/>
      <c r="AE42" s="12"/>
    </row>
    <row r="43" spans="1:31" x14ac:dyDescent="0.3">
      <c r="H43" s="4" t="str">
        <f t="shared" si="0"/>
        <v>"ProductA|C'|0|0|1"</v>
      </c>
      <c r="I43" s="12" t="s">
        <v>328</v>
      </c>
      <c r="J43" s="12" t="s">
        <v>346</v>
      </c>
      <c r="K43" s="12"/>
      <c r="L43" s="12"/>
      <c r="M43" s="12">
        <v>1</v>
      </c>
      <c r="N43" s="12">
        <v>70</v>
      </c>
      <c r="O43" s="12">
        <v>100</v>
      </c>
      <c r="P43" s="12">
        <v>20</v>
      </c>
      <c r="Q43" s="12"/>
      <c r="R43" s="12"/>
      <c r="S43" s="12"/>
      <c r="T43" s="12"/>
      <c r="U43" s="12"/>
      <c r="V43" s="12"/>
      <c r="W43" s="12"/>
      <c r="X43" s="12"/>
      <c r="Y43" s="12"/>
      <c r="Z43" s="12" t="s">
        <v>347</v>
      </c>
      <c r="AA43" s="12" t="s">
        <v>335</v>
      </c>
      <c r="AB43" s="12" t="s">
        <v>336</v>
      </c>
      <c r="AC43" s="12" t="s">
        <v>337</v>
      </c>
      <c r="AD43" s="12"/>
      <c r="AE43" s="12"/>
    </row>
    <row r="44" spans="1:31" x14ac:dyDescent="0.3">
      <c r="H44" s="4" t="str">
        <f t="shared" si="0"/>
        <v>"ProductA|C'|0|0|2"</v>
      </c>
      <c r="I44" s="12" t="s">
        <v>328</v>
      </c>
      <c r="J44" s="12" t="s">
        <v>346</v>
      </c>
      <c r="K44" s="12"/>
      <c r="L44" s="12"/>
      <c r="M44" s="12">
        <v>2</v>
      </c>
      <c r="N44" s="12">
        <v>50</v>
      </c>
      <c r="O44" s="12">
        <v>80</v>
      </c>
      <c r="P44" s="12">
        <v>20</v>
      </c>
      <c r="Q44" s="12"/>
      <c r="R44" s="12"/>
      <c r="S44" s="12"/>
      <c r="T44" s="12"/>
      <c r="U44" s="12"/>
      <c r="V44" s="12"/>
      <c r="W44" s="12"/>
      <c r="X44" s="12"/>
      <c r="Y44" s="12"/>
      <c r="Z44" s="12" t="s">
        <v>348</v>
      </c>
      <c r="AA44" s="12" t="s">
        <v>335</v>
      </c>
      <c r="AB44" s="12" t="s">
        <v>336</v>
      </c>
      <c r="AC44" s="12" t="s">
        <v>337</v>
      </c>
      <c r="AD44" s="12"/>
      <c r="AE44" s="12"/>
    </row>
    <row r="45" spans="1:31" x14ac:dyDescent="0.3">
      <c r="H45" s="4" t="str">
        <f t="shared" si="0"/>
        <v>"ProductA|C'|0|0|2"</v>
      </c>
      <c r="I45" s="12" t="s">
        <v>328</v>
      </c>
      <c r="J45" s="12" t="s">
        <v>346</v>
      </c>
      <c r="K45" s="12"/>
      <c r="L45" s="12"/>
      <c r="M45" s="12">
        <v>2</v>
      </c>
      <c r="N45" s="12">
        <v>60</v>
      </c>
      <c r="O45" s="12">
        <v>90</v>
      </c>
      <c r="P45" s="12">
        <v>20</v>
      </c>
      <c r="Q45" s="12"/>
      <c r="R45" s="12"/>
      <c r="S45" s="12"/>
      <c r="T45" s="12"/>
      <c r="U45" s="12"/>
      <c r="V45" s="12"/>
      <c r="W45" s="12"/>
      <c r="X45" s="12"/>
      <c r="Y45" s="12"/>
      <c r="Z45" s="12" t="s">
        <v>348</v>
      </c>
      <c r="AA45" s="12" t="s">
        <v>335</v>
      </c>
      <c r="AB45" s="12" t="s">
        <v>336</v>
      </c>
      <c r="AC45" s="12" t="s">
        <v>337</v>
      </c>
      <c r="AD45" s="12"/>
      <c r="AE45" s="12"/>
    </row>
    <row r="46" spans="1:31" x14ac:dyDescent="0.3">
      <c r="H46" s="4" t="str">
        <f t="shared" si="0"/>
        <v>"ProductA|C'|0|0|2"</v>
      </c>
      <c r="I46" s="12" t="s">
        <v>328</v>
      </c>
      <c r="J46" s="12" t="s">
        <v>346</v>
      </c>
      <c r="K46" s="12"/>
      <c r="L46" s="12"/>
      <c r="M46" s="12">
        <v>2</v>
      </c>
      <c r="N46" s="12">
        <v>70</v>
      </c>
      <c r="O46" s="12">
        <v>100</v>
      </c>
      <c r="P46" s="12">
        <v>20</v>
      </c>
      <c r="Q46" s="12"/>
      <c r="R46" s="12"/>
      <c r="S46" s="12"/>
      <c r="T46" s="12"/>
      <c r="U46" s="12"/>
      <c r="V46" s="12"/>
      <c r="W46" s="12"/>
      <c r="X46" s="12"/>
      <c r="Y46" s="12"/>
      <c r="Z46" s="12" t="s">
        <v>348</v>
      </c>
      <c r="AA46" s="12" t="s">
        <v>335</v>
      </c>
      <c r="AB46" s="12" t="s">
        <v>336</v>
      </c>
      <c r="AC46" s="12" t="s">
        <v>337</v>
      </c>
      <c r="AD46" s="12"/>
      <c r="AE46" s="12"/>
    </row>
    <row r="47" spans="1:31" x14ac:dyDescent="0.3">
      <c r="H47" s="11" t="s">
        <v>339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</row>
    <row r="48" spans="1:31" x14ac:dyDescent="0.3">
      <c r="H48" s="11" t="s">
        <v>338</v>
      </c>
    </row>
    <row r="49" spans="8:8" x14ac:dyDescent="0.3">
      <c r="H49" s="11" t="s">
        <v>340</v>
      </c>
    </row>
    <row r="50" spans="8:8" x14ac:dyDescent="0.3">
      <c r="H50" s="11" t="s">
        <v>349</v>
      </c>
    </row>
    <row r="53" spans="8:8" ht="24" x14ac:dyDescent="0.45">
      <c r="H53" s="42" t="s">
        <v>341</v>
      </c>
    </row>
    <row r="54" spans="8:8" x14ac:dyDescent="0.3">
      <c r="H54" t="s">
        <v>342</v>
      </c>
    </row>
    <row r="55" spans="8:8" x14ac:dyDescent="0.3">
      <c r="H55" t="s">
        <v>343</v>
      </c>
    </row>
    <row r="56" spans="8:8" x14ac:dyDescent="0.3">
      <c r="H56" t="s">
        <v>344</v>
      </c>
    </row>
    <row r="57" spans="8:8" x14ac:dyDescent="0.3">
      <c r="H57" t="s">
        <v>345</v>
      </c>
    </row>
    <row r="58" spans="8:8" x14ac:dyDescent="0.3">
      <c r="H58" t="s">
        <v>350</v>
      </c>
    </row>
    <row r="63" spans="8:8" x14ac:dyDescent="0.3">
      <c r="H63" s="11"/>
    </row>
  </sheetData>
  <mergeCells count="6">
    <mergeCell ref="C21:C23"/>
    <mergeCell ref="C27:C35"/>
    <mergeCell ref="D21:D23"/>
    <mergeCell ref="D27:D35"/>
    <mergeCell ref="B21:B23"/>
    <mergeCell ref="B27:B3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1.UI구성</vt:lpstr>
      <vt:lpstr>2.Variables</vt:lpstr>
      <vt:lpstr>2.1.S1~S10</vt:lpstr>
      <vt:lpstr>3.Functions</vt:lpstr>
      <vt:lpstr>4.Layout</vt:lpstr>
      <vt:lpstr>5.Rate</vt:lpstr>
      <vt:lpstr>6.Expense</vt:lpstr>
      <vt:lpstr>7.VarChg</vt:lpstr>
      <vt:lpstr>8.SInfo</vt:lpstr>
      <vt:lpstr>9.PVTypes</vt:lpstr>
      <vt:lpstr>10.Rider</vt:lpstr>
      <vt:lpstr>11.ChkExprs</vt:lpstr>
      <vt:lpstr>Commutation</vt:lpstr>
      <vt:lpstr>12.LTFHelper</vt:lpstr>
      <vt:lpstr>13.검증Tip</vt:lpstr>
      <vt:lpstr>검증순서</vt:lpstr>
      <vt:lpstr>개선점1</vt:lpstr>
      <vt:lpstr>Company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정관 김</cp:lastModifiedBy>
  <dcterms:created xsi:type="dcterms:W3CDTF">2015-06-05T18:19:34Z</dcterms:created>
  <dcterms:modified xsi:type="dcterms:W3CDTF">2024-04-01T05:56:26Z</dcterms:modified>
</cp:coreProperties>
</file>